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мат. стат\"/>
    </mc:Choice>
  </mc:AlternateContent>
  <xr:revisionPtr revIDLastSave="0" documentId="8_{8375502C-2AA6-45F6-97C1-EF2A5AAA4010}" xr6:coauthVersionLast="47" xr6:coauthVersionMax="47" xr10:uidLastSave="{00000000-0000-0000-0000-000000000000}"/>
  <bookViews>
    <workbookView xWindow="-108" yWindow="-108" windowWidth="23256" windowHeight="12456" activeTab="2" xr2:uid="{9C3C28F6-217B-4009-9C8C-36FDAB0E3163}"/>
  </bookViews>
  <sheets>
    <sheet name="Лист3" sheetId="3" r:id="rId1"/>
    <sheet name="Лист4" sheetId="4" r:id="rId2"/>
    <sheet name="Лист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83" i="1" l="1"/>
  <c r="R82" i="1"/>
  <c r="R81" i="1"/>
  <c r="R77" i="1"/>
  <c r="R76" i="1"/>
  <c r="R75" i="1"/>
  <c r="O83" i="1"/>
  <c r="O82" i="1"/>
  <c r="O81" i="1"/>
  <c r="O77" i="1"/>
  <c r="O76" i="1"/>
  <c r="O75" i="1"/>
  <c r="M83" i="1"/>
  <c r="M82" i="1"/>
  <c r="M81" i="1"/>
  <c r="M77" i="1"/>
  <c r="M76" i="1"/>
  <c r="M75" i="1"/>
  <c r="J83" i="1"/>
  <c r="J82" i="1"/>
  <c r="J81" i="1"/>
  <c r="J77" i="1"/>
  <c r="J76" i="1"/>
  <c r="J75" i="1"/>
  <c r="H83" i="1"/>
  <c r="H82" i="1"/>
  <c r="H81" i="1"/>
  <c r="H77" i="1"/>
  <c r="H76" i="1"/>
  <c r="H75" i="1"/>
  <c r="E83" i="1"/>
  <c r="E82" i="1"/>
  <c r="E81" i="1"/>
  <c r="E75" i="1"/>
  <c r="E77" i="1"/>
  <c r="E7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</calcChain>
</file>

<file path=xl/sharedStrings.xml><?xml version="1.0" encoding="utf-8"?>
<sst xmlns="http://schemas.openxmlformats.org/spreadsheetml/2006/main" count="93" uniqueCount="29">
  <si>
    <t>Y2</t>
  </si>
  <si>
    <t>Y3</t>
  </si>
  <si>
    <t>X (норм. распред. 1000)</t>
  </si>
  <si>
    <t>Y (эксп. распред. 1000)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</si>
  <si>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</si>
  <si>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</si>
  <si>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</si>
  <si>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</si>
  <si>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</si>
  <si>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</si>
  <si>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</si>
  <si>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</si>
  <si>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</si>
  <si>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</si>
  <si>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</si>
  <si>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</si>
  <si>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</si>
  <si>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n2(70)</t>
  </si>
  <si>
    <t>n1(30)</t>
  </si>
  <si>
    <t>n3(170)</t>
  </si>
  <si>
    <t>n4(300)</t>
  </si>
  <si>
    <t>n5(1000)</t>
  </si>
  <si>
    <t>Карман</t>
  </si>
  <si>
    <t>Еще</t>
  </si>
  <si>
    <t>Частота</t>
  </si>
  <si>
    <t>интегральная оценка дисперсии</t>
  </si>
  <si>
    <t>интегральная оценка мат. ожидания (Х1)</t>
  </si>
  <si>
    <t>интегральная оценка мат. ожидания (Х2)</t>
  </si>
  <si>
    <t>интегральная оценка мат. ожидания (Х3)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</si>
</sst>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NumberFormat="1" applyFill="1" applyBorder="1" applyAlignment="1"/>
    <xf numFmtId="0" fontId="0" fillId="2" borderId="0" xfId="0" applyFill="1"/>
    <xf numFmtId="0" fontId="0" fillId="0" borderId="0" xfId="0" applyNumberFormat="1" applyFill="1" applyBorder="1" applyAlignment="1">
      <alignment horizontal="center"/>
    </xf>
    <xf numFmtId="9" fontId="0" fillId="0" borderId="0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Лист1!$E$20:$E$37</c:f>
              <c:strCache>
                <c:ptCount val="18"/>
                <c:pt idx="0">
                  <c:v>70.06037691</c:v>
                </c:pt>
                <c:pt idx="1">
                  <c:v>74.64965293</c:v>
                </c:pt>
                <c:pt idx="2">
                  <c:v>79.23892896</c:v>
                </c:pt>
                <c:pt idx="3">
                  <c:v>83.82820498</c:v>
                </c:pt>
                <c:pt idx="4">
                  <c:v>88.41748101</c:v>
                </c:pt>
                <c:pt idx="5">
                  <c:v>93.00675703</c:v>
                </c:pt>
                <c:pt idx="6">
                  <c:v>97.59603306</c:v>
                </c:pt>
                <c:pt idx="7">
                  <c:v>102.1853091</c:v>
                </c:pt>
                <c:pt idx="8">
                  <c:v>106.7745851</c:v>
                </c:pt>
                <c:pt idx="9">
                  <c:v>111.3638611</c:v>
                </c:pt>
                <c:pt idx="10">
                  <c:v>115.9531372</c:v>
                </c:pt>
                <c:pt idx="11">
                  <c:v>120.5424132</c:v>
                </c:pt>
                <c:pt idx="12">
                  <c:v>125.1316892</c:v>
                </c:pt>
                <c:pt idx="13">
                  <c:v>129.7209652</c:v>
                </c:pt>
                <c:pt idx="14">
                  <c:v>134.3102413</c:v>
                </c:pt>
                <c:pt idx="15">
                  <c:v>138.8995173</c:v>
                </c:pt>
                <c:pt idx="16">
                  <c:v>143.4887933</c:v>
                </c:pt>
                <c:pt idx="17">
                  <c:v>Еще</c:v>
                </c:pt>
              </c:strCache>
            </c:strRef>
          </c:cat>
          <c:val>
            <c:numRef>
              <c:f>Лист1!$F$20:$F$37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  <c:pt idx="5">
                  <c:v>21</c:v>
                </c:pt>
                <c:pt idx="6">
                  <c:v>22</c:v>
                </c:pt>
                <c:pt idx="7">
                  <c:v>40</c:v>
                </c:pt>
                <c:pt idx="8">
                  <c:v>30</c:v>
                </c:pt>
                <c:pt idx="9">
                  <c:v>40</c:v>
                </c:pt>
                <c:pt idx="10">
                  <c:v>37</c:v>
                </c:pt>
                <c:pt idx="11">
                  <c:v>41</c:v>
                </c:pt>
                <c:pt idx="12">
                  <c:v>14</c:v>
                </c:pt>
                <c:pt idx="13">
                  <c:v>15</c:v>
                </c:pt>
                <c:pt idx="14">
                  <c:v>10</c:v>
                </c:pt>
                <c:pt idx="15">
                  <c:v>8</c:v>
                </c:pt>
                <c:pt idx="16">
                  <c:v>3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77-4A36-8452-F09FA8FBF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96911"/>
        <c:axId val="40692751"/>
      </c:barChart>
      <c:catAx>
        <c:axId val="40696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692751"/>
        <c:crosses val="autoZero"/>
        <c:auto val="1"/>
        <c:lblAlgn val="ctr"/>
        <c:lblOffset val="100"/>
        <c:noMultiLvlLbl val="0"/>
      </c:catAx>
      <c:valAx>
        <c:axId val="406927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6969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Лист1!$O$20:$O$37</c:f>
              <c:strCache>
                <c:ptCount val="18"/>
                <c:pt idx="0">
                  <c:v>0.033541942</c:v>
                </c:pt>
                <c:pt idx="1">
                  <c:v>46.97198889</c:v>
                </c:pt>
                <c:pt idx="2">
                  <c:v>93.91043584</c:v>
                </c:pt>
                <c:pt idx="3">
                  <c:v>140.8488828</c:v>
                </c:pt>
                <c:pt idx="4">
                  <c:v>187.7873297</c:v>
                </c:pt>
                <c:pt idx="5">
                  <c:v>234.7257767</c:v>
                </c:pt>
                <c:pt idx="6">
                  <c:v>281.6642236</c:v>
                </c:pt>
                <c:pt idx="7">
                  <c:v>328.6026706</c:v>
                </c:pt>
                <c:pt idx="8">
                  <c:v>375.5411175</c:v>
                </c:pt>
                <c:pt idx="9">
                  <c:v>422.4795645</c:v>
                </c:pt>
                <c:pt idx="10">
                  <c:v>469.4180114</c:v>
                </c:pt>
                <c:pt idx="11">
                  <c:v>516.3564584</c:v>
                </c:pt>
                <c:pt idx="12">
                  <c:v>563.2949053</c:v>
                </c:pt>
                <c:pt idx="13">
                  <c:v>610.2333523</c:v>
                </c:pt>
                <c:pt idx="14">
                  <c:v>657.1717992</c:v>
                </c:pt>
                <c:pt idx="15">
                  <c:v>704.1102462</c:v>
                </c:pt>
                <c:pt idx="16">
                  <c:v>751.0486931</c:v>
                </c:pt>
                <c:pt idx="17">
                  <c:v>Еще</c:v>
                </c:pt>
              </c:strCache>
            </c:strRef>
          </c:cat>
          <c:val>
            <c:numRef>
              <c:f>Лист1!$P$20:$P$37</c:f>
              <c:numCache>
                <c:formatCode>General</c:formatCode>
                <c:ptCount val="18"/>
                <c:pt idx="0">
                  <c:v>1</c:v>
                </c:pt>
                <c:pt idx="1">
                  <c:v>110</c:v>
                </c:pt>
                <c:pt idx="2">
                  <c:v>81</c:v>
                </c:pt>
                <c:pt idx="3">
                  <c:v>35</c:v>
                </c:pt>
                <c:pt idx="4">
                  <c:v>24</c:v>
                </c:pt>
                <c:pt idx="5">
                  <c:v>15</c:v>
                </c:pt>
                <c:pt idx="6">
                  <c:v>10</c:v>
                </c:pt>
                <c:pt idx="7">
                  <c:v>4</c:v>
                </c:pt>
                <c:pt idx="8">
                  <c:v>9</c:v>
                </c:pt>
                <c:pt idx="9">
                  <c:v>6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B1-47E7-93F9-40723DC75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349359"/>
        <c:axId val="39351023"/>
      </c:barChart>
      <c:catAx>
        <c:axId val="39349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351023"/>
        <c:crosses val="autoZero"/>
        <c:auto val="1"/>
        <c:lblAlgn val="ctr"/>
        <c:lblOffset val="100"/>
        <c:noMultiLvlLbl val="0"/>
      </c:catAx>
      <c:valAx>
        <c:axId val="393510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34935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Лист1!$E$41:$E$72</c:f>
              <c:strCache>
                <c:ptCount val="32"/>
                <c:pt idx="0">
                  <c:v>68.35009031</c:v>
                </c:pt>
                <c:pt idx="1">
                  <c:v>70.9219606</c:v>
                </c:pt>
                <c:pt idx="2">
                  <c:v>73.49383089</c:v>
                </c:pt>
                <c:pt idx="3">
                  <c:v>76.06570118</c:v>
                </c:pt>
                <c:pt idx="4">
                  <c:v>78.63757147</c:v>
                </c:pt>
                <c:pt idx="5">
                  <c:v>81.20944177</c:v>
                </c:pt>
                <c:pt idx="6">
                  <c:v>83.78131206</c:v>
                </c:pt>
                <c:pt idx="7">
                  <c:v>86.35318235</c:v>
                </c:pt>
                <c:pt idx="8">
                  <c:v>88.92505264</c:v>
                </c:pt>
                <c:pt idx="9">
                  <c:v>91.49692293</c:v>
                </c:pt>
                <c:pt idx="10">
                  <c:v>94.06879322</c:v>
                </c:pt>
                <c:pt idx="11">
                  <c:v>96.64066351</c:v>
                </c:pt>
                <c:pt idx="12">
                  <c:v>99.2125338</c:v>
                </c:pt>
                <c:pt idx="13">
                  <c:v>101.7844041</c:v>
                </c:pt>
                <c:pt idx="14">
                  <c:v>104.3562744</c:v>
                </c:pt>
                <c:pt idx="15">
                  <c:v>106.9281447</c:v>
                </c:pt>
                <c:pt idx="16">
                  <c:v>109.500015</c:v>
                </c:pt>
                <c:pt idx="17">
                  <c:v>112.0718853</c:v>
                </c:pt>
                <c:pt idx="18">
                  <c:v>114.6437556</c:v>
                </c:pt>
                <c:pt idx="19">
                  <c:v>117.2156258</c:v>
                </c:pt>
                <c:pt idx="20">
                  <c:v>119.7874961</c:v>
                </c:pt>
                <c:pt idx="21">
                  <c:v>122.3593664</c:v>
                </c:pt>
                <c:pt idx="22">
                  <c:v>124.9312367</c:v>
                </c:pt>
                <c:pt idx="23">
                  <c:v>127.503107</c:v>
                </c:pt>
                <c:pt idx="24">
                  <c:v>130.0749773</c:v>
                </c:pt>
                <c:pt idx="25">
                  <c:v>132.6468476</c:v>
                </c:pt>
                <c:pt idx="26">
                  <c:v>135.2187179</c:v>
                </c:pt>
                <c:pt idx="27">
                  <c:v>137.7905882</c:v>
                </c:pt>
                <c:pt idx="28">
                  <c:v>140.3624585</c:v>
                </c:pt>
                <c:pt idx="29">
                  <c:v>142.9343288</c:v>
                </c:pt>
                <c:pt idx="30">
                  <c:v>145.506199</c:v>
                </c:pt>
                <c:pt idx="31">
                  <c:v>Еще</c:v>
                </c:pt>
              </c:strCache>
            </c:strRef>
          </c:cat>
          <c:val>
            <c:numRef>
              <c:f>Лист1!$F$41:$F$72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8</c:v>
                </c:pt>
                <c:pt idx="6">
                  <c:v>10</c:v>
                </c:pt>
                <c:pt idx="7">
                  <c:v>13</c:v>
                </c:pt>
                <c:pt idx="8">
                  <c:v>23</c:v>
                </c:pt>
                <c:pt idx="9">
                  <c:v>26</c:v>
                </c:pt>
                <c:pt idx="10">
                  <c:v>37</c:v>
                </c:pt>
                <c:pt idx="11">
                  <c:v>41</c:v>
                </c:pt>
                <c:pt idx="12">
                  <c:v>49</c:v>
                </c:pt>
                <c:pt idx="13">
                  <c:v>63</c:v>
                </c:pt>
                <c:pt idx="14">
                  <c:v>70</c:v>
                </c:pt>
                <c:pt idx="15">
                  <c:v>72</c:v>
                </c:pt>
                <c:pt idx="16">
                  <c:v>71</c:v>
                </c:pt>
                <c:pt idx="17">
                  <c:v>78</c:v>
                </c:pt>
                <c:pt idx="18">
                  <c:v>73</c:v>
                </c:pt>
                <c:pt idx="19">
                  <c:v>78</c:v>
                </c:pt>
                <c:pt idx="20">
                  <c:v>58</c:v>
                </c:pt>
                <c:pt idx="21">
                  <c:v>43</c:v>
                </c:pt>
                <c:pt idx="22">
                  <c:v>40</c:v>
                </c:pt>
                <c:pt idx="23">
                  <c:v>33</c:v>
                </c:pt>
                <c:pt idx="24">
                  <c:v>34</c:v>
                </c:pt>
                <c:pt idx="25">
                  <c:v>19</c:v>
                </c:pt>
                <c:pt idx="26">
                  <c:v>15</c:v>
                </c:pt>
                <c:pt idx="27">
                  <c:v>16</c:v>
                </c:pt>
                <c:pt idx="28">
                  <c:v>10</c:v>
                </c:pt>
                <c:pt idx="29">
                  <c:v>6</c:v>
                </c:pt>
                <c:pt idx="30">
                  <c:v>3</c:v>
                </c:pt>
                <c:pt idx="3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4D-4C93-81D8-6D8B82174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7329119"/>
        <c:axId val="1987329951"/>
      </c:barChart>
      <c:catAx>
        <c:axId val="1987329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7329951"/>
        <c:crosses val="autoZero"/>
        <c:auto val="1"/>
        <c:lblAlgn val="ctr"/>
        <c:lblOffset val="100"/>
        <c:noMultiLvlLbl val="0"/>
      </c:catAx>
      <c:valAx>
        <c:axId val="19873299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732911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Лист1!$O$41:$O$72</c:f>
              <c:strCache>
                <c:ptCount val="32"/>
                <c:pt idx="0">
                  <c:v>0.033541942</c:v>
                </c:pt>
                <c:pt idx="1">
                  <c:v>25.77398059</c:v>
                </c:pt>
                <c:pt idx="2">
                  <c:v>51.51441924</c:v>
                </c:pt>
                <c:pt idx="3">
                  <c:v>77.25485789</c:v>
                </c:pt>
                <c:pt idx="4">
                  <c:v>102.9952965</c:v>
                </c:pt>
                <c:pt idx="5">
                  <c:v>128.7357352</c:v>
                </c:pt>
                <c:pt idx="6">
                  <c:v>154.4761738</c:v>
                </c:pt>
                <c:pt idx="7">
                  <c:v>180.2166125</c:v>
                </c:pt>
                <c:pt idx="8">
                  <c:v>205.9570511</c:v>
                </c:pt>
                <c:pt idx="9">
                  <c:v>231.6974898</c:v>
                </c:pt>
                <c:pt idx="10">
                  <c:v>257.4379284</c:v>
                </c:pt>
                <c:pt idx="11">
                  <c:v>283.1783671</c:v>
                </c:pt>
                <c:pt idx="12">
                  <c:v>308.9188057</c:v>
                </c:pt>
                <c:pt idx="13">
                  <c:v>334.6592444</c:v>
                </c:pt>
                <c:pt idx="14">
                  <c:v>360.399683</c:v>
                </c:pt>
                <c:pt idx="15">
                  <c:v>386.1401217</c:v>
                </c:pt>
                <c:pt idx="16">
                  <c:v>411.8805603</c:v>
                </c:pt>
                <c:pt idx="17">
                  <c:v>437.620999</c:v>
                </c:pt>
                <c:pt idx="18">
                  <c:v>463.3614376</c:v>
                </c:pt>
                <c:pt idx="19">
                  <c:v>489.1018763</c:v>
                </c:pt>
                <c:pt idx="20">
                  <c:v>514.8423149</c:v>
                </c:pt>
                <c:pt idx="21">
                  <c:v>540.5827536</c:v>
                </c:pt>
                <c:pt idx="22">
                  <c:v>566.3231922</c:v>
                </c:pt>
                <c:pt idx="23">
                  <c:v>592.0636309</c:v>
                </c:pt>
                <c:pt idx="24">
                  <c:v>617.8040695</c:v>
                </c:pt>
                <c:pt idx="25">
                  <c:v>643.5445082</c:v>
                </c:pt>
                <c:pt idx="26">
                  <c:v>669.2849468</c:v>
                </c:pt>
                <c:pt idx="27">
                  <c:v>695.0253855</c:v>
                </c:pt>
                <c:pt idx="28">
                  <c:v>720.7658241</c:v>
                </c:pt>
                <c:pt idx="29">
                  <c:v>746.5062627</c:v>
                </c:pt>
                <c:pt idx="30">
                  <c:v>772.2467014</c:v>
                </c:pt>
                <c:pt idx="31">
                  <c:v>Еще</c:v>
                </c:pt>
              </c:strCache>
            </c:strRef>
          </c:cat>
          <c:val>
            <c:numRef>
              <c:f>Лист1!$P$41:$P$72</c:f>
              <c:numCache>
                <c:formatCode>General</c:formatCode>
                <c:ptCount val="32"/>
                <c:pt idx="0">
                  <c:v>1</c:v>
                </c:pt>
                <c:pt idx="1">
                  <c:v>213</c:v>
                </c:pt>
                <c:pt idx="2">
                  <c:v>180</c:v>
                </c:pt>
                <c:pt idx="3">
                  <c:v>142</c:v>
                </c:pt>
                <c:pt idx="4">
                  <c:v>88</c:v>
                </c:pt>
                <c:pt idx="5">
                  <c:v>82</c:v>
                </c:pt>
                <c:pt idx="6">
                  <c:v>67</c:v>
                </c:pt>
                <c:pt idx="7">
                  <c:v>44</c:v>
                </c:pt>
                <c:pt idx="8">
                  <c:v>37</c:v>
                </c:pt>
                <c:pt idx="9">
                  <c:v>26</c:v>
                </c:pt>
                <c:pt idx="10">
                  <c:v>32</c:v>
                </c:pt>
                <c:pt idx="11">
                  <c:v>16</c:v>
                </c:pt>
                <c:pt idx="12">
                  <c:v>10</c:v>
                </c:pt>
                <c:pt idx="13">
                  <c:v>11</c:v>
                </c:pt>
                <c:pt idx="14">
                  <c:v>10</c:v>
                </c:pt>
                <c:pt idx="15">
                  <c:v>9</c:v>
                </c:pt>
                <c:pt idx="16">
                  <c:v>10</c:v>
                </c:pt>
                <c:pt idx="17">
                  <c:v>6</c:v>
                </c:pt>
                <c:pt idx="18">
                  <c:v>5</c:v>
                </c:pt>
                <c:pt idx="19">
                  <c:v>0</c:v>
                </c:pt>
                <c:pt idx="20">
                  <c:v>2</c:v>
                </c:pt>
                <c:pt idx="21">
                  <c:v>4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8E-45CE-A8BE-BF1BCB3DC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210895"/>
        <c:axId val="2110220463"/>
      </c:barChart>
      <c:catAx>
        <c:axId val="2110210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0220463"/>
        <c:crosses val="autoZero"/>
        <c:auto val="1"/>
        <c:lblAlgn val="ctr"/>
        <c:lblOffset val="100"/>
        <c:noMultiLvlLbl val="0"/>
      </c:catAx>
      <c:valAx>
        <c:axId val="21102204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021089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</xdr:colOff>
      <xdr:row>17</xdr:row>
      <xdr:rowOff>167640</xdr:rowOff>
    </xdr:from>
    <xdr:to>
      <xdr:col>13</xdr:col>
      <xdr:colOff>251460</xdr:colOff>
      <xdr:row>27</xdr:row>
      <xdr:rowOff>167640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C8BD3AA-2B5E-EBD0-C5C0-ABEE77011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365759</xdr:colOff>
      <xdr:row>17</xdr:row>
      <xdr:rowOff>175260</xdr:rowOff>
    </xdr:from>
    <xdr:to>
      <xdr:col>21</xdr:col>
      <xdr:colOff>0</xdr:colOff>
      <xdr:row>27</xdr:row>
      <xdr:rowOff>167640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74C10A04-6E61-E539-0E4B-F3AEC0743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39</xdr:row>
      <xdr:rowOff>0</xdr:rowOff>
    </xdr:from>
    <xdr:to>
      <xdr:col>13</xdr:col>
      <xdr:colOff>0</xdr:colOff>
      <xdr:row>49</xdr:row>
      <xdr:rowOff>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E5CAFF40-7EBC-75B0-AD1F-4199F0BA8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243841</xdr:colOff>
      <xdr:row>38</xdr:row>
      <xdr:rowOff>182880</xdr:rowOff>
    </xdr:from>
    <xdr:to>
      <xdr:col>20</xdr:col>
      <xdr:colOff>487680</xdr:colOff>
      <xdr:row>48</xdr:row>
      <xdr:rowOff>175260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2EED1EA-C400-7976-CA11-E5674991E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9CCA2-80C0-4A53-A191-2B5441CA5AA9}">
  <dimension ref="A1:A30"/>
  <sheetViews>
    <sheetView topLeftCell="A6" workbookViewId="0">
      <selection sqref="A1:A30"/>
    </sheetView>
  </sheetViews>
  <sheetFormatPr defaultRowHeight="14.4" x14ac:dyDescent="0.3"/>
  <sheetData>
    <row r="1" spans="1:1" x14ac:dyDescent="0.3">
      <c r="A1">
        <v>95.588428899063729</v>
      </c>
    </row>
    <row r="2" spans="1:1" x14ac:dyDescent="0.3">
      <c r="A2">
        <v>117.2828197517083</v>
      </c>
    </row>
    <row r="3" spans="1:1" x14ac:dyDescent="0.3">
      <c r="A3">
        <v>93.11722265498247</v>
      </c>
    </row>
    <row r="4" spans="1:1" x14ac:dyDescent="0.3">
      <c r="A4">
        <v>103.45646983783809</v>
      </c>
    </row>
    <row r="5" spans="1:1" x14ac:dyDescent="0.3">
      <c r="A5">
        <v>139.53109287773259</v>
      </c>
    </row>
    <row r="6" spans="1:1" x14ac:dyDescent="0.3">
      <c r="A6">
        <v>118.9179980022891</v>
      </c>
    </row>
    <row r="7" spans="1:1" x14ac:dyDescent="0.3">
      <c r="A7">
        <v>141.37418389087543</v>
      </c>
    </row>
    <row r="8" spans="1:1" x14ac:dyDescent="0.3">
      <c r="A8">
        <v>134.59275492583402</v>
      </c>
    </row>
    <row r="9" spans="1:1" x14ac:dyDescent="0.3">
      <c r="A9">
        <v>112.44836655838299</v>
      </c>
    </row>
    <row r="10" spans="1:1" x14ac:dyDescent="0.3">
      <c r="A10">
        <v>112.83212102658581</v>
      </c>
    </row>
    <row r="11" spans="1:1" x14ac:dyDescent="0.3">
      <c r="A11">
        <v>101.47985818126472</v>
      </c>
    </row>
    <row r="12" spans="1:1" x14ac:dyDescent="0.3">
      <c r="A12">
        <v>122.79894604522269</v>
      </c>
    </row>
    <row r="13" spans="1:1" x14ac:dyDescent="0.3">
      <c r="A13">
        <v>107.57121031507268</v>
      </c>
    </row>
    <row r="14" spans="1:1" x14ac:dyDescent="0.3">
      <c r="A14">
        <v>134.53781235089991</v>
      </c>
    </row>
    <row r="15" spans="1:1" x14ac:dyDescent="0.3">
      <c r="A15">
        <v>105.94999053442734</v>
      </c>
    </row>
    <row r="16" spans="1:1" x14ac:dyDescent="0.3">
      <c r="A16">
        <v>100.98734861036064</v>
      </c>
    </row>
    <row r="17" spans="1:1" x14ac:dyDescent="0.3">
      <c r="A17">
        <v>92.877652655588463</v>
      </c>
    </row>
    <row r="18" spans="1:1" x14ac:dyDescent="0.3">
      <c r="A18">
        <v>125.18293174740393</v>
      </c>
    </row>
    <row r="19" spans="1:1" x14ac:dyDescent="0.3">
      <c r="A19">
        <v>86.615217747166753</v>
      </c>
    </row>
    <row r="20" spans="1:1" x14ac:dyDescent="0.3">
      <c r="A20">
        <v>115.03569708598661</v>
      </c>
    </row>
    <row r="21" spans="1:1" x14ac:dyDescent="0.3">
      <c r="A21">
        <v>110.37328163671191</v>
      </c>
    </row>
    <row r="22" spans="1:1" x14ac:dyDescent="0.3">
      <c r="A22">
        <v>94.339710863423534</v>
      </c>
    </row>
    <row r="23" spans="1:1" x14ac:dyDescent="0.3">
      <c r="A23">
        <v>111.27031626107055</v>
      </c>
    </row>
    <row r="24" spans="1:1" x14ac:dyDescent="0.3">
      <c r="A24">
        <v>94.409550961572677</v>
      </c>
    </row>
    <row r="25" spans="1:1" x14ac:dyDescent="0.3">
      <c r="A25">
        <v>112.63345555140404</v>
      </c>
    </row>
    <row r="26" spans="1:1" x14ac:dyDescent="0.3">
      <c r="A26">
        <v>89.240747052244842</v>
      </c>
    </row>
    <row r="27" spans="1:1" x14ac:dyDescent="0.3">
      <c r="A27">
        <v>90.327947923797183</v>
      </c>
    </row>
    <row r="28" spans="1:1" x14ac:dyDescent="0.3">
      <c r="A28">
        <v>98.242607287247665</v>
      </c>
    </row>
    <row r="29" spans="1:1" x14ac:dyDescent="0.3">
      <c r="A29">
        <v>136.41954779392108</v>
      </c>
    </row>
    <row r="30" spans="1:1" x14ac:dyDescent="0.3">
      <c r="A30">
        <v>144.06872565392405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E679A-E162-44BD-BA16-2DF246CFC85E}">
  <dimension ref="A1"/>
  <sheetViews>
    <sheetView workbookViewId="0">
      <selection sqref="A1:A30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81C85-350F-45FF-A4A8-144420BE2005}">
  <dimension ref="A1:R1001"/>
  <sheetViews>
    <sheetView tabSelected="1" topLeftCell="B25" workbookViewId="0">
      <selection activeCell="F6" sqref="F6"/>
    </sheetView>
  </sheetViews>
  <sheetFormatPr defaultRowHeight="14.4" x14ac:dyDescent="0.3"/>
  <cols>
    <col min="1" max="1" width="21.44140625" bestFit="1" customWidth="1"/>
    <col min="2" max="2" width="20.44140625" bestFit="1" customWidth="1"/>
    <col min="5" max="5" width="33.33203125" bestFit="1" customWidth="1"/>
    <col min="6" max="6" width="12.6640625" bestFit="1" customWidth="1"/>
    <col min="8" max="8" width="23.109375" bestFit="1" customWidth="1"/>
    <col min="9" max="9" width="12.6640625" bestFit="1" customWidth="1"/>
    <col min="11" max="11" width="23.109375" bestFit="1" customWidth="1"/>
    <col min="12" max="12" width="12" bestFit="1" customWidth="1"/>
    <col min="14" max="14" width="23.109375" bestFit="1" customWidth="1"/>
    <col min="15" max="15" width="12.6640625" bestFit="1" customWidth="1"/>
    <col min="17" max="17" width="23.109375" bestFit="1" customWidth="1"/>
    <col min="18" max="18" width="12" bestFit="1" customWidth="1"/>
  </cols>
  <sheetData>
    <row r="1" spans="1:18" ht="15" thickBot="1" x14ac:dyDescent="0.35">
      <c r="A1" s="1" t="s">
        <v>2</v>
      </c>
      <c r="B1" s="1" t="s">
        <v>3</v>
      </c>
      <c r="C1" s="1"/>
      <c r="D1" s="7"/>
    </row>
    <row r="2" spans="1:18" x14ac:dyDescent="0.3">
      <c r="A2" s="1">
        <v>94.972346283029765</v>
      </c>
      <c r="B2" s="1">
        <f>-LN(C2)/0.0091</f>
        <v>240.60469956045077</v>
      </c>
      <c r="C2" s="1">
        <v>0.11197241126743369</v>
      </c>
      <c r="D2" s="7"/>
      <c r="E2" s="5" t="s">
        <v>18</v>
      </c>
      <c r="F2" s="5"/>
      <c r="H2" s="5" t="s">
        <v>17</v>
      </c>
      <c r="I2" s="5"/>
      <c r="K2" s="5" t="s">
        <v>19</v>
      </c>
      <c r="L2" s="5"/>
      <c r="N2" s="5" t="s">
        <v>20</v>
      </c>
      <c r="O2" s="5"/>
      <c r="Q2" s="5" t="s">
        <v>21</v>
      </c>
      <c r="R2" s="5"/>
    </row>
    <row r="3" spans="1:18" x14ac:dyDescent="0.3">
      <c r="A3" s="1">
        <v>98.176969054620713</v>
      </c>
      <c r="B3" s="1">
        <f t="shared" ref="B3:B66" si="0">-LN(C3)/0.0091</f>
        <v>458.3121451722987</v>
      </c>
      <c r="C3" s="1">
        <v>1.5442365794854579E-2</v>
      </c>
      <c r="D3" s="7"/>
      <c r="E3" s="2"/>
      <c r="F3" s="2"/>
      <c r="H3" s="2"/>
      <c r="I3" s="2"/>
      <c r="K3" s="2"/>
      <c r="L3" s="2"/>
      <c r="N3" s="2"/>
      <c r="O3" s="2"/>
      <c r="Q3" s="2"/>
      <c r="R3" s="2"/>
    </row>
    <row r="4" spans="1:18" x14ac:dyDescent="0.3">
      <c r="A4" s="1">
        <v>99.901643857592717</v>
      </c>
      <c r="B4" s="1">
        <f t="shared" si="0"/>
        <v>51.88712025901166</v>
      </c>
      <c r="C4" s="1">
        <v>0.62364574114200266</v>
      </c>
      <c r="D4" s="7"/>
      <c r="E4" s="2" t="s">
        <v>4</v>
      </c>
      <c r="F4" s="2">
        <v>109.55182668218772</v>
      </c>
      <c r="H4" s="2" t="s">
        <v>4</v>
      </c>
      <c r="I4" s="2">
        <v>109.03118597218746</v>
      </c>
      <c r="K4" s="2" t="s">
        <v>4</v>
      </c>
      <c r="L4" s="2">
        <v>108.05597039276587</v>
      </c>
      <c r="N4" s="2" t="s">
        <v>4</v>
      </c>
      <c r="O4" s="2">
        <v>108.72402313908529</v>
      </c>
      <c r="Q4" s="2" t="s">
        <v>4</v>
      </c>
      <c r="R4" s="2">
        <v>109.90214714671311</v>
      </c>
    </row>
    <row r="5" spans="1:18" x14ac:dyDescent="0.3">
      <c r="A5" s="1">
        <v>109.34915649646427</v>
      </c>
      <c r="B5" s="1">
        <f t="shared" si="0"/>
        <v>32.053627500931206</v>
      </c>
      <c r="C5" s="1">
        <v>0.74700155644398325</v>
      </c>
      <c r="D5" s="7"/>
      <c r="E5" s="2" t="s">
        <v>5</v>
      </c>
      <c r="F5" s="2">
        <v>2.4682596608726728</v>
      </c>
      <c r="H5" s="2" t="s">
        <v>5</v>
      </c>
      <c r="I5" s="2">
        <v>1.3702942072372746</v>
      </c>
      <c r="K5" s="2" t="s">
        <v>5</v>
      </c>
      <c r="L5" s="2">
        <v>1.0375935733570489</v>
      </c>
      <c r="N5" s="2" t="s">
        <v>5</v>
      </c>
      <c r="O5" s="2">
        <v>0.79211806278107566</v>
      </c>
      <c r="Q5" s="2" t="s">
        <v>5</v>
      </c>
      <c r="R5" s="2">
        <v>0.43080819119216524</v>
      </c>
    </row>
    <row r="6" spans="1:18" x14ac:dyDescent="0.3">
      <c r="A6" s="1">
        <v>99.81531462050043</v>
      </c>
      <c r="B6" s="1">
        <f t="shared" si="0"/>
        <v>124.57970002911745</v>
      </c>
      <c r="C6" s="1">
        <v>0.3218482009338664</v>
      </c>
      <c r="D6" s="7"/>
      <c r="E6" s="2" t="s">
        <v>6</v>
      </c>
      <c r="F6" s="2">
        <v>109.34915649646427</v>
      </c>
      <c r="H6" s="2" t="s">
        <v>6</v>
      </c>
      <c r="I6" s="2">
        <v>109.30304738882114</v>
      </c>
      <c r="K6" s="2" t="s">
        <v>6</v>
      </c>
      <c r="L6" s="2">
        <v>108.87479134486057</v>
      </c>
      <c r="N6" s="2" t="s">
        <v>6</v>
      </c>
      <c r="O6" s="2">
        <v>108.81462827033829</v>
      </c>
      <c r="Q6" s="2" t="s">
        <v>6</v>
      </c>
      <c r="R6" s="2">
        <v>109.88915988069493</v>
      </c>
    </row>
    <row r="7" spans="1:18" x14ac:dyDescent="0.3">
      <c r="A7" s="1">
        <v>104.38051418110263</v>
      </c>
      <c r="B7" s="1">
        <f t="shared" si="0"/>
        <v>11.967422079065079</v>
      </c>
      <c r="C7" s="1">
        <v>0.89681691946165354</v>
      </c>
      <c r="D7" s="7"/>
      <c r="E7" s="2" t="s">
        <v>7</v>
      </c>
      <c r="F7" s="2" t="e">
        <v>#N/A</v>
      </c>
      <c r="H7" s="2" t="s">
        <v>7</v>
      </c>
      <c r="I7" s="2" t="e">
        <v>#N/A</v>
      </c>
      <c r="K7" s="2" t="s">
        <v>7</v>
      </c>
      <c r="L7" s="2">
        <v>97.700439305626787</v>
      </c>
      <c r="N7" s="2" t="s">
        <v>7</v>
      </c>
      <c r="O7" s="2">
        <v>97.700439305626787</v>
      </c>
      <c r="Q7" s="2" t="s">
        <v>7</v>
      </c>
      <c r="R7" s="2">
        <v>97.700439305626787</v>
      </c>
    </row>
    <row r="8" spans="1:18" x14ac:dyDescent="0.3">
      <c r="A8" s="1">
        <v>127.96536253095837</v>
      </c>
      <c r="B8" s="1">
        <f t="shared" si="0"/>
        <v>109.12976746808609</v>
      </c>
      <c r="C8" s="1">
        <v>0.37043366801965394</v>
      </c>
      <c r="D8" s="7"/>
      <c r="E8" s="2" t="s">
        <v>8</v>
      </c>
      <c r="F8" s="2">
        <v>13.742688178017781</v>
      </c>
      <c r="H8" s="2" t="s">
        <v>8</v>
      </c>
      <c r="I8" s="2">
        <v>11.54630422349724</v>
      </c>
      <c r="K8" s="2" t="s">
        <v>8</v>
      </c>
      <c r="L8" s="2">
        <v>13.568296592191899</v>
      </c>
      <c r="N8" s="2" t="s">
        <v>8</v>
      </c>
      <c r="O8" s="2">
        <v>13.742734758431354</v>
      </c>
      <c r="Q8" s="2" t="s">
        <v>8</v>
      </c>
      <c r="R8" s="2">
        <v>13.623351188245321</v>
      </c>
    </row>
    <row r="9" spans="1:18" x14ac:dyDescent="0.3">
      <c r="A9" s="1">
        <v>92.392273523146287</v>
      </c>
      <c r="B9" s="1">
        <f t="shared" si="0"/>
        <v>63.199630386262086</v>
      </c>
      <c r="C9" s="1">
        <v>0.56263924069948423</v>
      </c>
      <c r="D9" s="7"/>
      <c r="E9" s="2" t="s">
        <v>9</v>
      </c>
      <c r="F9" s="2">
        <v>188.8614783582297</v>
      </c>
      <c r="H9" s="2" t="s">
        <v>9</v>
      </c>
      <c r="I9" s="2">
        <v>133.31714122155017</v>
      </c>
      <c r="K9" s="2" t="s">
        <v>9</v>
      </c>
      <c r="L9" s="2">
        <v>184.0986724136863</v>
      </c>
      <c r="N9" s="2" t="s">
        <v>9</v>
      </c>
      <c r="O9" s="2">
        <v>188.86275864059726</v>
      </c>
      <c r="Q9" s="2" t="s">
        <v>9</v>
      </c>
      <c r="R9" s="2">
        <v>185.59569759826522</v>
      </c>
    </row>
    <row r="10" spans="1:18" x14ac:dyDescent="0.3">
      <c r="A10" s="1">
        <v>120.08864728646586</v>
      </c>
      <c r="B10" s="1">
        <f t="shared" si="0"/>
        <v>423.75243858961323</v>
      </c>
      <c r="C10" s="1">
        <v>2.1149327066866053E-2</v>
      </c>
      <c r="D10" s="7"/>
      <c r="E10" s="2" t="s">
        <v>10</v>
      </c>
      <c r="F10" s="2">
        <v>-0.56501717336280155</v>
      </c>
      <c r="H10" s="2" t="s">
        <v>10</v>
      </c>
      <c r="I10" s="2">
        <v>-0.12764526511307173</v>
      </c>
      <c r="K10" s="2" t="s">
        <v>10</v>
      </c>
      <c r="L10" s="2">
        <v>-2.1561519937596252E-2</v>
      </c>
      <c r="N10" s="2" t="s">
        <v>10</v>
      </c>
      <c r="O10" s="2">
        <v>-0.1343735735087197</v>
      </c>
      <c r="Q10" s="2" t="s">
        <v>10</v>
      </c>
      <c r="R10" s="2">
        <v>-0.11019404009141054</v>
      </c>
    </row>
    <row r="11" spans="1:18" x14ac:dyDescent="0.3">
      <c r="A11" s="1">
        <v>121.64349669124931</v>
      </c>
      <c r="B11" s="1">
        <f t="shared" si="0"/>
        <v>96.196636524962443</v>
      </c>
      <c r="C11" s="1">
        <v>0.41669972838526564</v>
      </c>
      <c r="D11" s="7"/>
      <c r="E11" s="2" t="s">
        <v>11</v>
      </c>
      <c r="F11" s="2">
        <v>0.37572882834060428</v>
      </c>
      <c r="H11" s="2" t="s">
        <v>11</v>
      </c>
      <c r="I11" s="2">
        <v>0.45262549681897157</v>
      </c>
      <c r="K11" s="2" t="s">
        <v>11</v>
      </c>
      <c r="L11" s="2">
        <v>5.2527182066621637E-2</v>
      </c>
      <c r="N11" s="2" t="s">
        <v>11</v>
      </c>
      <c r="O11" s="2">
        <v>4.9092823269794007E-2</v>
      </c>
      <c r="Q11" s="2" t="s">
        <v>11</v>
      </c>
      <c r="R11" s="2">
        <v>5.3782408505884269E-2</v>
      </c>
    </row>
    <row r="12" spans="1:18" x14ac:dyDescent="0.3">
      <c r="A12" s="1">
        <v>116.17661498836242</v>
      </c>
      <c r="B12" s="1">
        <f t="shared" si="0"/>
        <v>26.281725854546991</v>
      </c>
      <c r="C12" s="1">
        <v>0.78728598895229962</v>
      </c>
      <c r="D12" s="7"/>
      <c r="E12" s="2" t="s">
        <v>12</v>
      </c>
      <c r="F12" s="2">
        <v>53.657950047636405</v>
      </c>
      <c r="H12" s="2" t="s">
        <v>12</v>
      </c>
      <c r="I12" s="2">
        <v>53.657950047636405</v>
      </c>
      <c r="K12" s="2" t="s">
        <v>12</v>
      </c>
      <c r="L12" s="2">
        <v>72.423608798999339</v>
      </c>
      <c r="N12" s="2" t="s">
        <v>12</v>
      </c>
      <c r="O12" s="2">
        <v>78.017692430876195</v>
      </c>
      <c r="Q12" s="2" t="s">
        <v>12</v>
      </c>
      <c r="R12" s="2">
        <v>79.727979027666152</v>
      </c>
    </row>
    <row r="13" spans="1:18" x14ac:dyDescent="0.3">
      <c r="A13" s="1">
        <v>113.63186018148554</v>
      </c>
      <c r="B13" s="1">
        <f t="shared" si="0"/>
        <v>12.526030871926539</v>
      </c>
      <c r="C13" s="1">
        <v>0.89226966154972986</v>
      </c>
      <c r="D13" s="7"/>
      <c r="E13" s="2" t="s">
        <v>13</v>
      </c>
      <c r="F13" s="2">
        <v>85.204282236518338</v>
      </c>
      <c r="H13" s="2" t="s">
        <v>13</v>
      </c>
      <c r="I13" s="2">
        <v>85.204282236518338</v>
      </c>
      <c r="K13" s="2" t="s">
        <v>13</v>
      </c>
      <c r="L13" s="2">
        <v>70.060376906767488</v>
      </c>
      <c r="N13" s="2" t="s">
        <v>13</v>
      </c>
      <c r="O13" s="2">
        <v>70.060376906767488</v>
      </c>
      <c r="Q13" s="2" t="s">
        <v>13</v>
      </c>
      <c r="R13" s="2">
        <v>68.350090309977531</v>
      </c>
    </row>
    <row r="14" spans="1:18" x14ac:dyDescent="0.3">
      <c r="A14" s="1">
        <v>100.67411863507004</v>
      </c>
      <c r="B14" s="1">
        <f t="shared" si="0"/>
        <v>29.783099092519052</v>
      </c>
      <c r="C14" s="1">
        <v>0.76259651478621782</v>
      </c>
      <c r="D14" s="7"/>
      <c r="E14" s="2" t="s">
        <v>14</v>
      </c>
      <c r="F14" s="2">
        <v>138.86223228415474</v>
      </c>
      <c r="H14" s="2" t="s">
        <v>14</v>
      </c>
      <c r="I14" s="2">
        <v>138.86223228415474</v>
      </c>
      <c r="K14" s="2" t="s">
        <v>14</v>
      </c>
      <c r="L14" s="2">
        <v>142.48398570576683</v>
      </c>
      <c r="N14" s="2" t="s">
        <v>14</v>
      </c>
      <c r="O14" s="2">
        <v>148.07806933764368</v>
      </c>
      <c r="Q14" s="2" t="s">
        <v>14</v>
      </c>
      <c r="R14" s="2">
        <v>148.07806933764368</v>
      </c>
    </row>
    <row r="15" spans="1:18" x14ac:dyDescent="0.3">
      <c r="A15" s="1">
        <v>96.109651217702776</v>
      </c>
      <c r="B15" s="1">
        <f t="shared" si="0"/>
        <v>58.081309368681559</v>
      </c>
      <c r="C15" s="1">
        <v>0.58946501052888578</v>
      </c>
      <c r="D15" s="7"/>
      <c r="E15" s="2" t="s">
        <v>15</v>
      </c>
      <c r="F15" s="2">
        <v>3396.1066271478194</v>
      </c>
      <c r="H15" s="2" t="s">
        <v>15</v>
      </c>
      <c r="I15" s="2">
        <v>7741.2142040253093</v>
      </c>
      <c r="K15" s="2" t="s">
        <v>15</v>
      </c>
      <c r="L15" s="2">
        <v>18477.570937162964</v>
      </c>
      <c r="N15" s="2" t="s">
        <v>15</v>
      </c>
      <c r="O15" s="2">
        <v>32725.930964864674</v>
      </c>
      <c r="Q15" s="2" t="s">
        <v>15</v>
      </c>
      <c r="R15" s="2">
        <v>109902.14714671311</v>
      </c>
    </row>
    <row r="16" spans="1:18" ht="15" thickBot="1" x14ac:dyDescent="0.35">
      <c r="A16" s="1">
        <v>120.32894942909479</v>
      </c>
      <c r="B16" s="1">
        <f t="shared" si="0"/>
        <v>127.25879307184056</v>
      </c>
      <c r="C16" s="1">
        <v>0.31409649952696311</v>
      </c>
      <c r="D16" s="7"/>
      <c r="E16" s="3" t="s">
        <v>16</v>
      </c>
      <c r="F16" s="3">
        <v>31</v>
      </c>
      <c r="H16" s="3" t="s">
        <v>16</v>
      </c>
      <c r="I16" s="3">
        <v>71</v>
      </c>
      <c r="K16" s="3" t="s">
        <v>16</v>
      </c>
      <c r="L16" s="3">
        <v>171</v>
      </c>
      <c r="N16" s="3" t="s">
        <v>16</v>
      </c>
      <c r="O16" s="3">
        <v>301</v>
      </c>
      <c r="Q16" s="3" t="s">
        <v>16</v>
      </c>
      <c r="R16" s="3">
        <v>1000</v>
      </c>
    </row>
    <row r="17" spans="1:18" x14ac:dyDescent="0.3">
      <c r="A17" s="1">
        <v>117.95346295490162</v>
      </c>
      <c r="B17" s="1">
        <f t="shared" si="0"/>
        <v>83.617110077324668</v>
      </c>
      <c r="C17" s="1">
        <v>0.467238380077517</v>
      </c>
      <c r="D17" s="7"/>
      <c r="F17">
        <v>0</v>
      </c>
      <c r="I17">
        <v>0</v>
      </c>
      <c r="L17">
        <v>0</v>
      </c>
      <c r="O17">
        <v>0</v>
      </c>
      <c r="R17">
        <v>0</v>
      </c>
    </row>
    <row r="18" spans="1:18" ht="15" thickBot="1" x14ac:dyDescent="0.35">
      <c r="A18" s="1">
        <v>119.36067408474628</v>
      </c>
      <c r="B18" s="1">
        <f t="shared" si="0"/>
        <v>39.492011012270524</v>
      </c>
      <c r="C18" s="1">
        <v>0.69811090426343581</v>
      </c>
      <c r="D18" s="7"/>
    </row>
    <row r="19" spans="1:18" x14ac:dyDescent="0.3">
      <c r="A19" s="1">
        <v>138.86223228415474</v>
      </c>
      <c r="B19" s="1">
        <f t="shared" si="0"/>
        <v>95.155320016221793</v>
      </c>
      <c r="C19" s="1">
        <v>0.42066713461714528</v>
      </c>
      <c r="D19" s="7"/>
      <c r="E19" s="4" t="s">
        <v>22</v>
      </c>
      <c r="F19" s="4" t="s">
        <v>24</v>
      </c>
      <c r="O19" s="4" t="s">
        <v>22</v>
      </c>
      <c r="P19" s="4" t="s">
        <v>24</v>
      </c>
    </row>
    <row r="20" spans="1:18" x14ac:dyDescent="0.3">
      <c r="A20" s="1">
        <v>136.79096724023111</v>
      </c>
      <c r="B20" s="1">
        <f t="shared" si="0"/>
        <v>329.15775951775316</v>
      </c>
      <c r="C20" s="1">
        <v>5.0019837031159399E-2</v>
      </c>
      <c r="D20" s="7"/>
      <c r="E20" s="2">
        <v>70.060376906767488</v>
      </c>
      <c r="F20" s="2">
        <v>1</v>
      </c>
      <c r="O20" s="2">
        <v>3.3541942110762064E-2</v>
      </c>
      <c r="P20" s="2">
        <v>1</v>
      </c>
    </row>
    <row r="21" spans="1:18" x14ac:dyDescent="0.3">
      <c r="A21" s="1">
        <v>105.7877889755764</v>
      </c>
      <c r="B21" s="1">
        <f t="shared" si="0"/>
        <v>213.64863420503269</v>
      </c>
      <c r="C21" s="1">
        <v>0.14310129093295085</v>
      </c>
      <c r="D21" s="7"/>
      <c r="E21" s="2">
        <v>74.649652932113142</v>
      </c>
      <c r="F21" s="2">
        <v>1</v>
      </c>
      <c r="O21" s="2">
        <v>46.971988889447708</v>
      </c>
      <c r="P21" s="2">
        <v>110</v>
      </c>
    </row>
    <row r="22" spans="1:18" x14ac:dyDescent="0.3">
      <c r="A22" s="1">
        <v>95.240151545440312</v>
      </c>
      <c r="B22" s="1">
        <f t="shared" si="0"/>
        <v>131.33752254607239</v>
      </c>
      <c r="C22" s="1">
        <v>0.30265205847346416</v>
      </c>
      <c r="D22" s="7"/>
      <c r="E22" s="2">
        <v>79.23892895745881</v>
      </c>
      <c r="F22" s="2">
        <v>1</v>
      </c>
      <c r="O22" s="2">
        <v>93.910435836784657</v>
      </c>
      <c r="P22" s="2">
        <v>81</v>
      </c>
    </row>
    <row r="23" spans="1:18" x14ac:dyDescent="0.3">
      <c r="A23" s="1">
        <v>130.76243617921136</v>
      </c>
      <c r="B23" s="1">
        <f t="shared" si="0"/>
        <v>16.471119791560263</v>
      </c>
      <c r="C23" s="1">
        <v>0.86080507827997677</v>
      </c>
      <c r="D23" s="7"/>
      <c r="E23" s="2">
        <v>83.828204982804465</v>
      </c>
      <c r="F23" s="2">
        <v>6</v>
      </c>
      <c r="O23" s="2">
        <v>140.8488827841216</v>
      </c>
      <c r="P23" s="2">
        <v>35</v>
      </c>
    </row>
    <row r="24" spans="1:18" x14ac:dyDescent="0.3">
      <c r="A24" s="1">
        <v>116.3577408582205</v>
      </c>
      <c r="B24" s="1">
        <f t="shared" si="0"/>
        <v>72.466934759805739</v>
      </c>
      <c r="C24" s="1">
        <v>0.51713614307077238</v>
      </c>
      <c r="D24" s="7"/>
      <c r="E24" s="2">
        <v>88.417481008150119</v>
      </c>
      <c r="F24" s="2">
        <v>10</v>
      </c>
      <c r="O24" s="2">
        <v>187.78732973145856</v>
      </c>
      <c r="P24" s="2">
        <v>24</v>
      </c>
    </row>
    <row r="25" spans="1:18" x14ac:dyDescent="0.3">
      <c r="A25" s="1">
        <v>115.38809672434581</v>
      </c>
      <c r="B25" s="1">
        <f t="shared" si="0"/>
        <v>34.11558618032398</v>
      </c>
      <c r="C25" s="1">
        <v>0.73311563463240459</v>
      </c>
      <c r="D25" s="7"/>
      <c r="E25" s="2">
        <v>93.006757033495774</v>
      </c>
      <c r="F25" s="2">
        <v>21</v>
      </c>
      <c r="O25" s="2">
        <v>234.72577667879551</v>
      </c>
      <c r="P25" s="2">
        <v>15</v>
      </c>
    </row>
    <row r="26" spans="1:18" x14ac:dyDescent="0.3">
      <c r="A26" s="1">
        <v>91.043538355152123</v>
      </c>
      <c r="B26" s="1">
        <f t="shared" si="0"/>
        <v>76.509264868378523</v>
      </c>
      <c r="C26" s="1">
        <v>0.49845881527146213</v>
      </c>
      <c r="D26" s="7"/>
      <c r="E26" s="2">
        <v>97.596033058841442</v>
      </c>
      <c r="F26" s="2">
        <v>22</v>
      </c>
      <c r="O26" s="2">
        <v>281.66422362613247</v>
      </c>
      <c r="P26" s="2">
        <v>10</v>
      </c>
    </row>
    <row r="27" spans="1:18" x14ac:dyDescent="0.3">
      <c r="A27" s="1">
        <v>99.911352713534143</v>
      </c>
      <c r="B27" s="1">
        <f t="shared" si="0"/>
        <v>64.145468189366696</v>
      </c>
      <c r="C27" s="1">
        <v>0.5578173162022767</v>
      </c>
      <c r="D27" s="7"/>
      <c r="E27" s="2">
        <v>102.1853090841871</v>
      </c>
      <c r="F27" s="2">
        <v>40</v>
      </c>
      <c r="O27" s="2">
        <v>328.60267057346942</v>
      </c>
      <c r="P27" s="2">
        <v>4</v>
      </c>
    </row>
    <row r="28" spans="1:18" x14ac:dyDescent="0.3">
      <c r="A28" s="1">
        <v>101.07937583175953</v>
      </c>
      <c r="B28" s="1">
        <f t="shared" si="0"/>
        <v>394.17964178464257</v>
      </c>
      <c r="C28" s="1">
        <v>2.7680288094729454E-2</v>
      </c>
      <c r="D28" s="7"/>
      <c r="E28" s="2">
        <v>106.77458510953275</v>
      </c>
      <c r="F28" s="2">
        <v>30</v>
      </c>
      <c r="O28" s="2">
        <v>375.54111752080638</v>
      </c>
      <c r="P28" s="2">
        <v>9</v>
      </c>
    </row>
    <row r="29" spans="1:18" x14ac:dyDescent="0.3">
      <c r="A29" s="1">
        <v>117.71176019043196</v>
      </c>
      <c r="B29" s="1">
        <f t="shared" si="0"/>
        <v>381.2768444040733</v>
      </c>
      <c r="C29" s="1">
        <v>3.1128879665517136E-2</v>
      </c>
      <c r="D29" s="7"/>
      <c r="E29" s="2">
        <v>111.36386113487842</v>
      </c>
      <c r="F29" s="2">
        <v>40</v>
      </c>
      <c r="O29" s="2">
        <v>422.47956446814334</v>
      </c>
      <c r="P29" s="2">
        <v>6</v>
      </c>
    </row>
    <row r="30" spans="1:18" x14ac:dyDescent="0.3">
      <c r="A30" s="1">
        <v>109.41562236926984</v>
      </c>
      <c r="B30" s="1">
        <f t="shared" si="0"/>
        <v>171.15008919251738</v>
      </c>
      <c r="C30" s="1">
        <v>0.21066927091280863</v>
      </c>
      <c r="D30" s="7"/>
      <c r="E30" s="2">
        <v>115.95313716022407</v>
      </c>
      <c r="F30" s="2">
        <v>37</v>
      </c>
      <c r="O30" s="2">
        <v>469.41801141548029</v>
      </c>
      <c r="P30" s="2">
        <v>2</v>
      </c>
    </row>
    <row r="31" spans="1:18" x14ac:dyDescent="0.3">
      <c r="A31" s="1">
        <v>99.630225627479376</v>
      </c>
      <c r="B31" s="1">
        <f t="shared" si="0"/>
        <v>126.97088519117247</v>
      </c>
      <c r="C31" s="1">
        <v>0.31492049928281501</v>
      </c>
      <c r="D31" s="7"/>
      <c r="E31" s="2">
        <v>120.54241318556973</v>
      </c>
      <c r="F31" s="2">
        <v>41</v>
      </c>
      <c r="O31" s="2">
        <v>516.35645836281719</v>
      </c>
      <c r="P31" s="2">
        <v>0</v>
      </c>
    </row>
    <row r="32" spans="1:18" x14ac:dyDescent="0.3">
      <c r="A32" s="1">
        <v>85.204282236518338</v>
      </c>
      <c r="B32" s="1">
        <f t="shared" si="0"/>
        <v>7.2176445358458157</v>
      </c>
      <c r="C32" s="1">
        <v>0.93642994476149788</v>
      </c>
      <c r="D32" s="7"/>
      <c r="E32" s="2">
        <v>125.1316892109154</v>
      </c>
      <c r="F32" s="2">
        <v>14</v>
      </c>
      <c r="O32" s="2">
        <v>563.29490531015415</v>
      </c>
      <c r="P32" s="2">
        <v>1</v>
      </c>
    </row>
    <row r="33" spans="1:16" x14ac:dyDescent="0.3">
      <c r="A33" s="1">
        <v>98.718882377725095</v>
      </c>
      <c r="B33" s="1">
        <f t="shared" si="0"/>
        <v>187.93859608264307</v>
      </c>
      <c r="C33" s="1">
        <v>0.18082216864528336</v>
      </c>
      <c r="D33" s="7"/>
      <c r="E33" s="2">
        <v>129.72096523626107</v>
      </c>
      <c r="F33" s="2">
        <v>15</v>
      </c>
      <c r="O33" s="2">
        <v>610.23335225749111</v>
      </c>
      <c r="P33" s="2">
        <v>1</v>
      </c>
    </row>
    <row r="34" spans="1:16" x14ac:dyDescent="0.3">
      <c r="A34" s="1">
        <v>97.183164193993434</v>
      </c>
      <c r="B34" s="1">
        <f t="shared" si="0"/>
        <v>13.287902477937759</v>
      </c>
      <c r="C34" s="1">
        <v>0.8861049226355785</v>
      </c>
      <c r="D34" s="7"/>
      <c r="E34" s="2">
        <v>134.31024126160671</v>
      </c>
      <c r="F34" s="2">
        <v>10</v>
      </c>
      <c r="O34" s="2">
        <v>657.17179920482806</v>
      </c>
      <c r="P34" s="2">
        <v>0</v>
      </c>
    </row>
    <row r="35" spans="1:16" x14ac:dyDescent="0.3">
      <c r="A35" s="1">
        <v>109.00368038652232</v>
      </c>
      <c r="B35" s="1">
        <f t="shared" si="0"/>
        <v>45.75365877834421</v>
      </c>
      <c r="C35" s="1">
        <v>0.65944395275734735</v>
      </c>
      <c r="D35" s="7"/>
      <c r="E35" s="2">
        <v>138.89951728695237</v>
      </c>
      <c r="F35" s="2">
        <v>8</v>
      </c>
      <c r="O35" s="2">
        <v>704.11024615216502</v>
      </c>
      <c r="P35" s="2">
        <v>1</v>
      </c>
    </row>
    <row r="36" spans="1:16" x14ac:dyDescent="0.3">
      <c r="A36" s="1">
        <v>110.72055627242662</v>
      </c>
      <c r="B36" s="1">
        <f t="shared" si="0"/>
        <v>64.037302709095243</v>
      </c>
      <c r="C36" s="1">
        <v>0.55836664937284464</v>
      </c>
      <c r="D36" s="7"/>
      <c r="E36" s="2">
        <v>143.48879331229801</v>
      </c>
      <c r="F36" s="2">
        <v>3</v>
      </c>
      <c r="O36" s="2">
        <v>751.04869309950197</v>
      </c>
      <c r="P36" s="2">
        <v>0</v>
      </c>
    </row>
    <row r="37" spans="1:16" ht="15" thickBot="1" x14ac:dyDescent="0.35">
      <c r="A37" s="1">
        <v>110.76238393376116</v>
      </c>
      <c r="B37" s="1">
        <f t="shared" si="0"/>
        <v>338.38472436581191</v>
      </c>
      <c r="C37" s="1">
        <v>4.5991393780327766E-2</v>
      </c>
      <c r="D37" s="7"/>
      <c r="E37" s="3" t="s">
        <v>23</v>
      </c>
      <c r="F37" s="3">
        <v>1</v>
      </c>
      <c r="O37" s="3" t="s">
        <v>23</v>
      </c>
      <c r="P37" s="3">
        <v>1</v>
      </c>
    </row>
    <row r="38" spans="1:16" x14ac:dyDescent="0.3">
      <c r="A38" s="1">
        <v>122.62746536667692</v>
      </c>
      <c r="B38" s="1">
        <f t="shared" si="0"/>
        <v>563.66143201011596</v>
      </c>
      <c r="C38" s="1">
        <v>5.9205908383434553E-3</v>
      </c>
      <c r="D38" s="7"/>
      <c r="E38" s="6"/>
      <c r="F38" s="2"/>
    </row>
    <row r="39" spans="1:16" ht="15" thickBot="1" x14ac:dyDescent="0.35">
      <c r="A39" s="1">
        <v>103.14303295250284</v>
      </c>
      <c r="B39" s="1">
        <f t="shared" si="0"/>
        <v>92.922009076668985</v>
      </c>
      <c r="C39" s="1">
        <v>0.42930387279885251</v>
      </c>
      <c r="D39" s="7"/>
      <c r="E39" s="6"/>
      <c r="F39" s="2"/>
    </row>
    <row r="40" spans="1:16" x14ac:dyDescent="0.3">
      <c r="A40" s="1">
        <v>104.99857040063944</v>
      </c>
      <c r="B40" s="1">
        <f t="shared" si="0"/>
        <v>370.41212985227997</v>
      </c>
      <c r="C40" s="1">
        <v>3.436384166997284E-2</v>
      </c>
      <c r="D40" s="7"/>
      <c r="E40" s="4" t="s">
        <v>22</v>
      </c>
      <c r="F40" s="4" t="s">
        <v>24</v>
      </c>
      <c r="O40" s="4" t="s">
        <v>22</v>
      </c>
      <c r="P40" s="4" t="s">
        <v>24</v>
      </c>
    </row>
    <row r="41" spans="1:16" x14ac:dyDescent="0.3">
      <c r="A41" s="1">
        <v>90.653146849363111</v>
      </c>
      <c r="B41" s="1">
        <f t="shared" si="0"/>
        <v>33.13643079204018</v>
      </c>
      <c r="C41" s="1">
        <v>0.73967711416974391</v>
      </c>
      <c r="D41" s="7"/>
      <c r="E41" s="2">
        <v>68.350090309977531</v>
      </c>
      <c r="F41" s="2">
        <v>1</v>
      </c>
      <c r="O41" s="2">
        <v>3.3541942110762064E-2</v>
      </c>
      <c r="P41" s="2">
        <v>1</v>
      </c>
    </row>
    <row r="42" spans="1:16" x14ac:dyDescent="0.3">
      <c r="A42" s="1">
        <v>106.02029220113764</v>
      </c>
      <c r="B42" s="1">
        <f t="shared" si="0"/>
        <v>229.26048716339926</v>
      </c>
      <c r="C42" s="1">
        <v>0.12414929654835657</v>
      </c>
      <c r="D42" s="7"/>
      <c r="E42" s="2">
        <v>70.921960601192566</v>
      </c>
      <c r="F42" s="2">
        <v>2</v>
      </c>
      <c r="O42" s="2">
        <v>25.773980590650378</v>
      </c>
      <c r="P42" s="2">
        <v>213</v>
      </c>
    </row>
    <row r="43" spans="1:16" x14ac:dyDescent="0.3">
      <c r="A43" s="1">
        <v>103.45885726143024</v>
      </c>
      <c r="B43" s="1">
        <f t="shared" si="0"/>
        <v>26.806934583572744</v>
      </c>
      <c r="C43" s="1">
        <v>0.78353221228675196</v>
      </c>
      <c r="D43" s="7"/>
      <c r="E43" s="2">
        <v>73.493830892407601</v>
      </c>
      <c r="F43" s="2">
        <v>0</v>
      </c>
      <c r="O43" s="2">
        <v>51.514419239189991</v>
      </c>
      <c r="P43" s="2">
        <v>180</v>
      </c>
    </row>
    <row r="44" spans="1:16" x14ac:dyDescent="0.3">
      <c r="A44" s="1">
        <v>116.74009470458259</v>
      </c>
      <c r="B44" s="1">
        <f t="shared" si="0"/>
        <v>8.5652989344543986</v>
      </c>
      <c r="C44" s="1">
        <v>0.92501602221747492</v>
      </c>
      <c r="D44" s="7"/>
      <c r="E44" s="2">
        <v>76.06570118362265</v>
      </c>
      <c r="F44" s="2">
        <v>3</v>
      </c>
      <c r="O44" s="2">
        <v>77.254857887729599</v>
      </c>
      <c r="P44" s="2">
        <v>142</v>
      </c>
    </row>
    <row r="45" spans="1:16" x14ac:dyDescent="0.3">
      <c r="A45" s="1">
        <v>110.41399516703677</v>
      </c>
      <c r="B45" s="1">
        <f t="shared" si="0"/>
        <v>3.6275382136106225</v>
      </c>
      <c r="C45" s="1">
        <v>0.96752830591753902</v>
      </c>
      <c r="D45" s="7"/>
      <c r="E45" s="2">
        <v>78.637571474837685</v>
      </c>
      <c r="F45" s="2">
        <v>1</v>
      </c>
      <c r="O45" s="2">
        <v>102.99529653626922</v>
      </c>
      <c r="P45" s="2">
        <v>88</v>
      </c>
    </row>
    <row r="46" spans="1:16" x14ac:dyDescent="0.3">
      <c r="A46" s="1">
        <v>111.99176383830491</v>
      </c>
      <c r="B46" s="1">
        <f t="shared" si="0"/>
        <v>84.807853504840239</v>
      </c>
      <c r="C46" s="1">
        <v>0.4622028260139775</v>
      </c>
      <c r="D46" s="7"/>
      <c r="E46" s="2">
        <v>81.20944176605272</v>
      </c>
      <c r="F46" s="2">
        <v>8</v>
      </c>
      <c r="O46" s="2">
        <v>128.73573518480885</v>
      </c>
      <c r="P46" s="2">
        <v>82</v>
      </c>
    </row>
    <row r="47" spans="1:16" x14ac:dyDescent="0.3">
      <c r="A47" s="1">
        <v>109.30304738882114</v>
      </c>
      <c r="B47" s="1">
        <f t="shared" si="0"/>
        <v>67.168703480692258</v>
      </c>
      <c r="C47" s="1">
        <v>0.54268013550218208</v>
      </c>
      <c r="D47" s="7"/>
      <c r="E47" s="2">
        <v>83.781312057267755</v>
      </c>
      <c r="F47" s="2">
        <v>10</v>
      </c>
      <c r="O47" s="2">
        <v>154.47617383334844</v>
      </c>
      <c r="P47" s="2">
        <v>67</v>
      </c>
    </row>
    <row r="48" spans="1:16" x14ac:dyDescent="0.3">
      <c r="A48" s="1">
        <v>94.421519911848009</v>
      </c>
      <c r="B48" s="1">
        <f t="shared" si="0"/>
        <v>22.607978370664185</v>
      </c>
      <c r="C48" s="1">
        <v>0.81405072176274906</v>
      </c>
      <c r="D48" s="7"/>
      <c r="E48" s="2">
        <v>86.35318234848279</v>
      </c>
      <c r="F48" s="2">
        <v>13</v>
      </c>
      <c r="O48" s="2">
        <v>180.21661248188806</v>
      </c>
      <c r="P48" s="2">
        <v>44</v>
      </c>
    </row>
    <row r="49" spans="1:16" x14ac:dyDescent="0.3">
      <c r="A49" s="1">
        <v>114.00089220420341</v>
      </c>
      <c r="B49" s="1">
        <f t="shared" si="0"/>
        <v>117.95811553226862</v>
      </c>
      <c r="C49" s="1">
        <v>0.34183782464064455</v>
      </c>
      <c r="D49" s="7"/>
      <c r="E49" s="2">
        <v>88.925052639697824</v>
      </c>
      <c r="F49" s="2">
        <v>23</v>
      </c>
      <c r="O49" s="2">
        <v>205.95705113042769</v>
      </c>
      <c r="P49" s="2">
        <v>37</v>
      </c>
    </row>
    <row r="50" spans="1:16" x14ac:dyDescent="0.3">
      <c r="A50" s="1">
        <v>99.875223036506213</v>
      </c>
      <c r="B50" s="1">
        <f t="shared" si="0"/>
        <v>57.655433199855651</v>
      </c>
      <c r="C50" s="1">
        <v>0.5917538987395855</v>
      </c>
      <c r="D50" s="7"/>
      <c r="E50" s="2">
        <v>91.496922930912859</v>
      </c>
      <c r="F50" s="2">
        <v>26</v>
      </c>
      <c r="O50" s="2">
        <v>231.69748977896731</v>
      </c>
      <c r="P50" s="2">
        <v>26</v>
      </c>
    </row>
    <row r="51" spans="1:16" x14ac:dyDescent="0.3">
      <c r="A51" s="1">
        <v>112.16284661291866</v>
      </c>
      <c r="B51" s="1">
        <f t="shared" si="0"/>
        <v>145.69989308513829</v>
      </c>
      <c r="C51" s="1">
        <v>0.26557206946012757</v>
      </c>
      <c r="D51" s="7"/>
      <c r="E51" s="2">
        <v>94.068793222127908</v>
      </c>
      <c r="F51" s="2">
        <v>37</v>
      </c>
      <c r="O51" s="2">
        <v>257.43792842750696</v>
      </c>
      <c r="P51" s="2">
        <v>32</v>
      </c>
    </row>
    <row r="52" spans="1:16" x14ac:dyDescent="0.3">
      <c r="A52" s="1">
        <v>105.41535089520039</v>
      </c>
      <c r="B52" s="1">
        <f t="shared" si="0"/>
        <v>38.678361011074202</v>
      </c>
      <c r="C52" s="1">
        <v>0.70329905087435529</v>
      </c>
      <c r="D52" s="7"/>
      <c r="E52" s="2">
        <v>96.640663513342943</v>
      </c>
      <c r="F52" s="2">
        <v>41</v>
      </c>
      <c r="O52" s="2">
        <v>283.17836707604658</v>
      </c>
      <c r="P52" s="2">
        <v>16</v>
      </c>
    </row>
    <row r="53" spans="1:16" x14ac:dyDescent="0.3">
      <c r="A53" s="1">
        <v>134.31695975246839</v>
      </c>
      <c r="B53" s="1">
        <f t="shared" si="0"/>
        <v>124.28832456703168</v>
      </c>
      <c r="C53" s="1">
        <v>0.3227027191991943</v>
      </c>
      <c r="D53" s="7"/>
      <c r="E53" s="2">
        <v>99.212533804557978</v>
      </c>
      <c r="F53" s="2">
        <v>49</v>
      </c>
      <c r="O53" s="2">
        <v>308.91880572458615</v>
      </c>
      <c r="P53" s="2">
        <v>10</v>
      </c>
    </row>
    <row r="54" spans="1:16" x14ac:dyDescent="0.3">
      <c r="A54" s="1">
        <v>109.25907104625367</v>
      </c>
      <c r="B54" s="1">
        <f t="shared" si="0"/>
        <v>158.3608917301917</v>
      </c>
      <c r="C54" s="1">
        <v>0.23667104098635822</v>
      </c>
      <c r="D54" s="7"/>
      <c r="E54" s="2">
        <v>101.78440409577301</v>
      </c>
      <c r="F54" s="2">
        <v>63</v>
      </c>
      <c r="O54" s="2">
        <v>334.65924437312577</v>
      </c>
      <c r="P54" s="2">
        <v>11</v>
      </c>
    </row>
    <row r="55" spans="1:16" x14ac:dyDescent="0.3">
      <c r="A55" s="1">
        <v>112.39509517996339</v>
      </c>
      <c r="B55" s="1">
        <f t="shared" si="0"/>
        <v>3.4959000862801761</v>
      </c>
      <c r="C55" s="1">
        <v>0.96868800927762688</v>
      </c>
      <c r="D55" s="7"/>
      <c r="E55" s="2">
        <v>104.35627438698805</v>
      </c>
      <c r="F55" s="2">
        <v>70</v>
      </c>
      <c r="O55" s="2">
        <v>360.3996830216654</v>
      </c>
      <c r="P55" s="2">
        <v>10</v>
      </c>
    </row>
    <row r="56" spans="1:16" x14ac:dyDescent="0.3">
      <c r="A56" s="1">
        <v>105.42326122536906</v>
      </c>
      <c r="B56" s="1">
        <f t="shared" si="0"/>
        <v>80.810890815446598</v>
      </c>
      <c r="C56" s="1">
        <v>0.47932370983001188</v>
      </c>
      <c r="D56" s="7"/>
      <c r="E56" s="2">
        <v>106.9281446782031</v>
      </c>
      <c r="F56" s="2">
        <v>72</v>
      </c>
      <c r="O56" s="2">
        <v>386.14012167020502</v>
      </c>
      <c r="P56" s="2">
        <v>9</v>
      </c>
    </row>
    <row r="57" spans="1:16" x14ac:dyDescent="0.3">
      <c r="A57" s="1">
        <v>97.700439305626787</v>
      </c>
      <c r="B57" s="1">
        <f t="shared" si="0"/>
        <v>6.5499647773522369</v>
      </c>
      <c r="C57" s="1">
        <v>0.9421369060335093</v>
      </c>
      <c r="D57" s="7"/>
      <c r="E57" s="2">
        <v>109.50001496941812</v>
      </c>
      <c r="F57" s="2">
        <v>71</v>
      </c>
      <c r="O57" s="2">
        <v>411.88056031874464</v>
      </c>
      <c r="P57" s="2">
        <v>10</v>
      </c>
    </row>
    <row r="58" spans="1:16" x14ac:dyDescent="0.3">
      <c r="A58" s="1">
        <v>99.079669830971397</v>
      </c>
      <c r="B58" s="1">
        <f t="shared" si="0"/>
        <v>35.311455531555062</v>
      </c>
      <c r="C58" s="1">
        <v>0.72518082216864532</v>
      </c>
      <c r="D58" s="7"/>
      <c r="E58" s="2">
        <v>112.07188526063317</v>
      </c>
      <c r="F58" s="2">
        <v>78</v>
      </c>
      <c r="O58" s="2">
        <v>437.62099896728427</v>
      </c>
      <c r="P58" s="2">
        <v>6</v>
      </c>
    </row>
    <row r="59" spans="1:16" x14ac:dyDescent="0.3">
      <c r="A59" s="1">
        <v>116.3411243900191</v>
      </c>
      <c r="B59" s="1">
        <f t="shared" si="0"/>
        <v>12.27824302342097</v>
      </c>
      <c r="C59" s="1">
        <v>0.89428388317514573</v>
      </c>
      <c r="D59" s="7"/>
      <c r="E59" s="2">
        <v>114.6437555518482</v>
      </c>
      <c r="F59" s="2">
        <v>73</v>
      </c>
      <c r="O59" s="2">
        <v>463.36143761582389</v>
      </c>
      <c r="P59" s="2">
        <v>5</v>
      </c>
    </row>
    <row r="60" spans="1:16" x14ac:dyDescent="0.3">
      <c r="A60" s="1">
        <v>99.393440955609549</v>
      </c>
      <c r="B60" s="1">
        <f t="shared" si="0"/>
        <v>159.57201054880019</v>
      </c>
      <c r="C60" s="1">
        <v>0.23407696768089847</v>
      </c>
      <c r="D60" s="7"/>
      <c r="E60" s="2">
        <v>117.21562584306324</v>
      </c>
      <c r="F60" s="2">
        <v>78</v>
      </c>
      <c r="O60" s="2">
        <v>489.10187626436351</v>
      </c>
      <c r="P60" s="2">
        <v>0</v>
      </c>
    </row>
    <row r="61" spans="1:16" x14ac:dyDescent="0.3">
      <c r="A61" s="1">
        <v>116.78582182445098</v>
      </c>
      <c r="B61" s="1">
        <f t="shared" si="0"/>
        <v>3.5928813097374857</v>
      </c>
      <c r="C61" s="1">
        <v>0.96783349101229899</v>
      </c>
      <c r="D61" s="7"/>
      <c r="E61" s="2">
        <v>119.78749613427827</v>
      </c>
      <c r="F61" s="2">
        <v>58</v>
      </c>
      <c r="O61" s="2">
        <v>514.84231491290313</v>
      </c>
      <c r="P61" s="2">
        <v>2</v>
      </c>
    </row>
    <row r="62" spans="1:16" x14ac:dyDescent="0.3">
      <c r="A62" s="1">
        <v>124.60024122934556</v>
      </c>
      <c r="B62" s="1">
        <f t="shared" si="0"/>
        <v>229.50387621060287</v>
      </c>
      <c r="C62" s="1">
        <v>0.12387462996307261</v>
      </c>
      <c r="D62" s="7"/>
      <c r="E62" s="2">
        <v>122.35936642549331</v>
      </c>
      <c r="F62" s="2">
        <v>43</v>
      </c>
      <c r="O62" s="2">
        <v>540.5827535614427</v>
      </c>
      <c r="P62" s="2">
        <v>4</v>
      </c>
    </row>
    <row r="63" spans="1:16" x14ac:dyDescent="0.3">
      <c r="A63" s="1">
        <v>111.98635234482936</v>
      </c>
      <c r="B63" s="1">
        <f t="shared" si="0"/>
        <v>159.70103163061131</v>
      </c>
      <c r="C63" s="1">
        <v>0.23380230109561448</v>
      </c>
      <c r="D63" s="7"/>
      <c r="E63" s="2">
        <v>124.93123671670836</v>
      </c>
      <c r="F63" s="2">
        <v>40</v>
      </c>
      <c r="O63" s="2">
        <v>566.32319220998238</v>
      </c>
      <c r="P63" s="2">
        <v>2</v>
      </c>
    </row>
    <row r="64" spans="1:16" x14ac:dyDescent="0.3">
      <c r="A64" s="1">
        <v>120.75270120054483</v>
      </c>
      <c r="B64" s="1">
        <f t="shared" si="0"/>
        <v>36.10046591871118</v>
      </c>
      <c r="C64" s="1">
        <v>0.71999267555772573</v>
      </c>
      <c r="D64" s="7"/>
      <c r="E64" s="2">
        <v>127.50310700792338</v>
      </c>
      <c r="F64" s="2">
        <v>33</v>
      </c>
      <c r="O64" s="2">
        <v>592.06363085852195</v>
      </c>
      <c r="P64" s="2">
        <v>1</v>
      </c>
    </row>
    <row r="65" spans="1:18" x14ac:dyDescent="0.3">
      <c r="A65" s="1">
        <v>120.70387043000665</v>
      </c>
      <c r="B65" s="1">
        <f t="shared" si="0"/>
        <v>45.241207721607516</v>
      </c>
      <c r="C65" s="1">
        <v>0.66252632221442309</v>
      </c>
      <c r="D65" s="7"/>
      <c r="E65" s="2">
        <v>130.07497729913842</v>
      </c>
      <c r="F65" s="2">
        <v>34</v>
      </c>
      <c r="O65" s="2">
        <v>617.80406950706151</v>
      </c>
      <c r="P65" s="2">
        <v>0</v>
      </c>
    </row>
    <row r="66" spans="1:18" x14ac:dyDescent="0.3">
      <c r="A66" s="1">
        <v>100.60984919196926</v>
      </c>
      <c r="B66" s="1">
        <f t="shared" si="0"/>
        <v>59.024087444680404</v>
      </c>
      <c r="C66" s="1">
        <v>0.58442945646534628</v>
      </c>
      <c r="D66" s="7"/>
      <c r="E66" s="2">
        <v>132.64684759035345</v>
      </c>
      <c r="F66" s="2">
        <v>19</v>
      </c>
      <c r="O66" s="2">
        <v>643.54450815560119</v>
      </c>
      <c r="P66" s="2">
        <v>0</v>
      </c>
    </row>
    <row r="67" spans="1:18" x14ac:dyDescent="0.3">
      <c r="A67" s="1">
        <v>110.52115865400992</v>
      </c>
      <c r="B67" s="1">
        <f t="shared" ref="B67:B130" si="1">-LN(C67)/0.0091</f>
        <v>170.26221159456415</v>
      </c>
      <c r="C67" s="1">
        <v>0.21237830744346445</v>
      </c>
      <c r="D67" s="7"/>
      <c r="E67" s="2">
        <v>135.21871788156849</v>
      </c>
      <c r="F67" s="2">
        <v>15</v>
      </c>
      <c r="O67" s="2">
        <v>669.28494680414076</v>
      </c>
      <c r="P67" s="2">
        <v>1</v>
      </c>
    </row>
    <row r="68" spans="1:18" x14ac:dyDescent="0.3">
      <c r="A68" s="1">
        <v>126.88054908299819</v>
      </c>
      <c r="B68" s="1">
        <f t="shared" si="1"/>
        <v>35.914306108156346</v>
      </c>
      <c r="C68" s="1">
        <v>0.72121341593676569</v>
      </c>
      <c r="D68" s="7"/>
      <c r="E68" s="2">
        <v>137.79058817278354</v>
      </c>
      <c r="F68" s="2">
        <v>16</v>
      </c>
      <c r="O68" s="2">
        <v>695.02538545268044</v>
      </c>
      <c r="P68" s="2">
        <v>0</v>
      </c>
    </row>
    <row r="69" spans="1:18" x14ac:dyDescent="0.3">
      <c r="A69" s="1">
        <v>95.069148351612967</v>
      </c>
      <c r="B69" s="1">
        <f t="shared" si="1"/>
        <v>25.154420587469389</v>
      </c>
      <c r="C69" s="1">
        <v>0.79540391247291486</v>
      </c>
      <c r="D69" s="7"/>
      <c r="E69" s="2">
        <v>140.36245846399856</v>
      </c>
      <c r="F69" s="2">
        <v>10</v>
      </c>
      <c r="O69" s="2">
        <v>720.76582410122001</v>
      </c>
      <c r="P69" s="2">
        <v>0</v>
      </c>
    </row>
    <row r="70" spans="1:18" x14ac:dyDescent="0.3">
      <c r="A70" s="1">
        <v>97.662590683612507</v>
      </c>
      <c r="B70" s="1">
        <f t="shared" si="1"/>
        <v>7.4327358354618784</v>
      </c>
      <c r="C70" s="1">
        <v>0.93459883419293799</v>
      </c>
      <c r="D70" s="7"/>
      <c r="E70" s="2">
        <v>142.93432875521361</v>
      </c>
      <c r="F70" s="2">
        <v>6</v>
      </c>
      <c r="O70" s="2">
        <v>746.50626274975968</v>
      </c>
      <c r="P70" s="2">
        <v>0</v>
      </c>
    </row>
    <row r="71" spans="1:18" x14ac:dyDescent="0.3">
      <c r="A71" s="1">
        <v>103.12248519345303</v>
      </c>
      <c r="B71" s="1">
        <f t="shared" si="1"/>
        <v>89.970054595033574</v>
      </c>
      <c r="C71" s="1">
        <v>0.44099246192815944</v>
      </c>
      <c r="D71" s="7"/>
      <c r="E71" s="2">
        <v>145.50619904642866</v>
      </c>
      <c r="F71" s="2">
        <v>3</v>
      </c>
      <c r="O71" s="2">
        <v>772.24670139829925</v>
      </c>
      <c r="P71" s="2">
        <v>0</v>
      </c>
    </row>
    <row r="72" spans="1:18" ht="15" thickBot="1" x14ac:dyDescent="0.35">
      <c r="A72" s="1">
        <v>110.88898104877444</v>
      </c>
      <c r="B72" s="1">
        <f t="shared" si="1"/>
        <v>52.172500326015935</v>
      </c>
      <c r="C72" s="1">
        <v>0.62202826013977475</v>
      </c>
      <c r="D72" s="7"/>
      <c r="E72" s="3" t="s">
        <v>23</v>
      </c>
      <c r="F72" s="3">
        <v>4</v>
      </c>
      <c r="O72" s="3" t="s">
        <v>23</v>
      </c>
      <c r="P72" s="3">
        <v>1</v>
      </c>
    </row>
    <row r="73" spans="1:18" x14ac:dyDescent="0.3">
      <c r="A73" s="1">
        <v>111.83933480002452</v>
      </c>
      <c r="B73" s="1">
        <f t="shared" si="1"/>
        <v>306.35281894518374</v>
      </c>
      <c r="C73" s="1">
        <v>6.1555833613086336E-2</v>
      </c>
      <c r="D73" s="7"/>
      <c r="E73" s="6"/>
      <c r="F73" s="2"/>
    </row>
    <row r="74" spans="1:18" x14ac:dyDescent="0.3">
      <c r="A74" s="1">
        <v>118.69219547894318</v>
      </c>
      <c r="B74" s="1">
        <f t="shared" si="1"/>
        <v>342.0925696879317</v>
      </c>
      <c r="C74" s="1">
        <v>4.4465468306527908E-2</v>
      </c>
      <c r="D74" s="7"/>
      <c r="E74" s="6" t="s">
        <v>26</v>
      </c>
      <c r="F74" s="2"/>
      <c r="H74" t="s">
        <v>0</v>
      </c>
      <c r="J74" t="s">
        <v>27</v>
      </c>
      <c r="M74" t="s">
        <v>0</v>
      </c>
      <c r="O74" t="s">
        <v>28</v>
      </c>
      <c r="R74" t="s">
        <v>1</v>
      </c>
    </row>
    <row r="75" spans="1:18" x14ac:dyDescent="0.3">
      <c r="A75" s="1">
        <v>92.996928338252474</v>
      </c>
      <c r="B75" s="1">
        <f t="shared" si="1"/>
        <v>6.5108155466565263</v>
      </c>
      <c r="C75" s="1">
        <v>0.94247260963774526</v>
      </c>
      <c r="D75" s="7"/>
      <c r="E75" s="8">
        <f>_xlfn.CONFIDENCE.NORM(0.01, 14, 30)</f>
        <v>6.5839191312372529</v>
      </c>
      <c r="F75" s="9">
        <v>0.01</v>
      </c>
      <c r="H75">
        <f>_xlfn.CONFIDENCE.NORM(0.01, 0.0095, 30)</f>
        <v>4.4676594104824221E-3</v>
      </c>
      <c r="J75" s="8">
        <f>_xlfn.CONFIDENCE.NORM(0.01, 14, 70)</f>
        <v>4.3101868269089438</v>
      </c>
      <c r="M75">
        <f>_xlfn.CONFIDENCE.NORM(0.01, 0.0095, 70)</f>
        <v>2.9247696325453549E-3</v>
      </c>
      <c r="O75" s="8">
        <f>_xlfn.CONFIDENCE.NORM(0.01, 14, 170)</f>
        <v>2.7657992502967566</v>
      </c>
      <c r="R75">
        <f>_xlfn.CONFIDENCE.NORM(0.01, 0.0095, 170)</f>
        <v>1.8767923484156561E-3</v>
      </c>
    </row>
    <row r="76" spans="1:18" x14ac:dyDescent="0.3">
      <c r="A76" s="1">
        <v>113.44389036399662</v>
      </c>
      <c r="B76" s="1">
        <f t="shared" si="1"/>
        <v>5.1739105911995935</v>
      </c>
      <c r="C76" s="1">
        <v>0.95400860621967221</v>
      </c>
      <c r="D76" s="7"/>
      <c r="E76" s="8">
        <f>_xlfn.CONFIDENCE.NORM(0.05, 14, 30)</f>
        <v>5.0097436024080384</v>
      </c>
      <c r="F76" s="9">
        <v>0.05</v>
      </c>
      <c r="H76">
        <f>_xlfn.CONFIDENCE.NORM(0.05, 0.0095, 30)</f>
        <v>3.3994688730625976E-3</v>
      </c>
      <c r="J76" s="8">
        <f>_xlfn.CONFIDENCE.NORM(0.05, 14, 70)</f>
        <v>3.2796470386222274</v>
      </c>
      <c r="M76">
        <f>_xlfn.CONFIDENCE.NORM(0.05, 0.0095, 70)</f>
        <v>2.2254747762079398E-3</v>
      </c>
      <c r="O76" s="8">
        <f>_xlfn.CONFIDENCE.NORM(0.05, 14, 170)</f>
        <v>2.1045132577616137</v>
      </c>
      <c r="R76">
        <f>_xlfn.CONFIDENCE.NORM(0.05, 0.0095, 170)</f>
        <v>1.4280625677668092E-3</v>
      </c>
    </row>
    <row r="77" spans="1:18" x14ac:dyDescent="0.3">
      <c r="A77" s="1">
        <v>114.00647877540905</v>
      </c>
      <c r="B77" s="1">
        <f t="shared" si="1"/>
        <v>62.504440695440238</v>
      </c>
      <c r="C77" s="1">
        <v>0.56620990630817591</v>
      </c>
      <c r="D77" s="7"/>
      <c r="E77" s="8">
        <f>_xlfn.CONFIDENCE.NORM(0.1, 14, 30)</f>
        <v>4.2043093646190393</v>
      </c>
      <c r="F77" s="9">
        <v>0.1</v>
      </c>
      <c r="H77">
        <f>_xlfn.CONFIDENCE.NORM(0.1, 0.0095, 30)</f>
        <v>2.8529242117057768E-3</v>
      </c>
      <c r="J77" s="8">
        <f>_xlfn.CONFIDENCE.NORM(0.1, 14, 70)</f>
        <v>2.7523665583397774</v>
      </c>
      <c r="M77">
        <f>_xlfn.CONFIDENCE.NORM(0.1, 0.0095, 70)</f>
        <v>1.8676773074448488E-3</v>
      </c>
      <c r="O77" s="8">
        <f>_xlfn.CONFIDENCE.NORM(0.1, 14, 170)</f>
        <v>1.7661632011105488</v>
      </c>
      <c r="R77">
        <f>_xlfn.CONFIDENCE.NORM(0.1, 0.0095, 170)</f>
        <v>1.1984678864678723E-3</v>
      </c>
    </row>
    <row r="78" spans="1:18" x14ac:dyDescent="0.3">
      <c r="A78" s="1">
        <v>114.72386773253675</v>
      </c>
      <c r="B78" s="1">
        <f t="shared" si="1"/>
        <v>3.3541942110762064E-2</v>
      </c>
      <c r="C78" s="1">
        <v>0.99969481490524004</v>
      </c>
      <c r="D78" s="7"/>
      <c r="E78" s="6"/>
      <c r="F78" s="2"/>
    </row>
    <row r="79" spans="1:18" x14ac:dyDescent="0.3">
      <c r="A79" s="1">
        <v>108.15743422004743</v>
      </c>
      <c r="B79" s="1">
        <f t="shared" si="1"/>
        <v>30.497848382361614</v>
      </c>
      <c r="C79" s="1">
        <v>0.7576525162511063</v>
      </c>
      <c r="D79" s="7"/>
      <c r="E79" s="6"/>
      <c r="F79" s="2"/>
    </row>
    <row r="80" spans="1:18" x14ac:dyDescent="0.3">
      <c r="A80" s="1">
        <v>115.91912339586997</v>
      </c>
      <c r="B80" s="1">
        <f t="shared" si="1"/>
        <v>175.43522655343128</v>
      </c>
      <c r="C80" s="1">
        <v>0.20261238441114535</v>
      </c>
      <c r="D80" s="7"/>
      <c r="E80" s="6" t="s">
        <v>25</v>
      </c>
      <c r="F80" s="2"/>
      <c r="J80" s="6" t="s">
        <v>25</v>
      </c>
      <c r="O80" s="6" t="s">
        <v>25</v>
      </c>
    </row>
    <row r="81" spans="1:18" x14ac:dyDescent="0.3">
      <c r="A81" s="1">
        <v>116.27948111286969</v>
      </c>
      <c r="B81" s="1">
        <f t="shared" si="1"/>
        <v>69.960071114196595</v>
      </c>
      <c r="C81" s="1">
        <v>0.52906888027588728</v>
      </c>
      <c r="D81" s="7"/>
      <c r="E81" s="8">
        <f>_xlfn.CONFIDENCE.T(0.01, 14, 30)</f>
        <v>7.0454287709383765</v>
      </c>
      <c r="F81" s="9">
        <v>0.01</v>
      </c>
      <c r="H81">
        <f>_xlfn.CONFIDENCE.T(0.01, 0.0091, 30)</f>
        <v>4.5795287011099455E-3</v>
      </c>
      <c r="J81" s="8">
        <f>_xlfn.CONFIDENCE.T(0.01, 14, 70)</f>
        <v>4.4325859566962746</v>
      </c>
      <c r="M81">
        <f>_xlfn.CONFIDENCE.T(0.01, 0.0091, 70)</f>
        <v>2.8811808718525785E-3</v>
      </c>
      <c r="O81" s="8">
        <f>_xlfn.CONFIDENCE.T(0.01, 14, 170)</f>
        <v>2.7973716718243269</v>
      </c>
      <c r="R81">
        <f>_xlfn.CONFIDENCE.T(0.01, 0.0091, 170)</f>
        <v>1.8182915866858127E-3</v>
      </c>
    </row>
    <row r="82" spans="1:18" x14ac:dyDescent="0.3">
      <c r="A82" s="1">
        <v>99.833443123643519</v>
      </c>
      <c r="B82" s="1">
        <f t="shared" si="1"/>
        <v>53.971745445349434</v>
      </c>
      <c r="C82" s="1">
        <v>0.61192663350321974</v>
      </c>
      <c r="D82" s="7"/>
      <c r="E82" s="8">
        <f>_xlfn.CONFIDENCE.T(0.05, 14, 30)</f>
        <v>5.2276859146134029</v>
      </c>
      <c r="F82" s="9">
        <v>0.05</v>
      </c>
      <c r="H82">
        <f>_xlfn.CONFIDENCE.T(0.05, 0.0091, 30)</f>
        <v>3.3979958444987123E-3</v>
      </c>
      <c r="J82" s="8">
        <f>_xlfn.CONFIDENCE.T(0.05, 14, 70)</f>
        <v>3.3381821678753045</v>
      </c>
      <c r="M82">
        <f>_xlfn.CONFIDENCE.T(0.05, 0.0091, 70)</f>
        <v>2.1698184091189479E-3</v>
      </c>
      <c r="O82" s="8">
        <f>_xlfn.CONFIDENCE.T(0.05, 14, 170)</f>
        <v>2.1196922986721258</v>
      </c>
      <c r="R82">
        <f>_xlfn.CONFIDENCE.T(0.05, 0.0091, 170)</f>
        <v>1.3777999941368821E-3</v>
      </c>
    </row>
    <row r="83" spans="1:18" x14ac:dyDescent="0.3">
      <c r="A83" s="1">
        <v>113.52121105606784</v>
      </c>
      <c r="B83" s="1">
        <f t="shared" si="1"/>
        <v>68.193139167938853</v>
      </c>
      <c r="C83" s="1">
        <v>0.53764458143864258</v>
      </c>
      <c r="D83" s="7"/>
      <c r="E83" s="8">
        <f>_xlfn.CONFIDENCE.T(0.1, 14, 30)</f>
        <v>4.3430342689956882</v>
      </c>
      <c r="F83" s="9">
        <v>0.1</v>
      </c>
      <c r="H83">
        <f>_xlfn.CONFIDENCE.T(0.1, 0.0091, 30)</f>
        <v>2.8229722748471975E-3</v>
      </c>
      <c r="J83" s="8">
        <f>_xlfn.CONFIDENCE.T(0.1, 14, 70)</f>
        <v>2.7898236967353309</v>
      </c>
      <c r="M83">
        <f>_xlfn.CONFIDENCE.T(0.1, 0.0091, 70)</f>
        <v>1.8133854028779652E-3</v>
      </c>
      <c r="O83" s="8">
        <f>_xlfn.CONFIDENCE.T(0.1, 14, 170)</f>
        <v>1.7758981656919715</v>
      </c>
      <c r="R83">
        <f>_xlfn.CONFIDENCE.T(0.1, 0.0091, 170)</f>
        <v>1.1543338076997816E-3</v>
      </c>
    </row>
    <row r="84" spans="1:18" x14ac:dyDescent="0.3">
      <c r="A84" s="1">
        <v>107.10443717049202</v>
      </c>
      <c r="B84" s="1">
        <f t="shared" si="1"/>
        <v>46.478200364166383</v>
      </c>
      <c r="C84" s="1">
        <v>0.65511032441175576</v>
      </c>
      <c r="D84" s="7"/>
      <c r="E84" s="6"/>
      <c r="F84" s="2"/>
    </row>
    <row r="85" spans="1:18" x14ac:dyDescent="0.3">
      <c r="A85" s="1">
        <v>111.48986373460502</v>
      </c>
      <c r="B85" s="1">
        <f t="shared" si="1"/>
        <v>15.764328649506627</v>
      </c>
      <c r="C85" s="1">
        <v>0.86635944700460832</v>
      </c>
      <c r="D85" s="7"/>
      <c r="E85" s="6"/>
      <c r="F85" s="2"/>
    </row>
    <row r="86" spans="1:18" x14ac:dyDescent="0.3">
      <c r="A86" s="1">
        <v>133.0751174967736</v>
      </c>
      <c r="B86" s="1">
        <f t="shared" si="1"/>
        <v>132.61928185559242</v>
      </c>
      <c r="C86" s="1">
        <v>0.29914242988372447</v>
      </c>
      <c r="D86" s="7"/>
      <c r="E86" s="6"/>
      <c r="F86" s="2"/>
    </row>
    <row r="87" spans="1:18" x14ac:dyDescent="0.3">
      <c r="A87" s="1">
        <v>103.25509861591854</v>
      </c>
      <c r="B87" s="1">
        <f t="shared" si="1"/>
        <v>388.97397008901027</v>
      </c>
      <c r="C87" s="1">
        <v>2.9023102511673331E-2</v>
      </c>
      <c r="D87" s="7"/>
      <c r="E87" s="6"/>
      <c r="F87" s="2"/>
    </row>
    <row r="88" spans="1:18" x14ac:dyDescent="0.3">
      <c r="A88" s="1">
        <v>96.196999088861048</v>
      </c>
      <c r="B88" s="1">
        <f t="shared" si="1"/>
        <v>61.690086460352312</v>
      </c>
      <c r="C88" s="1">
        <v>0.57042146061586352</v>
      </c>
      <c r="D88" s="7"/>
      <c r="E88" s="6"/>
      <c r="F88" s="2"/>
    </row>
    <row r="89" spans="1:18" x14ac:dyDescent="0.3">
      <c r="A89" s="1">
        <v>97.076939760299865</v>
      </c>
      <c r="B89" s="1">
        <f t="shared" si="1"/>
        <v>23.775931587578743</v>
      </c>
      <c r="C89" s="1">
        <v>0.80544450209051788</v>
      </c>
      <c r="D89" s="7"/>
      <c r="E89" s="6"/>
      <c r="F89" s="2"/>
    </row>
    <row r="90" spans="1:18" x14ac:dyDescent="0.3">
      <c r="A90" s="1">
        <v>122.68387222808087</v>
      </c>
      <c r="B90" s="1">
        <f t="shared" si="1"/>
        <v>15.803045526167603</v>
      </c>
      <c r="C90" s="1">
        <v>0.86605426190984836</v>
      </c>
      <c r="D90" s="7"/>
      <c r="E90" s="6"/>
      <c r="F90" s="2"/>
    </row>
    <row r="91" spans="1:18" x14ac:dyDescent="0.3">
      <c r="A91" s="1">
        <v>101.01499497555778</v>
      </c>
      <c r="B91" s="1">
        <f t="shared" si="1"/>
        <v>16.90051581544402</v>
      </c>
      <c r="C91" s="1">
        <v>0.85744804223761717</v>
      </c>
      <c r="D91" s="7"/>
      <c r="E91" s="6"/>
      <c r="F91" s="2"/>
    </row>
    <row r="92" spans="1:18" x14ac:dyDescent="0.3">
      <c r="A92" s="1">
        <v>90.01850599393947</v>
      </c>
      <c r="B92" s="1">
        <f t="shared" si="1"/>
        <v>87.028671629154388</v>
      </c>
      <c r="C92" s="1">
        <v>0.45295571764275033</v>
      </c>
      <c r="D92" s="7"/>
      <c r="E92" s="6"/>
      <c r="F92" s="2"/>
    </row>
    <row r="93" spans="1:18" x14ac:dyDescent="0.3">
      <c r="A93" s="1">
        <v>70.481072776019573</v>
      </c>
      <c r="B93" s="1">
        <f t="shared" si="1"/>
        <v>182.91759238406476</v>
      </c>
      <c r="C93" s="1">
        <v>0.18927579577013459</v>
      </c>
      <c r="D93" s="7"/>
      <c r="E93" s="6"/>
      <c r="F93" s="2"/>
    </row>
    <row r="94" spans="1:18" x14ac:dyDescent="0.3">
      <c r="A94" s="1">
        <v>96.757088663580362</v>
      </c>
      <c r="B94" s="1">
        <f t="shared" si="1"/>
        <v>168.46107918570965</v>
      </c>
      <c r="C94" s="1">
        <v>0.21588793603320414</v>
      </c>
      <c r="D94" s="7"/>
      <c r="E94" s="6"/>
      <c r="F94" s="2"/>
    </row>
    <row r="95" spans="1:18" x14ac:dyDescent="0.3">
      <c r="A95" s="1">
        <v>93.11722265498247</v>
      </c>
      <c r="B95" s="1">
        <f t="shared" si="1"/>
        <v>72.577236889819559</v>
      </c>
      <c r="C95" s="1">
        <v>0.51661732840968044</v>
      </c>
      <c r="D95" s="7"/>
      <c r="E95" s="6"/>
      <c r="F95" s="2"/>
    </row>
    <row r="96" spans="1:18" x14ac:dyDescent="0.3">
      <c r="A96" s="1">
        <v>112.25285248234286</v>
      </c>
      <c r="B96" s="1">
        <f t="shared" si="1"/>
        <v>37.530400705730571</v>
      </c>
      <c r="C96" s="1">
        <v>0.71068453016754662</v>
      </c>
      <c r="D96" s="7"/>
      <c r="E96" s="6"/>
      <c r="F96" s="2"/>
    </row>
    <row r="97" spans="1:6" x14ac:dyDescent="0.3">
      <c r="A97" s="1">
        <v>70.060376906767488</v>
      </c>
      <c r="B97" s="1">
        <f t="shared" si="1"/>
        <v>51.398850126343326</v>
      </c>
      <c r="C97" s="1">
        <v>0.62642292550431833</v>
      </c>
      <c r="D97" s="7"/>
      <c r="E97" s="6"/>
      <c r="F97" s="2"/>
    </row>
    <row r="98" spans="1:6" x14ac:dyDescent="0.3">
      <c r="A98" s="1">
        <v>138.33598045981489</v>
      </c>
      <c r="B98" s="1">
        <f t="shared" si="1"/>
        <v>70.685085175744319</v>
      </c>
      <c r="C98" s="1">
        <v>0.5255897701956237</v>
      </c>
      <c r="D98" s="7"/>
      <c r="E98" s="6"/>
      <c r="F98" s="2"/>
    </row>
    <row r="99" spans="1:6" x14ac:dyDescent="0.3">
      <c r="A99" s="1">
        <v>117.70302222008468</v>
      </c>
      <c r="B99" s="1">
        <f t="shared" si="1"/>
        <v>3.5132118858481105</v>
      </c>
      <c r="C99" s="1">
        <v>0.9685354167302469</v>
      </c>
      <c r="D99" s="7"/>
      <c r="E99" s="6"/>
      <c r="F99" s="2"/>
    </row>
    <row r="100" spans="1:6" x14ac:dyDescent="0.3">
      <c r="A100" s="1">
        <v>107.93898496136535</v>
      </c>
      <c r="B100" s="1">
        <f t="shared" si="1"/>
        <v>80.747938585023718</v>
      </c>
      <c r="C100" s="1">
        <v>0.4795983764152959</v>
      </c>
      <c r="D100" s="7"/>
      <c r="E100" s="6"/>
      <c r="F100" s="2"/>
    </row>
    <row r="101" spans="1:6" x14ac:dyDescent="0.3">
      <c r="A101" s="1">
        <v>101.2870180196478</v>
      </c>
      <c r="B101" s="1">
        <f t="shared" si="1"/>
        <v>213.83628011596849</v>
      </c>
      <c r="C101" s="1">
        <v>0.14285714285714285</v>
      </c>
      <c r="D101" s="7"/>
      <c r="E101" s="6"/>
      <c r="F101" s="2"/>
    </row>
    <row r="102" spans="1:6" x14ac:dyDescent="0.3">
      <c r="A102" s="1">
        <v>123.80825324304169</v>
      </c>
      <c r="B102" s="1">
        <f t="shared" si="1"/>
        <v>9.8012817473953397</v>
      </c>
      <c r="C102" s="1">
        <v>0.91467024750511183</v>
      </c>
      <c r="D102" s="7"/>
      <c r="E102" s="6"/>
      <c r="F102" s="2"/>
    </row>
    <row r="103" spans="1:6" x14ac:dyDescent="0.3">
      <c r="A103" s="1">
        <v>94.413561833207496</v>
      </c>
      <c r="B103" s="1">
        <f t="shared" si="1"/>
        <v>29.976769127233634</v>
      </c>
      <c r="C103" s="1">
        <v>0.76125370036927398</v>
      </c>
      <c r="D103" s="7"/>
      <c r="E103" s="6"/>
      <c r="F103" s="2"/>
    </row>
    <row r="104" spans="1:6" x14ac:dyDescent="0.3">
      <c r="A104" s="1">
        <v>101.58659193199128</v>
      </c>
      <c r="B104" s="1">
        <f t="shared" si="1"/>
        <v>12.147066737107231</v>
      </c>
      <c r="C104" s="1">
        <v>0.8953520310068056</v>
      </c>
      <c r="D104" s="7"/>
      <c r="E104" s="6"/>
      <c r="F104" s="2"/>
    </row>
    <row r="105" spans="1:6" x14ac:dyDescent="0.3">
      <c r="A105" s="1">
        <v>93.763896125310566</v>
      </c>
      <c r="B105" s="1">
        <f t="shared" si="1"/>
        <v>77.835949386157324</v>
      </c>
      <c r="C105" s="1">
        <v>0.49247718741416668</v>
      </c>
      <c r="D105" s="7"/>
      <c r="E105" s="6"/>
      <c r="F105" s="2"/>
    </row>
    <row r="106" spans="1:6" x14ac:dyDescent="0.3">
      <c r="A106" s="1">
        <v>98.729259712272324</v>
      </c>
      <c r="B106" s="1">
        <f t="shared" si="1"/>
        <v>216.18531069691682</v>
      </c>
      <c r="C106" s="1">
        <v>0.13983581041901913</v>
      </c>
      <c r="D106" s="7"/>
      <c r="E106" s="6"/>
      <c r="F106" s="2"/>
    </row>
    <row r="107" spans="1:6" x14ac:dyDescent="0.3">
      <c r="A107" s="1">
        <v>97.523005984257907</v>
      </c>
      <c r="B107" s="1">
        <f t="shared" si="1"/>
        <v>291.44773481753236</v>
      </c>
      <c r="C107" s="1">
        <v>7.0497756889553509E-2</v>
      </c>
      <c r="D107" s="7"/>
      <c r="E107" s="6"/>
      <c r="F107" s="2"/>
    </row>
    <row r="108" spans="1:6" x14ac:dyDescent="0.3">
      <c r="A108" s="1">
        <v>114.21669938077684</v>
      </c>
      <c r="B108" s="1">
        <f t="shared" si="1"/>
        <v>57.372429927577336</v>
      </c>
      <c r="C108" s="1">
        <v>0.59327982421338543</v>
      </c>
      <c r="D108" s="7"/>
      <c r="E108" s="6"/>
      <c r="F108" s="2"/>
    </row>
    <row r="109" spans="1:6" x14ac:dyDescent="0.3">
      <c r="A109" s="1">
        <v>110.74629269875004</v>
      </c>
      <c r="B109" s="1">
        <f t="shared" si="1"/>
        <v>27.111250467433923</v>
      </c>
      <c r="C109" s="1">
        <v>0.78136539811395611</v>
      </c>
      <c r="D109" s="7"/>
      <c r="E109" s="6"/>
      <c r="F109" s="2"/>
    </row>
    <row r="110" spans="1:6" x14ac:dyDescent="0.3">
      <c r="A110" s="1">
        <v>126.44562416913686</v>
      </c>
      <c r="B110" s="1">
        <f t="shared" si="1"/>
        <v>116.63188992722915</v>
      </c>
      <c r="C110" s="1">
        <v>0.34598834192938016</v>
      </c>
      <c r="D110" s="7"/>
      <c r="E110" s="6"/>
      <c r="F110" s="2"/>
    </row>
    <row r="111" spans="1:6" x14ac:dyDescent="0.3">
      <c r="A111" s="1">
        <v>92.911522238282487</v>
      </c>
      <c r="B111" s="1">
        <f t="shared" si="1"/>
        <v>61.48450317104939</v>
      </c>
      <c r="C111" s="1">
        <v>0.57148960844752339</v>
      </c>
      <c r="D111" s="7"/>
      <c r="E111" s="6"/>
      <c r="F111" s="2"/>
    </row>
    <row r="112" spans="1:6" x14ac:dyDescent="0.3">
      <c r="A112" s="1">
        <v>108.87479134486057</v>
      </c>
      <c r="B112" s="1">
        <f t="shared" si="1"/>
        <v>36.352282957997396</v>
      </c>
      <c r="C112" s="1">
        <v>0.71834467604602192</v>
      </c>
      <c r="D112" s="7"/>
      <c r="E112" s="6"/>
      <c r="F112" s="2"/>
    </row>
    <row r="113" spans="1:6" x14ac:dyDescent="0.3">
      <c r="A113" s="1">
        <v>123.34716216661036</v>
      </c>
      <c r="B113" s="1">
        <f t="shared" si="1"/>
        <v>63.056668384455023</v>
      </c>
      <c r="C113" s="1">
        <v>0.56337168492690815</v>
      </c>
      <c r="D113" s="7"/>
      <c r="E113" s="6"/>
      <c r="F113" s="2"/>
    </row>
    <row r="114" spans="1:6" x14ac:dyDescent="0.3">
      <c r="A114" s="1">
        <v>98.055656103824731</v>
      </c>
      <c r="B114" s="1">
        <f t="shared" si="1"/>
        <v>99.248655749995478</v>
      </c>
      <c r="C114" s="1">
        <v>0.40528580584124274</v>
      </c>
      <c r="D114" s="7"/>
      <c r="E114" s="6"/>
      <c r="F114" s="2"/>
    </row>
    <row r="115" spans="1:6" x14ac:dyDescent="0.3">
      <c r="A115" s="1">
        <v>142.48398570576683</v>
      </c>
      <c r="B115" s="1">
        <f t="shared" si="1"/>
        <v>66.3559759692575</v>
      </c>
      <c r="C115" s="1">
        <v>0.54670857875301371</v>
      </c>
      <c r="D115" s="7"/>
      <c r="E115" s="6"/>
      <c r="F115" s="2"/>
    </row>
    <row r="116" spans="1:6" x14ac:dyDescent="0.3">
      <c r="A116" s="1">
        <v>116.31740931567037</v>
      </c>
      <c r="B116" s="1">
        <f t="shared" si="1"/>
        <v>163.42103614086</v>
      </c>
      <c r="C116" s="1">
        <v>0.22602008117923519</v>
      </c>
      <c r="D116" s="7"/>
      <c r="E116" s="6"/>
      <c r="F116" s="2"/>
    </row>
    <row r="117" spans="1:6" x14ac:dyDescent="0.3">
      <c r="A117" s="1">
        <v>117.11534994479734</v>
      </c>
      <c r="B117" s="1">
        <f t="shared" si="1"/>
        <v>304.891564728768</v>
      </c>
      <c r="C117" s="1">
        <v>6.2379833368938264E-2</v>
      </c>
      <c r="E117" s="6"/>
      <c r="F117" s="2"/>
    </row>
    <row r="118" spans="1:6" x14ac:dyDescent="0.3">
      <c r="A118" s="1">
        <v>93.887055350351147</v>
      </c>
      <c r="B118" s="1">
        <f t="shared" si="1"/>
        <v>14.655096195892419</v>
      </c>
      <c r="C118" s="1">
        <v>0.87514877773369548</v>
      </c>
      <c r="E118" s="6"/>
      <c r="F118" s="2"/>
    </row>
    <row r="119" spans="1:6" x14ac:dyDescent="0.3">
      <c r="A119" s="1">
        <v>118.49951447889907</v>
      </c>
      <c r="B119" s="1">
        <f t="shared" si="1"/>
        <v>218.58565342856531</v>
      </c>
      <c r="C119" s="1">
        <v>0.13681447798089541</v>
      </c>
      <c r="E119" s="6"/>
      <c r="F119" s="2"/>
    </row>
    <row r="120" spans="1:6" x14ac:dyDescent="0.3">
      <c r="A120" s="1">
        <v>114.57334863313008</v>
      </c>
      <c r="B120" s="1">
        <f t="shared" si="1"/>
        <v>30.803696050999818</v>
      </c>
      <c r="C120" s="1">
        <v>0.75554673909726244</v>
      </c>
      <c r="E120" s="6"/>
      <c r="F120" s="2"/>
    </row>
    <row r="121" spans="1:6" x14ac:dyDescent="0.3">
      <c r="A121" s="1">
        <v>93.371499183704145</v>
      </c>
      <c r="B121" s="1">
        <f t="shared" si="1"/>
        <v>42.743882093280519</v>
      </c>
      <c r="C121" s="1">
        <v>0.6777550584429457</v>
      </c>
      <c r="E121" s="6"/>
      <c r="F121" s="2"/>
    </row>
    <row r="122" spans="1:6" x14ac:dyDescent="0.3">
      <c r="A122" s="1">
        <v>114.56545421911869</v>
      </c>
      <c r="B122" s="1">
        <f t="shared" si="1"/>
        <v>245.75530432974924</v>
      </c>
      <c r="C122" s="1">
        <v>0.10684530167546617</v>
      </c>
      <c r="E122" s="6"/>
      <c r="F122" s="2"/>
    </row>
    <row r="123" spans="1:6" x14ac:dyDescent="0.3">
      <c r="A123" s="1">
        <v>81.664019540185109</v>
      </c>
      <c r="B123" s="1">
        <f t="shared" si="1"/>
        <v>216.11338523789215</v>
      </c>
      <c r="C123" s="1">
        <v>0.13992736594744712</v>
      </c>
      <c r="E123" s="6"/>
      <c r="F123" s="2"/>
    </row>
    <row r="124" spans="1:6" x14ac:dyDescent="0.3">
      <c r="A124" s="1">
        <v>139.90811481140554</v>
      </c>
      <c r="B124" s="1">
        <f t="shared" si="1"/>
        <v>17.02966248984216</v>
      </c>
      <c r="C124" s="1">
        <v>0.85644093142490918</v>
      </c>
      <c r="E124" s="6"/>
      <c r="F124" s="2"/>
    </row>
    <row r="125" spans="1:6" x14ac:dyDescent="0.3">
      <c r="A125" s="1">
        <v>107.0015232975129</v>
      </c>
      <c r="B125" s="1">
        <f t="shared" si="1"/>
        <v>92.953261152212761</v>
      </c>
      <c r="C125" s="1">
        <v>0.42918179876094853</v>
      </c>
      <c r="E125" s="6"/>
      <c r="F125" s="2"/>
    </row>
    <row r="126" spans="1:6" x14ac:dyDescent="0.3">
      <c r="A126" s="1">
        <v>107.31309799244627</v>
      </c>
      <c r="B126" s="1">
        <f t="shared" si="1"/>
        <v>68.568041822656625</v>
      </c>
      <c r="C126" s="1">
        <v>0.53581347087008269</v>
      </c>
      <c r="E126" s="6"/>
      <c r="F126" s="2"/>
    </row>
    <row r="127" spans="1:6" x14ac:dyDescent="0.3">
      <c r="A127" s="1">
        <v>98.985064192092977</v>
      </c>
      <c r="B127" s="1">
        <f t="shared" si="1"/>
        <v>145.4854240579746</v>
      </c>
      <c r="C127" s="1">
        <v>0.26609088412121951</v>
      </c>
      <c r="E127" s="6"/>
      <c r="F127" s="2"/>
    </row>
    <row r="128" spans="1:6" x14ac:dyDescent="0.3">
      <c r="A128" s="1">
        <v>117.44761564419605</v>
      </c>
      <c r="B128" s="1">
        <f t="shared" si="1"/>
        <v>17.843244873342147</v>
      </c>
      <c r="C128" s="1">
        <v>0.85012359996337783</v>
      </c>
      <c r="E128" s="6"/>
      <c r="F128" s="2"/>
    </row>
    <row r="129" spans="1:6" x14ac:dyDescent="0.3">
      <c r="A129" s="1">
        <v>98.567105901893228</v>
      </c>
      <c r="B129" s="1">
        <f t="shared" si="1"/>
        <v>76.70455328493162</v>
      </c>
      <c r="C129" s="1">
        <v>0.49757377849665824</v>
      </c>
      <c r="E129" s="6"/>
      <c r="F129" s="2"/>
    </row>
    <row r="130" spans="1:6" x14ac:dyDescent="0.3">
      <c r="A130" s="1">
        <v>115.07341837874264</v>
      </c>
      <c r="B130" s="1">
        <f t="shared" si="1"/>
        <v>41.670429816984381</v>
      </c>
      <c r="C130" s="1">
        <v>0.68440809350871301</v>
      </c>
      <c r="E130" s="6"/>
      <c r="F130" s="2"/>
    </row>
    <row r="131" spans="1:6" x14ac:dyDescent="0.3">
      <c r="A131" s="1">
        <v>108.77700247452594</v>
      </c>
      <c r="B131" s="1">
        <f t="shared" ref="B131:B194" si="2">-LN(C131)/0.0091</f>
        <v>150.91064678647646</v>
      </c>
      <c r="C131" s="1">
        <v>0.25327311014130072</v>
      </c>
      <c r="E131" s="6"/>
      <c r="F131" s="2"/>
    </row>
    <row r="132" spans="1:6" x14ac:dyDescent="0.3">
      <c r="A132" s="1">
        <v>98.358031259849668</v>
      </c>
      <c r="B132" s="1">
        <f t="shared" si="2"/>
        <v>245.34801336355397</v>
      </c>
      <c r="C132" s="1">
        <v>0.10724204229865414</v>
      </c>
      <c r="E132" s="6"/>
      <c r="F132" s="2"/>
    </row>
    <row r="133" spans="1:6" x14ac:dyDescent="0.3">
      <c r="A133" s="1">
        <v>91.674964146804996</v>
      </c>
      <c r="B133" s="1">
        <f t="shared" si="2"/>
        <v>72.408584306267372</v>
      </c>
      <c r="C133" s="1">
        <v>0.51741080965605635</v>
      </c>
      <c r="E133" s="6"/>
      <c r="F133" s="2"/>
    </row>
    <row r="134" spans="1:6" x14ac:dyDescent="0.3">
      <c r="A134" s="1">
        <v>106.66860503566568</v>
      </c>
      <c r="B134" s="1">
        <f t="shared" si="2"/>
        <v>10.444808248265597</v>
      </c>
      <c r="C134" s="1">
        <v>0.90932950834681237</v>
      </c>
      <c r="E134" s="6"/>
      <c r="F134" s="2"/>
    </row>
    <row r="135" spans="1:6" x14ac:dyDescent="0.3">
      <c r="A135" s="1">
        <v>91.827727424388286</v>
      </c>
      <c r="B135" s="1">
        <f t="shared" si="2"/>
        <v>31.516200779241373</v>
      </c>
      <c r="C135" s="1">
        <v>0.75066377758110292</v>
      </c>
      <c r="E135" s="6"/>
      <c r="F135" s="2"/>
    </row>
    <row r="136" spans="1:6" x14ac:dyDescent="0.3">
      <c r="A136" s="1">
        <v>127.30710209812969</v>
      </c>
      <c r="B136" s="1">
        <f t="shared" si="2"/>
        <v>416.6900296051848</v>
      </c>
      <c r="C136" s="1">
        <v>2.2553178502761926E-2</v>
      </c>
      <c r="E136" s="6"/>
      <c r="F136" s="2"/>
    </row>
    <row r="137" spans="1:6" x14ac:dyDescent="0.3">
      <c r="A137" s="1">
        <v>97.700439305626787</v>
      </c>
      <c r="B137" s="1">
        <f t="shared" si="2"/>
        <v>27.627510790831877</v>
      </c>
      <c r="C137" s="1">
        <v>0.77770317697683644</v>
      </c>
      <c r="E137" s="6"/>
      <c r="F137" s="2"/>
    </row>
    <row r="138" spans="1:6" x14ac:dyDescent="0.3">
      <c r="A138" s="1">
        <v>127.1676765603479</v>
      </c>
      <c r="B138" s="1">
        <f t="shared" si="2"/>
        <v>94.258123282285922</v>
      </c>
      <c r="C138" s="1">
        <v>0.42411572618793297</v>
      </c>
      <c r="E138" s="6"/>
      <c r="F138" s="2"/>
    </row>
    <row r="139" spans="1:6" x14ac:dyDescent="0.3">
      <c r="A139" s="1">
        <v>113.06866695609642</v>
      </c>
      <c r="B139" s="1">
        <f t="shared" si="2"/>
        <v>107.52104279273622</v>
      </c>
      <c r="C139" s="1">
        <v>0.37589648121585739</v>
      </c>
      <c r="E139" s="6"/>
      <c r="F139" s="2"/>
    </row>
    <row r="140" spans="1:6" x14ac:dyDescent="0.3">
      <c r="A140" s="1">
        <v>125.50905381009215</v>
      </c>
      <c r="B140" s="1">
        <f t="shared" si="2"/>
        <v>83.430648970319055</v>
      </c>
      <c r="C140" s="1">
        <v>0.46803186132389296</v>
      </c>
      <c r="E140" s="6"/>
      <c r="F140" s="2"/>
    </row>
    <row r="141" spans="1:6" x14ac:dyDescent="0.3">
      <c r="A141" s="1">
        <v>94.581604621780571</v>
      </c>
      <c r="B141" s="1">
        <f t="shared" si="2"/>
        <v>1.4108574511210774</v>
      </c>
      <c r="C141" s="1">
        <v>0.9872432630390332</v>
      </c>
      <c r="E141" s="6"/>
      <c r="F141" s="2"/>
    </row>
    <row r="142" spans="1:6" x14ac:dyDescent="0.3">
      <c r="A142" s="1">
        <v>124.93463969381992</v>
      </c>
      <c r="B142" s="1">
        <f t="shared" si="2"/>
        <v>51.062083382268078</v>
      </c>
      <c r="C142" s="1">
        <v>0.62834559160130621</v>
      </c>
      <c r="E142" s="6"/>
      <c r="F142" s="2"/>
    </row>
    <row r="143" spans="1:6" x14ac:dyDescent="0.3">
      <c r="A143" s="1">
        <v>86.962317305151373</v>
      </c>
      <c r="B143" s="1">
        <f t="shared" si="2"/>
        <v>17.52023539207557</v>
      </c>
      <c r="C143" s="1">
        <v>0.85262611774040953</v>
      </c>
      <c r="E143" s="6"/>
      <c r="F143" s="2"/>
    </row>
    <row r="144" spans="1:6" x14ac:dyDescent="0.3">
      <c r="A144" s="1">
        <v>87.926645442494191</v>
      </c>
      <c r="B144" s="1">
        <f t="shared" si="2"/>
        <v>563.09644305402605</v>
      </c>
      <c r="C144" s="1">
        <v>5.9511093478194525E-3</v>
      </c>
      <c r="E144" s="6"/>
      <c r="F144" s="2"/>
    </row>
    <row r="145" spans="1:6" x14ac:dyDescent="0.3">
      <c r="A145" s="1">
        <v>121.61475211119978</v>
      </c>
      <c r="B145" s="1">
        <f t="shared" si="2"/>
        <v>30.091371153469808</v>
      </c>
      <c r="C145" s="1">
        <v>0.76046021912289807</v>
      </c>
      <c r="E145" s="6"/>
      <c r="F145" s="2"/>
    </row>
    <row r="146" spans="1:6" x14ac:dyDescent="0.3">
      <c r="A146" s="1">
        <v>99.711764101230074</v>
      </c>
      <c r="B146" s="1">
        <f t="shared" si="2"/>
        <v>141.92647137295239</v>
      </c>
      <c r="C146" s="1">
        <v>0.27484969634083073</v>
      </c>
      <c r="E146" s="6"/>
      <c r="F146" s="2"/>
    </row>
    <row r="147" spans="1:6" x14ac:dyDescent="0.3">
      <c r="A147" s="1">
        <v>115.77540049562231</v>
      </c>
      <c r="B147" s="1">
        <f t="shared" si="2"/>
        <v>50.110831961710701</v>
      </c>
      <c r="C147" s="1">
        <v>0.63380840479750966</v>
      </c>
      <c r="E147" s="6"/>
      <c r="F147" s="2"/>
    </row>
    <row r="148" spans="1:6" x14ac:dyDescent="0.3">
      <c r="A148" s="1">
        <v>113.86498413718073</v>
      </c>
      <c r="B148" s="1">
        <f t="shared" si="2"/>
        <v>48.550441312337021</v>
      </c>
      <c r="C148" s="1">
        <v>0.6428724021118809</v>
      </c>
      <c r="E148" s="6"/>
      <c r="F148" s="2"/>
    </row>
    <row r="149" spans="1:6" x14ac:dyDescent="0.3">
      <c r="A149" s="1">
        <v>100.89226548676379</v>
      </c>
      <c r="B149" s="1">
        <f t="shared" si="2"/>
        <v>80.552317509973051</v>
      </c>
      <c r="C149" s="1">
        <v>0.4804528946806238</v>
      </c>
      <c r="E149" s="6"/>
      <c r="F149" s="2"/>
    </row>
    <row r="150" spans="1:6" x14ac:dyDescent="0.3">
      <c r="A150" s="1">
        <v>118.30715180200059</v>
      </c>
      <c r="B150" s="1">
        <f t="shared" si="2"/>
        <v>74.893008274870411</v>
      </c>
      <c r="C150" s="1">
        <v>0.50584429456465341</v>
      </c>
      <c r="E150" s="6"/>
      <c r="F150" s="2"/>
    </row>
    <row r="151" spans="1:6" x14ac:dyDescent="0.3">
      <c r="A151" s="1">
        <v>127.50427145452704</v>
      </c>
      <c r="B151" s="1">
        <f t="shared" si="2"/>
        <v>9.3658264539882392</v>
      </c>
      <c r="C151" s="1">
        <v>0.91830195013275551</v>
      </c>
      <c r="E151" s="6"/>
      <c r="F151" s="2"/>
    </row>
    <row r="152" spans="1:6" x14ac:dyDescent="0.3">
      <c r="A152" s="1">
        <v>119.80877757683629</v>
      </c>
      <c r="B152" s="1">
        <f t="shared" si="2"/>
        <v>99.066759506705196</v>
      </c>
      <c r="C152" s="1">
        <v>0.40595721304971466</v>
      </c>
      <c r="E152" s="6"/>
      <c r="F152" s="2"/>
    </row>
    <row r="153" spans="1:6" x14ac:dyDescent="0.3">
      <c r="A153" s="1">
        <v>102.36291841953062</v>
      </c>
      <c r="B153" s="1">
        <f t="shared" si="2"/>
        <v>39.973458046947776</v>
      </c>
      <c r="C153" s="1">
        <v>0.69505905331583606</v>
      </c>
      <c r="E153" s="6"/>
      <c r="F153" s="2"/>
    </row>
    <row r="154" spans="1:6" x14ac:dyDescent="0.3">
      <c r="A154" s="1">
        <v>86.311537466244772</v>
      </c>
      <c r="B154" s="1">
        <f t="shared" si="2"/>
        <v>136.17398887378135</v>
      </c>
      <c r="C154" s="1">
        <v>0.28962065492721334</v>
      </c>
      <c r="E154" s="6"/>
      <c r="F154" s="2"/>
    </row>
    <row r="155" spans="1:6" x14ac:dyDescent="0.3">
      <c r="A155" s="1">
        <v>80.498574839439243</v>
      </c>
      <c r="B155" s="1">
        <f t="shared" si="2"/>
        <v>83.998186510129869</v>
      </c>
      <c r="C155" s="1">
        <v>0.46562089907528914</v>
      </c>
      <c r="E155" s="6"/>
      <c r="F155" s="2"/>
    </row>
    <row r="156" spans="1:6" x14ac:dyDescent="0.3">
      <c r="A156" s="1">
        <v>79.791260809870437</v>
      </c>
      <c r="B156" s="1">
        <f t="shared" si="2"/>
        <v>71.254448683781447</v>
      </c>
      <c r="C156" s="1">
        <v>0.52287362285225991</v>
      </c>
      <c r="E156" s="6"/>
      <c r="F156" s="2"/>
    </row>
    <row r="157" spans="1:6" x14ac:dyDescent="0.3">
      <c r="A157" s="1">
        <v>134.99346010154113</v>
      </c>
      <c r="B157" s="1">
        <f t="shared" si="2"/>
        <v>38.811960223262616</v>
      </c>
      <c r="C157" s="1">
        <v>0.70244453260902739</v>
      </c>
      <c r="E157" s="6"/>
      <c r="F157" s="2"/>
    </row>
    <row r="158" spans="1:6" x14ac:dyDescent="0.3">
      <c r="A158" s="1">
        <v>119.09052914721542</v>
      </c>
      <c r="B158" s="1">
        <f t="shared" si="2"/>
        <v>136.42903513423178</v>
      </c>
      <c r="C158" s="1">
        <v>0.28894924771874142</v>
      </c>
      <c r="E158" s="6"/>
      <c r="F158" s="2"/>
    </row>
    <row r="159" spans="1:6" x14ac:dyDescent="0.3">
      <c r="A159" s="1">
        <v>117.61470346333226</v>
      </c>
      <c r="B159" s="1">
        <f t="shared" si="2"/>
        <v>236.43189994302458</v>
      </c>
      <c r="C159" s="1">
        <v>0.1163060396130253</v>
      </c>
      <c r="E159" s="6"/>
      <c r="F159" s="2"/>
    </row>
    <row r="160" spans="1:6" x14ac:dyDescent="0.3">
      <c r="A160" s="1">
        <v>128.76540409284644</v>
      </c>
      <c r="B160" s="1">
        <f t="shared" si="2"/>
        <v>79.247803822251541</v>
      </c>
      <c r="C160" s="1">
        <v>0.48619037446211127</v>
      </c>
      <c r="E160" s="6"/>
      <c r="F160" s="2"/>
    </row>
    <row r="161" spans="1:6" x14ac:dyDescent="0.3">
      <c r="A161" s="1">
        <v>109.90093783708289</v>
      </c>
      <c r="B161" s="1">
        <f t="shared" si="2"/>
        <v>80.134298455635175</v>
      </c>
      <c r="C161" s="1">
        <v>0.48228400524918363</v>
      </c>
      <c r="E161" s="6"/>
      <c r="F161" s="2"/>
    </row>
    <row r="162" spans="1:6" x14ac:dyDescent="0.3">
      <c r="A162" s="1">
        <v>96.960051501228008</v>
      </c>
      <c r="B162" s="1">
        <f t="shared" si="2"/>
        <v>40.452177462768084</v>
      </c>
      <c r="C162" s="1">
        <v>0.69203772087771231</v>
      </c>
      <c r="E162" s="6"/>
      <c r="F162" s="2"/>
    </row>
    <row r="163" spans="1:6" x14ac:dyDescent="0.3">
      <c r="A163" s="1">
        <v>99.487378115882166</v>
      </c>
      <c r="B163" s="1">
        <f t="shared" si="2"/>
        <v>94.463910065065249</v>
      </c>
      <c r="C163" s="1">
        <v>0.42332224494155707</v>
      </c>
      <c r="E163" s="6"/>
      <c r="F163" s="2"/>
    </row>
    <row r="164" spans="1:6" x14ac:dyDescent="0.3">
      <c r="A164" s="1">
        <v>91.40935531409923</v>
      </c>
      <c r="B164" s="1">
        <f t="shared" si="2"/>
        <v>26.729917799747334</v>
      </c>
      <c r="C164" s="1">
        <v>0.7840815454573199</v>
      </c>
      <c r="E164" s="6"/>
      <c r="F164" s="2"/>
    </row>
    <row r="165" spans="1:6" x14ac:dyDescent="0.3">
      <c r="A165" s="1">
        <v>92.983495101507287</v>
      </c>
      <c r="B165" s="1">
        <f t="shared" si="2"/>
        <v>50.918070112437675</v>
      </c>
      <c r="C165" s="1">
        <v>0.62916959135715811</v>
      </c>
      <c r="E165" s="6"/>
      <c r="F165" s="2"/>
    </row>
    <row r="166" spans="1:6" x14ac:dyDescent="0.3">
      <c r="A166" s="1">
        <v>117.02410261510522</v>
      </c>
      <c r="B166" s="1">
        <f t="shared" si="2"/>
        <v>359.4604304457427</v>
      </c>
      <c r="C166" s="1">
        <v>3.7965025788140511E-2</v>
      </c>
      <c r="E166" s="6"/>
      <c r="F166" s="2"/>
    </row>
    <row r="167" spans="1:6" x14ac:dyDescent="0.3">
      <c r="A167" s="1">
        <v>87.934030539472587</v>
      </c>
      <c r="B167" s="1">
        <f t="shared" si="2"/>
        <v>131.92638961661578</v>
      </c>
      <c r="C167" s="1">
        <v>0.3010345774712363</v>
      </c>
      <c r="E167" s="6"/>
      <c r="F167" s="2"/>
    </row>
    <row r="168" spans="1:6" x14ac:dyDescent="0.3">
      <c r="A168" s="1">
        <v>89.393860485288315</v>
      </c>
      <c r="B168" s="1">
        <f t="shared" si="2"/>
        <v>60.212599194686995</v>
      </c>
      <c r="C168" s="1">
        <v>0.57814264351329081</v>
      </c>
      <c r="E168" s="6"/>
      <c r="F168" s="2"/>
    </row>
    <row r="169" spans="1:6" x14ac:dyDescent="0.3">
      <c r="A169" s="1">
        <v>130.40266736003105</v>
      </c>
      <c r="B169" s="1">
        <f t="shared" si="2"/>
        <v>89.249958178690321</v>
      </c>
      <c r="C169" s="1">
        <v>0.44389172032837915</v>
      </c>
      <c r="E169" s="6"/>
      <c r="F169" s="2"/>
    </row>
    <row r="170" spans="1:6" x14ac:dyDescent="0.3">
      <c r="A170" s="1">
        <v>109.8645216692239</v>
      </c>
      <c r="B170" s="1">
        <f t="shared" si="2"/>
        <v>62.255954285298188</v>
      </c>
      <c r="C170" s="1">
        <v>0.56749168370616776</v>
      </c>
      <c r="E170" s="6"/>
      <c r="F170" s="2"/>
    </row>
    <row r="171" spans="1:6" x14ac:dyDescent="0.3">
      <c r="A171" s="1">
        <v>106.04370486849803</v>
      </c>
      <c r="B171" s="1">
        <f t="shared" si="2"/>
        <v>255.0861055007172</v>
      </c>
      <c r="C171" s="1">
        <v>9.814752647480697E-2</v>
      </c>
      <c r="E171" s="6"/>
      <c r="F171" s="2"/>
    </row>
    <row r="172" spans="1:6" x14ac:dyDescent="0.3">
      <c r="A172" s="1">
        <v>105.12166596105089</v>
      </c>
      <c r="B172" s="1">
        <f t="shared" si="2"/>
        <v>242.72152552487393</v>
      </c>
      <c r="C172" s="1">
        <v>0.1098361156041139</v>
      </c>
      <c r="E172" s="6"/>
      <c r="F172" s="2"/>
    </row>
    <row r="173" spans="1:6" x14ac:dyDescent="0.3">
      <c r="A173" s="1">
        <v>114.79308710055193</v>
      </c>
      <c r="B173" s="1">
        <f t="shared" si="2"/>
        <v>19.244705685891294</v>
      </c>
      <c r="C173" s="1">
        <v>0.83935056611835079</v>
      </c>
      <c r="E173" s="6"/>
      <c r="F173" s="2"/>
    </row>
    <row r="174" spans="1:6" x14ac:dyDescent="0.3">
      <c r="A174" s="1">
        <v>101.68517661018996</v>
      </c>
      <c r="B174" s="1">
        <f t="shared" si="2"/>
        <v>224.06370664061583</v>
      </c>
      <c r="C174" s="1">
        <v>0.13016144291512802</v>
      </c>
      <c r="E174" s="6"/>
      <c r="F174" s="2"/>
    </row>
    <row r="175" spans="1:6" x14ac:dyDescent="0.3">
      <c r="A175" s="1">
        <v>105.52819645032287</v>
      </c>
      <c r="B175" s="1">
        <f t="shared" si="2"/>
        <v>797.98714004683893</v>
      </c>
      <c r="C175" s="1">
        <v>7.0192571794793542E-4</v>
      </c>
      <c r="E175" s="6"/>
      <c r="F175" s="2"/>
    </row>
    <row r="176" spans="1:6" x14ac:dyDescent="0.3">
      <c r="A176" s="1">
        <v>104.62113464687718</v>
      </c>
      <c r="B176" s="1">
        <f t="shared" si="2"/>
        <v>236.23024022743857</v>
      </c>
      <c r="C176" s="1">
        <v>0.11651966917935729</v>
      </c>
      <c r="E176" s="6"/>
      <c r="F176" s="2"/>
    </row>
    <row r="177" spans="1:6" x14ac:dyDescent="0.3">
      <c r="A177" s="1">
        <v>89.227886797161773</v>
      </c>
      <c r="B177" s="1">
        <f t="shared" si="2"/>
        <v>167.81056500765473</v>
      </c>
      <c r="C177" s="1">
        <v>0.21716971343119601</v>
      </c>
      <c r="E177" s="6"/>
      <c r="F177" s="2"/>
    </row>
    <row r="178" spans="1:6" x14ac:dyDescent="0.3">
      <c r="A178" s="1">
        <v>92.139047460805159</v>
      </c>
      <c r="B178" s="1">
        <f t="shared" si="2"/>
        <v>188.53370390301873</v>
      </c>
      <c r="C178" s="1">
        <v>0.17984557634205145</v>
      </c>
      <c r="E178" s="6"/>
      <c r="F178" s="2"/>
    </row>
    <row r="179" spans="1:6" x14ac:dyDescent="0.3">
      <c r="A179" s="1">
        <v>112.40270310314372</v>
      </c>
      <c r="B179" s="1">
        <f t="shared" si="2"/>
        <v>193.90271968494861</v>
      </c>
      <c r="C179" s="1">
        <v>0.17126987517929623</v>
      </c>
      <c r="E179" s="6"/>
      <c r="F179" s="2"/>
    </row>
    <row r="180" spans="1:6" x14ac:dyDescent="0.3">
      <c r="A180" s="1">
        <v>113.44941327057313</v>
      </c>
      <c r="B180" s="1">
        <f t="shared" si="2"/>
        <v>357.3605555338695</v>
      </c>
      <c r="C180" s="1">
        <v>3.8697470015564443E-2</v>
      </c>
      <c r="E180" s="6"/>
      <c r="F180" s="2"/>
    </row>
    <row r="181" spans="1:6" x14ac:dyDescent="0.3">
      <c r="A181" s="1">
        <v>104.85675743926549</v>
      </c>
      <c r="B181" s="1">
        <f t="shared" si="2"/>
        <v>3.1985632118684184</v>
      </c>
      <c r="C181" s="1">
        <v>0.97131260109256268</v>
      </c>
      <c r="E181" s="6"/>
      <c r="F181" s="2"/>
    </row>
    <row r="182" spans="1:6" x14ac:dyDescent="0.3">
      <c r="A182" s="1">
        <v>114.40197936768527</v>
      </c>
      <c r="B182" s="1">
        <f t="shared" si="2"/>
        <v>12.951575257228805</v>
      </c>
      <c r="C182" s="1">
        <v>0.88882106997894228</v>
      </c>
      <c r="E182" s="6"/>
      <c r="F182" s="2"/>
    </row>
    <row r="183" spans="1:6" x14ac:dyDescent="0.3">
      <c r="A183" s="1">
        <v>107.61251274321694</v>
      </c>
      <c r="B183" s="1">
        <f t="shared" si="2"/>
        <v>69.586714590037516</v>
      </c>
      <c r="C183" s="1">
        <v>0.53086947233497117</v>
      </c>
      <c r="E183" s="6"/>
      <c r="F183" s="2"/>
    </row>
    <row r="184" spans="1:6" x14ac:dyDescent="0.3">
      <c r="A184" s="1">
        <v>132.68822754558641</v>
      </c>
      <c r="B184" s="1">
        <f t="shared" si="2"/>
        <v>132.54083294407343</v>
      </c>
      <c r="C184" s="1">
        <v>0.29935605945005644</v>
      </c>
      <c r="E184" s="6"/>
      <c r="F184" s="2"/>
    </row>
    <row r="185" spans="1:6" x14ac:dyDescent="0.3">
      <c r="A185" s="1">
        <v>120.31491137837293</v>
      </c>
      <c r="B185" s="1">
        <f t="shared" si="2"/>
        <v>28.068247116481036</v>
      </c>
      <c r="C185" s="1">
        <v>0.7745902890102847</v>
      </c>
      <c r="E185" s="6"/>
      <c r="F185" s="2"/>
    </row>
    <row r="186" spans="1:6" x14ac:dyDescent="0.3">
      <c r="A186" s="1">
        <v>93.75759332702728</v>
      </c>
      <c r="B186" s="1">
        <f t="shared" si="2"/>
        <v>10.036191721381337</v>
      </c>
      <c r="C186" s="1">
        <v>0.91271706289864807</v>
      </c>
      <c r="E186" s="6"/>
      <c r="F186" s="2"/>
    </row>
    <row r="187" spans="1:6" x14ac:dyDescent="0.3">
      <c r="A187" s="1">
        <v>104.2141107567295</v>
      </c>
      <c r="B187" s="1">
        <f t="shared" si="2"/>
        <v>58.052866218557675</v>
      </c>
      <c r="C187" s="1">
        <v>0.58961760307626576</v>
      </c>
      <c r="E187" s="6"/>
      <c r="F187" s="2"/>
    </row>
    <row r="188" spans="1:6" x14ac:dyDescent="0.3">
      <c r="A188" s="1">
        <v>95.436588758602738</v>
      </c>
      <c r="B188" s="1">
        <f t="shared" si="2"/>
        <v>90.986183406050145</v>
      </c>
      <c r="C188" s="1">
        <v>0.43693350016785182</v>
      </c>
      <c r="E188" s="6"/>
      <c r="F188" s="2"/>
    </row>
    <row r="189" spans="1:6" x14ac:dyDescent="0.3">
      <c r="A189" s="1">
        <v>135.36035935918335</v>
      </c>
      <c r="B189" s="1">
        <f t="shared" si="2"/>
        <v>130.44360861339212</v>
      </c>
      <c r="C189" s="1">
        <v>0.30512405774101992</v>
      </c>
      <c r="E189" s="6"/>
      <c r="F189" s="2"/>
    </row>
    <row r="190" spans="1:6" x14ac:dyDescent="0.3">
      <c r="A190" s="1">
        <v>107.08037194068311</v>
      </c>
      <c r="B190" s="1">
        <f t="shared" si="2"/>
        <v>19.564816926753352</v>
      </c>
      <c r="C190" s="1">
        <v>0.83690908536027098</v>
      </c>
      <c r="E190" s="6"/>
      <c r="F190" s="2"/>
    </row>
    <row r="191" spans="1:6" x14ac:dyDescent="0.3">
      <c r="A191" s="1">
        <v>135.05164957256056</v>
      </c>
      <c r="B191" s="1">
        <f t="shared" si="2"/>
        <v>160.30514108597518</v>
      </c>
      <c r="C191" s="1">
        <v>0.23252052369762261</v>
      </c>
      <c r="E191" s="6"/>
      <c r="F191" s="2"/>
    </row>
    <row r="192" spans="1:6" x14ac:dyDescent="0.3">
      <c r="A192" s="1">
        <v>102.9455134406453</v>
      </c>
      <c r="B192" s="1">
        <f t="shared" si="2"/>
        <v>108.3539207636354</v>
      </c>
      <c r="C192" s="1">
        <v>0.37305825983458968</v>
      </c>
      <c r="E192" s="6"/>
      <c r="F192" s="2"/>
    </row>
    <row r="193" spans="1:6" x14ac:dyDescent="0.3">
      <c r="A193" s="1">
        <v>119.8169903139933</v>
      </c>
      <c r="B193" s="1">
        <f t="shared" si="2"/>
        <v>62.137824620721616</v>
      </c>
      <c r="C193" s="1">
        <v>0.56810205389568769</v>
      </c>
      <c r="E193" s="6"/>
      <c r="F193" s="2"/>
    </row>
    <row r="194" spans="1:6" x14ac:dyDescent="0.3">
      <c r="A194" s="1">
        <v>96.842271937348414</v>
      </c>
      <c r="B194" s="1">
        <f t="shared" si="2"/>
        <v>19.713184336615921</v>
      </c>
      <c r="C194" s="1">
        <v>0.83577990050965911</v>
      </c>
      <c r="E194" s="6"/>
      <c r="F194" s="2"/>
    </row>
    <row r="195" spans="1:6" x14ac:dyDescent="0.3">
      <c r="A195" s="1">
        <v>108.81462827033829</v>
      </c>
      <c r="B195" s="1">
        <f t="shared" ref="B195:B258" si="3">-LN(C195)/0.0091</f>
        <v>15.729495119620486</v>
      </c>
      <c r="C195" s="1">
        <v>0.86663411358989229</v>
      </c>
      <c r="E195" s="6"/>
      <c r="F195" s="2"/>
    </row>
    <row r="196" spans="1:6" x14ac:dyDescent="0.3">
      <c r="A196" s="1">
        <v>131.50877662643325</v>
      </c>
      <c r="B196" s="1">
        <f t="shared" si="3"/>
        <v>56.825473380631678</v>
      </c>
      <c r="C196" s="1">
        <v>0.59624011963255719</v>
      </c>
      <c r="E196" s="6"/>
      <c r="F196" s="2"/>
    </row>
    <row r="197" spans="1:6" x14ac:dyDescent="0.3">
      <c r="A197" s="1">
        <v>90.527154548326507</v>
      </c>
      <c r="B197" s="1">
        <f t="shared" si="3"/>
        <v>83.05153218588265</v>
      </c>
      <c r="C197" s="1">
        <v>0.46964934232612077</v>
      </c>
      <c r="E197" s="6"/>
      <c r="F197" s="2"/>
    </row>
    <row r="198" spans="1:6" x14ac:dyDescent="0.3">
      <c r="A198" s="1">
        <v>115.45504008186981</v>
      </c>
      <c r="B198" s="1">
        <f t="shared" si="3"/>
        <v>60.578657797456216</v>
      </c>
      <c r="C198" s="1">
        <v>0.57621997741630304</v>
      </c>
      <c r="E198" s="6"/>
      <c r="F198" s="2"/>
    </row>
    <row r="199" spans="1:6" x14ac:dyDescent="0.3">
      <c r="A199" s="1">
        <v>106.37589098711032</v>
      </c>
      <c r="B199" s="1">
        <f t="shared" si="3"/>
        <v>19.745290131860035</v>
      </c>
      <c r="C199" s="1">
        <v>0.83553575243385114</v>
      </c>
      <c r="E199" s="6"/>
      <c r="F199" s="2"/>
    </row>
    <row r="200" spans="1:6" x14ac:dyDescent="0.3">
      <c r="A200" s="1">
        <v>128.601022020448</v>
      </c>
      <c r="B200" s="1">
        <f t="shared" si="3"/>
        <v>67.150165491519587</v>
      </c>
      <c r="C200" s="1">
        <v>0.54277169103061007</v>
      </c>
      <c r="E200" s="6"/>
      <c r="F200" s="2"/>
    </row>
    <row r="201" spans="1:6" x14ac:dyDescent="0.3">
      <c r="A201" s="1">
        <v>102.34802089631557</v>
      </c>
      <c r="B201" s="1">
        <f t="shared" si="3"/>
        <v>24.674807554795425</v>
      </c>
      <c r="C201" s="1">
        <v>0.79888302255317856</v>
      </c>
      <c r="E201" s="6"/>
      <c r="F201" s="2"/>
    </row>
    <row r="202" spans="1:6" x14ac:dyDescent="0.3">
      <c r="A202" s="1">
        <v>106.81824874642189</v>
      </c>
      <c r="B202" s="1">
        <f t="shared" si="3"/>
        <v>12.023529493812632</v>
      </c>
      <c r="C202" s="1">
        <v>0.89635914181951348</v>
      </c>
      <c r="E202" s="6"/>
      <c r="F202" s="2"/>
    </row>
    <row r="203" spans="1:6" x14ac:dyDescent="0.3">
      <c r="A203" s="1">
        <v>117.30612100596773</v>
      </c>
      <c r="B203" s="1">
        <f t="shared" si="3"/>
        <v>74.423292752675096</v>
      </c>
      <c r="C203" s="1">
        <v>0.50801110873744926</v>
      </c>
      <c r="E203" s="6"/>
      <c r="F203" s="2"/>
    </row>
    <row r="204" spans="1:6" x14ac:dyDescent="0.3">
      <c r="A204" s="1">
        <v>85.736136548221111</v>
      </c>
      <c r="B204" s="1">
        <f t="shared" si="3"/>
        <v>4.9000541418714416</v>
      </c>
      <c r="C204" s="1">
        <v>0.95638904995880003</v>
      </c>
      <c r="E204" s="6"/>
      <c r="F204" s="2"/>
    </row>
    <row r="205" spans="1:6" x14ac:dyDescent="0.3">
      <c r="A205" s="1">
        <v>109.20008576737018</v>
      </c>
      <c r="B205" s="1">
        <f t="shared" si="3"/>
        <v>142.07299154117925</v>
      </c>
      <c r="C205" s="1">
        <v>0.27448347422711877</v>
      </c>
      <c r="E205" s="6"/>
      <c r="F205" s="2"/>
    </row>
    <row r="206" spans="1:6" x14ac:dyDescent="0.3">
      <c r="A206" s="1">
        <v>75.82686435431242</v>
      </c>
      <c r="B206" s="1">
        <f t="shared" si="3"/>
        <v>135.58501204434484</v>
      </c>
      <c r="C206" s="1">
        <v>0.29117709891048921</v>
      </c>
      <c r="E206" s="6"/>
      <c r="F206" s="2"/>
    </row>
    <row r="207" spans="1:6" x14ac:dyDescent="0.3">
      <c r="A207" s="1">
        <v>118.46478542371187</v>
      </c>
      <c r="B207" s="1">
        <f t="shared" si="3"/>
        <v>6.0173095470531637</v>
      </c>
      <c r="C207" s="1">
        <v>0.94671468245490886</v>
      </c>
      <c r="E207" s="6"/>
      <c r="F207" s="2"/>
    </row>
    <row r="208" spans="1:6" x14ac:dyDescent="0.3">
      <c r="A208" s="1">
        <v>116.21086655883119</v>
      </c>
      <c r="B208" s="1">
        <f t="shared" si="3"/>
        <v>74.575234375815882</v>
      </c>
      <c r="C208" s="1">
        <v>0.50730918301950134</v>
      </c>
      <c r="E208" s="6"/>
      <c r="F208" s="2"/>
    </row>
    <row r="209" spans="1:6" x14ac:dyDescent="0.3">
      <c r="A209" s="1">
        <v>129.99928826990072</v>
      </c>
      <c r="B209" s="1">
        <f t="shared" si="3"/>
        <v>22.913263251164111</v>
      </c>
      <c r="C209" s="1">
        <v>0.81179235206152534</v>
      </c>
      <c r="E209" s="6"/>
      <c r="F209" s="2"/>
    </row>
    <row r="210" spans="1:6" x14ac:dyDescent="0.3">
      <c r="A210" s="1">
        <v>99.491643646033481</v>
      </c>
      <c r="B210" s="1">
        <f t="shared" si="3"/>
        <v>33.722876456313095</v>
      </c>
      <c r="C210" s="1">
        <v>0.73574022644734027</v>
      </c>
      <c r="E210" s="6"/>
      <c r="F210" s="2"/>
    </row>
    <row r="211" spans="1:6" x14ac:dyDescent="0.3">
      <c r="A211" s="1">
        <v>117.48836100683548</v>
      </c>
      <c r="B211" s="1">
        <f t="shared" si="3"/>
        <v>63.187709779872989</v>
      </c>
      <c r="C211" s="1">
        <v>0.56270027771843623</v>
      </c>
      <c r="E211" s="6"/>
      <c r="F211" s="2"/>
    </row>
    <row r="212" spans="1:6" x14ac:dyDescent="0.3">
      <c r="A212" s="1">
        <v>129.78477030206705</v>
      </c>
      <c r="B212" s="1">
        <f t="shared" si="3"/>
        <v>87.058291605045355</v>
      </c>
      <c r="C212" s="1">
        <v>0.45283364360484635</v>
      </c>
      <c r="E212" s="6"/>
      <c r="F212" s="2"/>
    </row>
    <row r="213" spans="1:6" x14ac:dyDescent="0.3">
      <c r="A213" s="1">
        <v>106.33823335898342</v>
      </c>
      <c r="B213" s="1">
        <f t="shared" si="3"/>
        <v>44.489552100963188</v>
      </c>
      <c r="C213" s="1">
        <v>0.66707358012634665</v>
      </c>
      <c r="E213" s="6"/>
      <c r="F213" s="2"/>
    </row>
    <row r="214" spans="1:6" x14ac:dyDescent="0.3">
      <c r="A214" s="1">
        <v>124.99913196312264</v>
      </c>
      <c r="B214" s="1">
        <f t="shared" si="3"/>
        <v>14.322205760072613</v>
      </c>
      <c r="C214" s="1">
        <v>0.87780388805810727</v>
      </c>
      <c r="E214" s="6"/>
      <c r="F214" s="2"/>
    </row>
    <row r="215" spans="1:6" x14ac:dyDescent="0.3">
      <c r="A215" s="1">
        <v>109.70064891385846</v>
      </c>
      <c r="B215" s="1">
        <f t="shared" si="3"/>
        <v>45.109675487086967</v>
      </c>
      <c r="C215" s="1">
        <v>0.663319803460799</v>
      </c>
      <c r="E215" s="6"/>
      <c r="F215" s="2"/>
    </row>
    <row r="216" spans="1:6" x14ac:dyDescent="0.3">
      <c r="A216" s="1">
        <v>148.07806933764368</v>
      </c>
      <c r="B216" s="1">
        <f t="shared" si="3"/>
        <v>52.620910727759998</v>
      </c>
      <c r="C216" s="1">
        <v>0.61949522385326705</v>
      </c>
      <c r="E216" s="6"/>
      <c r="F216" s="2"/>
    </row>
    <row r="217" spans="1:6" x14ac:dyDescent="0.3">
      <c r="A217" s="1">
        <v>106.24837073497474</v>
      </c>
      <c r="B217" s="1">
        <f t="shared" si="3"/>
        <v>53.452324599204118</v>
      </c>
      <c r="C217" s="1">
        <v>0.61482589190343939</v>
      </c>
      <c r="E217" s="6"/>
      <c r="F217" s="2"/>
    </row>
    <row r="218" spans="1:6" x14ac:dyDescent="0.3">
      <c r="A218" s="1">
        <v>112.47338675762876</v>
      </c>
      <c r="B218" s="1">
        <f t="shared" si="3"/>
        <v>223.72926381461897</v>
      </c>
      <c r="C218" s="1">
        <v>0.130558183538316</v>
      </c>
      <c r="E218" s="6"/>
      <c r="F218" s="2"/>
    </row>
    <row r="219" spans="1:6" x14ac:dyDescent="0.3">
      <c r="A219" s="1">
        <v>92.845947670284659</v>
      </c>
      <c r="B219" s="1">
        <f t="shared" si="3"/>
        <v>132.9223962089909</v>
      </c>
      <c r="C219" s="1">
        <v>0.29831843012787257</v>
      </c>
      <c r="E219" s="6"/>
      <c r="F219" s="2"/>
    </row>
    <row r="220" spans="1:6" x14ac:dyDescent="0.3">
      <c r="A220" s="1">
        <v>101.31818185560405</v>
      </c>
      <c r="B220" s="1">
        <f t="shared" si="3"/>
        <v>78.512198350374703</v>
      </c>
      <c r="C220" s="1">
        <v>0.48945585497604299</v>
      </c>
      <c r="E220" s="6"/>
      <c r="F220" s="2"/>
    </row>
    <row r="221" spans="1:6" x14ac:dyDescent="0.3">
      <c r="A221" s="1">
        <v>81.868637658189982</v>
      </c>
      <c r="B221" s="1">
        <f t="shared" si="3"/>
        <v>22.521497738582113</v>
      </c>
      <c r="C221" s="1">
        <v>0.8146916104617451</v>
      </c>
      <c r="E221" s="6"/>
      <c r="F221" s="2"/>
    </row>
    <row r="222" spans="1:6" x14ac:dyDescent="0.3">
      <c r="A222" s="1">
        <v>127.77669240254909</v>
      </c>
      <c r="B222" s="1">
        <f t="shared" si="3"/>
        <v>39.597748529944994</v>
      </c>
      <c r="C222" s="1">
        <v>0.69743949705496389</v>
      </c>
      <c r="E222" s="6"/>
      <c r="F222" s="2"/>
    </row>
    <row r="223" spans="1:6" x14ac:dyDescent="0.3">
      <c r="A223" s="1">
        <v>127.36936610541306</v>
      </c>
      <c r="B223" s="1">
        <f t="shared" si="3"/>
        <v>128.24551550362872</v>
      </c>
      <c r="C223" s="1">
        <v>0.31128879665517134</v>
      </c>
      <c r="E223" s="6"/>
      <c r="F223" s="2"/>
    </row>
    <row r="224" spans="1:6" x14ac:dyDescent="0.3">
      <c r="A224" s="1">
        <v>107.24434019299224</v>
      </c>
      <c r="B224" s="1">
        <f t="shared" si="3"/>
        <v>43.817929726406838</v>
      </c>
      <c r="C224" s="1">
        <v>0.67116306039613027</v>
      </c>
      <c r="E224" s="6"/>
      <c r="F224" s="2"/>
    </row>
    <row r="225" spans="1:6" x14ac:dyDescent="0.3">
      <c r="A225" s="1">
        <v>115.70084921491798</v>
      </c>
      <c r="B225" s="1">
        <f t="shared" si="3"/>
        <v>71.05579607076578</v>
      </c>
      <c r="C225" s="1">
        <v>0.5238196966460158</v>
      </c>
      <c r="E225" s="6"/>
      <c r="F225" s="2"/>
    </row>
    <row r="226" spans="1:6" x14ac:dyDescent="0.3">
      <c r="A226" s="1">
        <v>126.68067397986306</v>
      </c>
      <c r="B226" s="1">
        <f t="shared" si="3"/>
        <v>310.57347331718387</v>
      </c>
      <c r="C226" s="1">
        <v>5.9236426892910553E-2</v>
      </c>
      <c r="E226" s="6"/>
      <c r="F226" s="2"/>
    </row>
    <row r="227" spans="1:6" x14ac:dyDescent="0.3">
      <c r="A227" s="1">
        <v>116.94406026013894</v>
      </c>
      <c r="B227" s="1">
        <f t="shared" si="3"/>
        <v>666.64218132626957</v>
      </c>
      <c r="C227" s="1">
        <v>2.3194067201757866E-3</v>
      </c>
      <c r="E227" s="6"/>
      <c r="F227" s="2"/>
    </row>
    <row r="228" spans="1:6" x14ac:dyDescent="0.3">
      <c r="A228" s="1">
        <v>109.10029146121815</v>
      </c>
      <c r="B228" s="1">
        <f t="shared" si="3"/>
        <v>68.486704304861647</v>
      </c>
      <c r="C228" s="1">
        <v>0.53621021149327064</v>
      </c>
      <c r="E228" s="6"/>
      <c r="F228" s="2"/>
    </row>
    <row r="229" spans="1:6" x14ac:dyDescent="0.3">
      <c r="A229" s="1">
        <v>87.183360897470266</v>
      </c>
      <c r="B229" s="1">
        <f t="shared" si="3"/>
        <v>128.17012658811927</v>
      </c>
      <c r="C229" s="1">
        <v>0.31150242622150331</v>
      </c>
      <c r="E229" s="6"/>
      <c r="F229" s="2"/>
    </row>
    <row r="230" spans="1:6" x14ac:dyDescent="0.3">
      <c r="A230" s="1">
        <v>106.3138338898716</v>
      </c>
      <c r="B230" s="1">
        <f t="shared" si="3"/>
        <v>4.9526658678201994</v>
      </c>
      <c r="C230" s="1">
        <v>0.95593127231666009</v>
      </c>
      <c r="E230" s="6"/>
      <c r="F230" s="2"/>
    </row>
    <row r="231" spans="1:6" x14ac:dyDescent="0.3">
      <c r="A231" s="1">
        <v>84.364036461338401</v>
      </c>
      <c r="B231" s="1">
        <f t="shared" si="3"/>
        <v>129.26292357181649</v>
      </c>
      <c r="C231" s="1">
        <v>0.30842005676442763</v>
      </c>
      <c r="E231" s="6"/>
      <c r="F231" s="2"/>
    </row>
    <row r="232" spans="1:6" x14ac:dyDescent="0.3">
      <c r="A232" s="1">
        <v>128.63470060925465</v>
      </c>
      <c r="B232" s="1">
        <f t="shared" si="3"/>
        <v>131.04979399728686</v>
      </c>
      <c r="C232" s="1">
        <v>0.30344553971984006</v>
      </c>
      <c r="E232" s="6"/>
      <c r="F232" s="2"/>
    </row>
    <row r="233" spans="1:6" x14ac:dyDescent="0.3">
      <c r="A233" s="1">
        <v>81.803699736483395</v>
      </c>
      <c r="B233" s="1">
        <f t="shared" si="3"/>
        <v>7.7597632364209641</v>
      </c>
      <c r="C233" s="1">
        <v>0.93182164983062232</v>
      </c>
      <c r="E233" s="6"/>
      <c r="F233" s="2"/>
    </row>
    <row r="234" spans="1:6" x14ac:dyDescent="0.3">
      <c r="A234" s="1">
        <v>116.12826170254266</v>
      </c>
      <c r="B234" s="1">
        <f t="shared" si="3"/>
        <v>102.51566130904166</v>
      </c>
      <c r="C234" s="1">
        <v>0.39341410565507978</v>
      </c>
      <c r="E234" s="6"/>
      <c r="F234" s="2"/>
    </row>
    <row r="235" spans="1:6" x14ac:dyDescent="0.3">
      <c r="A235" s="1">
        <v>115.61253045816557</v>
      </c>
      <c r="B235" s="1">
        <f t="shared" si="3"/>
        <v>10.666316305307236</v>
      </c>
      <c r="C235" s="1">
        <v>0.90749839777825247</v>
      </c>
      <c r="E235" s="6"/>
      <c r="F235" s="2"/>
    </row>
    <row r="236" spans="1:6" x14ac:dyDescent="0.3">
      <c r="A236" s="1">
        <v>118.81589585333131</v>
      </c>
      <c r="B236" s="1">
        <f t="shared" si="3"/>
        <v>114.84361245509552</v>
      </c>
      <c r="C236" s="1">
        <v>0.35166478469191564</v>
      </c>
      <c r="E236" s="6"/>
      <c r="F236" s="2"/>
    </row>
    <row r="237" spans="1:6" x14ac:dyDescent="0.3">
      <c r="A237" s="1">
        <v>106.69173121219501</v>
      </c>
      <c r="B237" s="1">
        <f t="shared" si="3"/>
        <v>73.857017339922507</v>
      </c>
      <c r="C237" s="1">
        <v>0.51063570055238505</v>
      </c>
      <c r="E237" s="6"/>
      <c r="F237" s="2"/>
    </row>
    <row r="238" spans="1:6" x14ac:dyDescent="0.3">
      <c r="A238" s="1">
        <v>89.9141278344905</v>
      </c>
      <c r="B238" s="1">
        <f t="shared" si="3"/>
        <v>38.055456143538194</v>
      </c>
      <c r="C238" s="1">
        <v>0.70729697561571092</v>
      </c>
      <c r="E238" s="6"/>
      <c r="F238" s="2"/>
    </row>
    <row r="239" spans="1:6" x14ac:dyDescent="0.3">
      <c r="A239" s="1">
        <v>101.86970853770617</v>
      </c>
      <c r="B239" s="1">
        <f t="shared" si="3"/>
        <v>206.52573394144824</v>
      </c>
      <c r="C239" s="1">
        <v>0.15268410290841394</v>
      </c>
      <c r="E239" s="6"/>
      <c r="F239" s="2"/>
    </row>
    <row r="240" spans="1:6" x14ac:dyDescent="0.3">
      <c r="A240" s="1">
        <v>119.48558408708777</v>
      </c>
      <c r="B240" s="1">
        <f t="shared" si="3"/>
        <v>348.77818799923836</v>
      </c>
      <c r="C240" s="1">
        <v>4.1840876491592148E-2</v>
      </c>
      <c r="E240" s="6"/>
      <c r="F240" s="2"/>
    </row>
    <row r="241" spans="1:6" x14ac:dyDescent="0.3">
      <c r="A241" s="1">
        <v>107.09678149883985</v>
      </c>
      <c r="B241" s="1">
        <f t="shared" si="3"/>
        <v>174.87388763206343</v>
      </c>
      <c r="C241" s="1">
        <v>0.20365001373332928</v>
      </c>
      <c r="E241" s="6"/>
      <c r="F241" s="2"/>
    </row>
    <row r="242" spans="1:6" x14ac:dyDescent="0.3">
      <c r="A242" s="1">
        <v>116.69923792884219</v>
      </c>
      <c r="B242" s="1">
        <f t="shared" si="3"/>
        <v>169.28750036682803</v>
      </c>
      <c r="C242" s="1">
        <v>0.21427045503097628</v>
      </c>
      <c r="E242" s="6"/>
      <c r="F242" s="2"/>
    </row>
    <row r="243" spans="1:6" x14ac:dyDescent="0.3">
      <c r="A243" s="1">
        <v>90.99247932259459</v>
      </c>
      <c r="B243" s="1">
        <f t="shared" si="3"/>
        <v>155.53515021734603</v>
      </c>
      <c r="C243" s="1">
        <v>0.24283577990050967</v>
      </c>
      <c r="E243" s="6"/>
      <c r="F243" s="2"/>
    </row>
    <row r="244" spans="1:6" x14ac:dyDescent="0.3">
      <c r="A244" s="1">
        <v>120.26159225148149</v>
      </c>
      <c r="B244" s="1">
        <f t="shared" si="3"/>
        <v>20.369198587288267</v>
      </c>
      <c r="C244" s="1">
        <v>0.8308053834650716</v>
      </c>
      <c r="E244" s="6"/>
      <c r="F244" s="2"/>
    </row>
    <row r="245" spans="1:6" x14ac:dyDescent="0.3">
      <c r="A245" s="1">
        <v>88.792930050985888</v>
      </c>
      <c r="B245" s="1">
        <f t="shared" si="3"/>
        <v>2.1026247501425903</v>
      </c>
      <c r="C245" s="1">
        <v>0.98104800561540573</v>
      </c>
      <c r="E245" s="6"/>
      <c r="F245" s="2"/>
    </row>
    <row r="246" spans="1:6" x14ac:dyDescent="0.3">
      <c r="A246" s="1">
        <v>114.16629291066783</v>
      </c>
      <c r="B246" s="1">
        <f t="shared" si="3"/>
        <v>80.023094742505975</v>
      </c>
      <c r="C246" s="1">
        <v>0.48277230140079957</v>
      </c>
      <c r="E246" s="6"/>
      <c r="F246" s="2"/>
    </row>
    <row r="247" spans="1:6" x14ac:dyDescent="0.3">
      <c r="A247" s="1">
        <v>119.56658141149092</v>
      </c>
      <c r="B247" s="1">
        <f t="shared" si="3"/>
        <v>68.611863896854075</v>
      </c>
      <c r="C247" s="1">
        <v>0.53559984130375071</v>
      </c>
      <c r="E247" s="6"/>
      <c r="F247" s="2"/>
    </row>
    <row r="248" spans="1:6" x14ac:dyDescent="0.3">
      <c r="A248" s="1">
        <v>93.072816576168407</v>
      </c>
      <c r="B248" s="1">
        <f t="shared" si="3"/>
        <v>4.8860286013431358</v>
      </c>
      <c r="C248" s="1">
        <v>0.95651112399670402</v>
      </c>
      <c r="E248" s="6"/>
      <c r="F248" s="2"/>
    </row>
    <row r="249" spans="1:6" x14ac:dyDescent="0.3">
      <c r="A249" s="1">
        <v>121.57852693722816</v>
      </c>
      <c r="B249" s="1">
        <f t="shared" si="3"/>
        <v>39.896284635610172</v>
      </c>
      <c r="C249" s="1">
        <v>0.695547349467452</v>
      </c>
      <c r="E249" s="6"/>
      <c r="F249" s="2"/>
    </row>
    <row r="250" spans="1:6" x14ac:dyDescent="0.3">
      <c r="A250" s="1">
        <v>119.53549715632107</v>
      </c>
      <c r="B250" s="1">
        <f t="shared" si="3"/>
        <v>31.021410279076274</v>
      </c>
      <c r="C250" s="1">
        <v>0.75405133213293862</v>
      </c>
      <c r="E250" s="6"/>
      <c r="F250" s="2"/>
    </row>
    <row r="251" spans="1:6" x14ac:dyDescent="0.3">
      <c r="A251" s="1">
        <v>109.39524968795013</v>
      </c>
      <c r="B251" s="1">
        <f t="shared" si="3"/>
        <v>98.145381724802334</v>
      </c>
      <c r="C251" s="1">
        <v>0.40937528611102636</v>
      </c>
      <c r="E251" s="6"/>
      <c r="F251" s="2"/>
    </row>
    <row r="252" spans="1:6" x14ac:dyDescent="0.3">
      <c r="A252" s="1">
        <v>96.090360835078172</v>
      </c>
      <c r="B252" s="1">
        <f t="shared" si="3"/>
        <v>81.21745033854782</v>
      </c>
      <c r="C252" s="1">
        <v>0.47755363628040409</v>
      </c>
      <c r="E252" s="6"/>
      <c r="F252" s="2"/>
    </row>
    <row r="253" spans="1:6" x14ac:dyDescent="0.3">
      <c r="A253" s="1">
        <v>80.278040564153343</v>
      </c>
      <c r="B253" s="1">
        <f t="shared" si="3"/>
        <v>264.90903865949326</v>
      </c>
      <c r="C253" s="1">
        <v>8.9754936368907745E-2</v>
      </c>
      <c r="E253" s="6"/>
      <c r="F253" s="2"/>
    </row>
    <row r="254" spans="1:6" x14ac:dyDescent="0.3">
      <c r="A254" s="1">
        <v>121.15120994654717</v>
      </c>
      <c r="B254" s="1">
        <f t="shared" si="3"/>
        <v>66.767745549381161</v>
      </c>
      <c r="C254" s="1">
        <v>0.54466383861812184</v>
      </c>
      <c r="E254" s="6"/>
      <c r="F254" s="2"/>
    </row>
    <row r="255" spans="1:6" x14ac:dyDescent="0.3">
      <c r="A255" s="1">
        <v>131.0565031011356</v>
      </c>
      <c r="B255" s="1">
        <f t="shared" si="3"/>
        <v>59.784177170988379</v>
      </c>
      <c r="C255" s="1">
        <v>0.58040101321451465</v>
      </c>
      <c r="E255" s="6"/>
      <c r="F255" s="2"/>
    </row>
    <row r="256" spans="1:6" x14ac:dyDescent="0.3">
      <c r="A256" s="1">
        <v>97.613537086872384</v>
      </c>
      <c r="B256" s="1">
        <f t="shared" si="3"/>
        <v>5.9712674408741337</v>
      </c>
      <c r="C256" s="1">
        <v>0.94711142307809681</v>
      </c>
      <c r="E256" s="6"/>
      <c r="F256" s="2"/>
    </row>
    <row r="257" spans="1:6" x14ac:dyDescent="0.3">
      <c r="A257" s="1">
        <v>115.19140485266689</v>
      </c>
      <c r="B257" s="1">
        <f t="shared" si="3"/>
        <v>11.638834349689633</v>
      </c>
      <c r="C257" s="1">
        <v>0.89950254829554122</v>
      </c>
      <c r="E257" s="6"/>
      <c r="F257" s="2"/>
    </row>
    <row r="258" spans="1:6" x14ac:dyDescent="0.3">
      <c r="A258" s="1">
        <v>98.666963872674387</v>
      </c>
      <c r="B258" s="1">
        <f t="shared" si="3"/>
        <v>4.2183840509802017</v>
      </c>
      <c r="C258" s="1">
        <v>0.96234015930661942</v>
      </c>
      <c r="E258" s="6"/>
      <c r="F258" s="2"/>
    </row>
    <row r="259" spans="1:6" x14ac:dyDescent="0.3">
      <c r="A259" s="1">
        <v>107.67659119243035</v>
      </c>
      <c r="B259" s="1">
        <f t="shared" ref="B259:B322" si="4">-LN(C259)/0.0091</f>
        <v>139.52473589980281</v>
      </c>
      <c r="C259" s="1">
        <v>0.28092287972655416</v>
      </c>
      <c r="E259" s="6"/>
      <c r="F259" s="2"/>
    </row>
    <row r="260" spans="1:6" x14ac:dyDescent="0.3">
      <c r="A260" s="1">
        <v>104.331715242879</v>
      </c>
      <c r="B260" s="1">
        <f t="shared" si="4"/>
        <v>75.591359031175585</v>
      </c>
      <c r="C260" s="1">
        <v>0.50263985106967379</v>
      </c>
      <c r="E260" s="6"/>
      <c r="F260" s="2"/>
    </row>
    <row r="261" spans="1:6" x14ac:dyDescent="0.3">
      <c r="A261" s="1">
        <v>104.52299562108237</v>
      </c>
      <c r="B261" s="1">
        <f t="shared" si="4"/>
        <v>37.828097214386609</v>
      </c>
      <c r="C261" s="1">
        <v>0.70876186407055874</v>
      </c>
      <c r="E261" s="6"/>
      <c r="F261" s="2"/>
    </row>
    <row r="262" spans="1:6" x14ac:dyDescent="0.3">
      <c r="A262" s="1">
        <v>97.893024808727205</v>
      </c>
      <c r="B262" s="1">
        <f t="shared" si="4"/>
        <v>29.396779995771944</v>
      </c>
      <c r="C262" s="1">
        <v>0.7652821436201056</v>
      </c>
      <c r="E262" s="6"/>
      <c r="F262" s="2"/>
    </row>
    <row r="263" spans="1:6" x14ac:dyDescent="0.3">
      <c r="A263" s="1">
        <v>106.85230932300328</v>
      </c>
      <c r="B263" s="1">
        <f t="shared" si="4"/>
        <v>173.95553485352372</v>
      </c>
      <c r="C263" s="1">
        <v>0.2053590502639851</v>
      </c>
      <c r="E263" s="6"/>
      <c r="F263" s="2"/>
    </row>
    <row r="264" spans="1:6" x14ac:dyDescent="0.3">
      <c r="A264" s="1">
        <v>139.40350896096788</v>
      </c>
      <c r="B264" s="1">
        <f t="shared" si="4"/>
        <v>46.770386484468297</v>
      </c>
      <c r="C264" s="1">
        <v>0.65337076937162386</v>
      </c>
      <c r="E264" s="6"/>
      <c r="F264" s="2"/>
    </row>
    <row r="265" spans="1:6" x14ac:dyDescent="0.3">
      <c r="A265" s="1">
        <v>114.84194970340468</v>
      </c>
      <c r="B265" s="1">
        <f t="shared" si="4"/>
        <v>37.16764123023998</v>
      </c>
      <c r="C265" s="1">
        <v>0.71303445539719845</v>
      </c>
      <c r="E265" s="6"/>
      <c r="F265" s="2"/>
    </row>
    <row r="266" spans="1:6" x14ac:dyDescent="0.3">
      <c r="A266" s="1">
        <v>135.73973688413389</v>
      </c>
      <c r="B266" s="1">
        <f t="shared" si="4"/>
        <v>39.578515957611479</v>
      </c>
      <c r="C266" s="1">
        <v>0.69756157109286787</v>
      </c>
      <c r="E266" s="6"/>
      <c r="F266" s="2"/>
    </row>
    <row r="267" spans="1:6" x14ac:dyDescent="0.3">
      <c r="A267" s="1">
        <v>107.45478362456197</v>
      </c>
      <c r="B267" s="1">
        <f t="shared" si="4"/>
        <v>50.800865349420249</v>
      </c>
      <c r="C267" s="1">
        <v>0.62984099856563003</v>
      </c>
      <c r="E267" s="6"/>
      <c r="F267" s="2"/>
    </row>
    <row r="268" spans="1:6" x14ac:dyDescent="0.3">
      <c r="A268" s="1">
        <v>97.615128702600487</v>
      </c>
      <c r="B268" s="1">
        <f t="shared" si="4"/>
        <v>66.509440941117376</v>
      </c>
      <c r="C268" s="1">
        <v>0.5459456160161138</v>
      </c>
      <c r="E268" s="6"/>
      <c r="F268" s="2"/>
    </row>
    <row r="269" spans="1:6" x14ac:dyDescent="0.3">
      <c r="A269" s="1">
        <v>108.05799006935558</v>
      </c>
      <c r="B269" s="1">
        <f t="shared" si="4"/>
        <v>335.86171826726468</v>
      </c>
      <c r="C269" s="1">
        <v>4.7059541611987672E-2</v>
      </c>
      <c r="E269" s="6"/>
      <c r="F269" s="2"/>
    </row>
    <row r="270" spans="1:6" x14ac:dyDescent="0.3">
      <c r="A270" s="1">
        <v>115.901567874389</v>
      </c>
      <c r="B270" s="1">
        <f t="shared" si="4"/>
        <v>223.57524821843344</v>
      </c>
      <c r="C270" s="1">
        <v>0.13074129459517198</v>
      </c>
      <c r="E270" s="6"/>
      <c r="F270" s="2"/>
    </row>
    <row r="271" spans="1:6" x14ac:dyDescent="0.3">
      <c r="A271" s="1">
        <v>118.98105781743652</v>
      </c>
      <c r="B271" s="1">
        <f t="shared" si="4"/>
        <v>53.933388429365955</v>
      </c>
      <c r="C271" s="1">
        <v>0.61214026306955172</v>
      </c>
      <c r="E271" s="6"/>
      <c r="F271" s="2"/>
    </row>
    <row r="272" spans="1:6" x14ac:dyDescent="0.3">
      <c r="A272" s="1">
        <v>118.41980636323569</v>
      </c>
      <c r="B272" s="1">
        <f t="shared" si="4"/>
        <v>1.1089380557966051</v>
      </c>
      <c r="C272" s="1">
        <v>0.98995941038239688</v>
      </c>
      <c r="E272" s="6"/>
      <c r="F272" s="2"/>
    </row>
    <row r="273" spans="1:6" x14ac:dyDescent="0.3">
      <c r="A273" s="1">
        <v>106.14058651786763</v>
      </c>
      <c r="B273" s="1">
        <f t="shared" si="4"/>
        <v>20.018568778860793</v>
      </c>
      <c r="C273" s="1">
        <v>0.83346049378948328</v>
      </c>
      <c r="E273" s="6"/>
      <c r="F273" s="2"/>
    </row>
    <row r="274" spans="1:6" x14ac:dyDescent="0.3">
      <c r="A274" s="1">
        <v>98.510189723456278</v>
      </c>
      <c r="B274" s="1">
        <f t="shared" si="4"/>
        <v>67.020487057337078</v>
      </c>
      <c r="C274" s="1">
        <v>0.54341257972960599</v>
      </c>
      <c r="E274" s="6"/>
      <c r="F274" s="2"/>
    </row>
    <row r="275" spans="1:6" x14ac:dyDescent="0.3">
      <c r="A275" s="1">
        <v>120.39656126522459</v>
      </c>
      <c r="B275" s="1">
        <f t="shared" si="4"/>
        <v>42.738933982876453</v>
      </c>
      <c r="C275" s="1">
        <v>0.6777855769524217</v>
      </c>
      <c r="E275" s="6"/>
      <c r="F275" s="2"/>
    </row>
    <row r="276" spans="1:6" x14ac:dyDescent="0.3">
      <c r="A276" s="1">
        <v>99.762218319810927</v>
      </c>
      <c r="B276" s="1">
        <f t="shared" si="4"/>
        <v>408.11167522957237</v>
      </c>
      <c r="C276" s="1">
        <v>2.4384289071321757E-2</v>
      </c>
      <c r="E276" s="6"/>
      <c r="F276" s="2"/>
    </row>
    <row r="277" spans="1:6" x14ac:dyDescent="0.3">
      <c r="A277" s="1">
        <v>103.79976543423254</v>
      </c>
      <c r="B277" s="1">
        <f t="shared" si="4"/>
        <v>54.708601425067556</v>
      </c>
      <c r="C277" s="1">
        <v>0.60783715323343612</v>
      </c>
      <c r="E277" s="6"/>
      <c r="F277" s="2"/>
    </row>
    <row r="278" spans="1:6" x14ac:dyDescent="0.3">
      <c r="A278" s="1">
        <v>100.39550630186568</v>
      </c>
      <c r="B278" s="1">
        <f t="shared" si="4"/>
        <v>15.293077851501776</v>
      </c>
      <c r="C278" s="1">
        <v>0.87008270516067998</v>
      </c>
      <c r="E278" s="6"/>
      <c r="F278" s="2"/>
    </row>
    <row r="279" spans="1:6" x14ac:dyDescent="0.3">
      <c r="A279" s="1">
        <v>107.47439233033219</v>
      </c>
      <c r="B279" s="1">
        <f t="shared" si="4"/>
        <v>11.709696307647931</v>
      </c>
      <c r="C279" s="1">
        <v>0.89892269661549729</v>
      </c>
      <c r="E279" s="6"/>
      <c r="F279" s="2"/>
    </row>
    <row r="280" spans="1:6" x14ac:dyDescent="0.3">
      <c r="A280" s="1">
        <v>128.84192897705361</v>
      </c>
      <c r="B280" s="1">
        <f t="shared" si="4"/>
        <v>129.88448179191485</v>
      </c>
      <c r="C280" s="1">
        <v>0.30668050172429578</v>
      </c>
      <c r="E280" s="6"/>
      <c r="F280" s="2"/>
    </row>
    <row r="281" spans="1:6" x14ac:dyDescent="0.3">
      <c r="A281" s="1">
        <v>105.84602619506768</v>
      </c>
      <c r="B281" s="1">
        <f t="shared" si="4"/>
        <v>140.80959365114666</v>
      </c>
      <c r="C281" s="1">
        <v>0.27765739921262245</v>
      </c>
      <c r="E281" s="6"/>
      <c r="F281" s="2"/>
    </row>
    <row r="282" spans="1:6" x14ac:dyDescent="0.3">
      <c r="A282" s="1">
        <v>116.96949427947402</v>
      </c>
      <c r="B282" s="1">
        <f t="shared" si="4"/>
        <v>152.28304186775753</v>
      </c>
      <c r="C282" s="1">
        <v>0.25012970366527298</v>
      </c>
      <c r="E282" s="6"/>
      <c r="F282" s="2"/>
    </row>
    <row r="283" spans="1:6" x14ac:dyDescent="0.3">
      <c r="A283" s="1">
        <v>115.09743586007971</v>
      </c>
      <c r="B283" s="1">
        <f t="shared" si="4"/>
        <v>28.48902491903236</v>
      </c>
      <c r="C283" s="1">
        <v>0.77162999359111306</v>
      </c>
      <c r="E283" s="6"/>
      <c r="F283" s="2"/>
    </row>
    <row r="284" spans="1:6" x14ac:dyDescent="0.3">
      <c r="A284" s="1">
        <v>110.79240180639317</v>
      </c>
      <c r="B284" s="1">
        <f t="shared" si="4"/>
        <v>248.07086930084765</v>
      </c>
      <c r="C284" s="1">
        <v>0.10461745048371837</v>
      </c>
      <c r="E284" s="6"/>
      <c r="F284" s="2"/>
    </row>
    <row r="285" spans="1:6" x14ac:dyDescent="0.3">
      <c r="A285" s="1">
        <v>92.987983457860537</v>
      </c>
      <c r="B285" s="1">
        <f t="shared" si="4"/>
        <v>143.79698649047225</v>
      </c>
      <c r="C285" s="1">
        <v>0.27021088290047912</v>
      </c>
      <c r="E285" s="6"/>
      <c r="F285" s="2"/>
    </row>
    <row r="286" spans="1:6" x14ac:dyDescent="0.3">
      <c r="A286" s="1">
        <v>124.22006789653096</v>
      </c>
      <c r="B286" s="1">
        <f t="shared" si="4"/>
        <v>172.06124958958827</v>
      </c>
      <c r="C286" s="1">
        <v>0.20892971587267678</v>
      </c>
      <c r="E286" s="6"/>
      <c r="F286" s="2"/>
    </row>
    <row r="287" spans="1:6" x14ac:dyDescent="0.3">
      <c r="A287" s="1">
        <v>87.795750965015031</v>
      </c>
      <c r="B287" s="1">
        <f t="shared" si="4"/>
        <v>24.679005599220904</v>
      </c>
      <c r="C287" s="1">
        <v>0.79885250404370256</v>
      </c>
      <c r="E287" s="6"/>
      <c r="F287" s="2"/>
    </row>
    <row r="288" spans="1:6" x14ac:dyDescent="0.3">
      <c r="A288" s="1">
        <v>132.4758423428284</v>
      </c>
      <c r="B288" s="1">
        <f t="shared" si="4"/>
        <v>192.28937521693422</v>
      </c>
      <c r="C288" s="1">
        <v>0.17380291146580401</v>
      </c>
      <c r="E288" s="6"/>
      <c r="F288" s="2"/>
    </row>
    <row r="289" spans="1:6" x14ac:dyDescent="0.3">
      <c r="A289" s="1">
        <v>132.72814526804723</v>
      </c>
      <c r="B289" s="1">
        <f t="shared" si="4"/>
        <v>399.26288810911518</v>
      </c>
      <c r="C289" s="1">
        <v>2.642902920621357E-2</v>
      </c>
      <c r="E289" s="6"/>
      <c r="F289" s="2"/>
    </row>
    <row r="290" spans="1:6" x14ac:dyDescent="0.3">
      <c r="A290" s="1">
        <v>117.83418727223761</v>
      </c>
      <c r="B290" s="1">
        <f t="shared" si="4"/>
        <v>24.368782674243306</v>
      </c>
      <c r="C290" s="1">
        <v>0.80111087374492629</v>
      </c>
      <c r="E290" s="6"/>
      <c r="F290" s="2"/>
    </row>
    <row r="291" spans="1:6" x14ac:dyDescent="0.3">
      <c r="A291" s="1">
        <v>101.25060185178882</v>
      </c>
      <c r="B291" s="1">
        <f t="shared" si="4"/>
        <v>185.99000845103265</v>
      </c>
      <c r="C291" s="1">
        <v>0.18405713064973905</v>
      </c>
      <c r="E291" s="6"/>
      <c r="F291" s="2"/>
    </row>
    <row r="292" spans="1:6" x14ac:dyDescent="0.3">
      <c r="A292" s="1">
        <v>91.242490321164951</v>
      </c>
      <c r="B292" s="1">
        <f t="shared" si="4"/>
        <v>132.13826365737998</v>
      </c>
      <c r="C292" s="1">
        <v>0.30045472579119237</v>
      </c>
      <c r="E292" s="6"/>
      <c r="F292" s="2"/>
    </row>
    <row r="293" spans="1:6" x14ac:dyDescent="0.3">
      <c r="A293" s="1">
        <v>112.80808762909146</v>
      </c>
      <c r="B293" s="1">
        <f t="shared" si="4"/>
        <v>76.927201012754381</v>
      </c>
      <c r="C293" s="1">
        <v>0.4965666676839503</v>
      </c>
      <c r="E293" s="6"/>
      <c r="F293" s="2"/>
    </row>
    <row r="294" spans="1:6" x14ac:dyDescent="0.3">
      <c r="A294" s="1">
        <v>108.87372496232274</v>
      </c>
      <c r="B294" s="1">
        <f t="shared" si="4"/>
        <v>31.815939901411955</v>
      </c>
      <c r="C294" s="1">
        <v>0.74861903744621117</v>
      </c>
      <c r="E294" s="6"/>
      <c r="F294" s="2"/>
    </row>
    <row r="295" spans="1:6" x14ac:dyDescent="0.3">
      <c r="A295" s="1">
        <v>110.28757312975358</v>
      </c>
      <c r="B295" s="1">
        <f t="shared" si="4"/>
        <v>67.069870322920465</v>
      </c>
      <c r="C295" s="1">
        <v>0.54316843165379802</v>
      </c>
      <c r="E295" s="6"/>
      <c r="F295" s="2"/>
    </row>
    <row r="296" spans="1:6" x14ac:dyDescent="0.3">
      <c r="A296" s="1">
        <v>108.09150949658942</v>
      </c>
      <c r="B296" s="1">
        <f t="shared" si="4"/>
        <v>25.627666687731427</v>
      </c>
      <c r="C296" s="1">
        <v>0.79198583941160317</v>
      </c>
      <c r="E296" s="6"/>
      <c r="F296" s="2"/>
    </row>
    <row r="297" spans="1:6" x14ac:dyDescent="0.3">
      <c r="A297" s="1">
        <v>107.60598711873172</v>
      </c>
      <c r="B297" s="1">
        <f t="shared" si="4"/>
        <v>25.327426076039856</v>
      </c>
      <c r="C297" s="1">
        <v>0.7941526535843989</v>
      </c>
      <c r="E297" s="6"/>
      <c r="F297" s="2"/>
    </row>
    <row r="298" spans="1:6" x14ac:dyDescent="0.3">
      <c r="A298" s="1">
        <v>115.52327264813357</v>
      </c>
      <c r="B298" s="1">
        <f t="shared" si="4"/>
        <v>248.77838781678574</v>
      </c>
      <c r="C298" s="1">
        <v>0.10394604327524644</v>
      </c>
      <c r="E298" s="6"/>
      <c r="F298" s="2"/>
    </row>
    <row r="299" spans="1:6" x14ac:dyDescent="0.3">
      <c r="A299" s="1">
        <v>98.995282365067396</v>
      </c>
      <c r="B299" s="1">
        <f t="shared" si="4"/>
        <v>355.04518859579622</v>
      </c>
      <c r="C299" s="1">
        <v>3.9521469771416365E-2</v>
      </c>
      <c r="E299" s="6"/>
      <c r="F299" s="2"/>
    </row>
    <row r="300" spans="1:6" x14ac:dyDescent="0.3">
      <c r="A300" s="1">
        <v>86.714025251567364</v>
      </c>
      <c r="B300" s="1">
        <f t="shared" si="4"/>
        <v>39.872179054999307</v>
      </c>
      <c r="C300" s="1">
        <v>0.69569994201483198</v>
      </c>
      <c r="E300" s="6"/>
      <c r="F300" s="2"/>
    </row>
    <row r="301" spans="1:6" x14ac:dyDescent="0.3">
      <c r="A301" s="1">
        <v>127.61479325068649</v>
      </c>
      <c r="B301" s="1">
        <f t="shared" si="4"/>
        <v>44.937909005983251</v>
      </c>
      <c r="C301" s="1">
        <v>0.66435743278298287</v>
      </c>
      <c r="E301" s="6"/>
      <c r="F301" s="2"/>
    </row>
    <row r="302" spans="1:6" x14ac:dyDescent="0.3">
      <c r="A302" s="1">
        <v>92.697481755167246</v>
      </c>
      <c r="B302" s="1">
        <f t="shared" si="4"/>
        <v>82.980147156809991</v>
      </c>
      <c r="C302" s="1">
        <v>0.46995452742088079</v>
      </c>
      <c r="E302" s="6"/>
      <c r="F302" s="2"/>
    </row>
    <row r="303" spans="1:6" x14ac:dyDescent="0.3">
      <c r="A303" s="1">
        <v>104.18259676531306</v>
      </c>
      <c r="B303" s="1">
        <f t="shared" si="4"/>
        <v>17.90243483647134</v>
      </c>
      <c r="C303" s="1">
        <v>0.84966582232123788</v>
      </c>
      <c r="E303" s="6"/>
      <c r="F303" s="2"/>
    </row>
    <row r="304" spans="1:6" x14ac:dyDescent="0.3">
      <c r="A304" s="1">
        <v>94.895885063451715</v>
      </c>
      <c r="B304" s="1">
        <f t="shared" si="4"/>
        <v>394.78710662557802</v>
      </c>
      <c r="C304" s="1">
        <v>2.7527695547349469E-2</v>
      </c>
      <c r="E304" s="6"/>
      <c r="F304" s="2"/>
    </row>
    <row r="305" spans="1:6" x14ac:dyDescent="0.3">
      <c r="A305" s="1">
        <v>108.74903778618318</v>
      </c>
      <c r="B305" s="1">
        <f t="shared" si="4"/>
        <v>8.7866797026438324</v>
      </c>
      <c r="C305" s="1">
        <v>0.92315439313943903</v>
      </c>
      <c r="E305" s="6"/>
      <c r="F305" s="2"/>
    </row>
    <row r="306" spans="1:6" x14ac:dyDescent="0.3">
      <c r="A306" s="1">
        <v>97.26761532452656</v>
      </c>
      <c r="B306" s="1">
        <f t="shared" si="4"/>
        <v>129.63325435507701</v>
      </c>
      <c r="C306" s="1">
        <v>0.3073824274422437</v>
      </c>
      <c r="E306" s="6"/>
      <c r="F306" s="2"/>
    </row>
    <row r="307" spans="1:6" x14ac:dyDescent="0.3">
      <c r="A307" s="1">
        <v>123.82916707370896</v>
      </c>
      <c r="B307" s="1">
        <f t="shared" si="4"/>
        <v>110.78996340126982</v>
      </c>
      <c r="C307" s="1">
        <v>0.36487929929502244</v>
      </c>
      <c r="E307" s="6"/>
      <c r="F307" s="2"/>
    </row>
    <row r="308" spans="1:6" x14ac:dyDescent="0.3">
      <c r="A308" s="1">
        <v>103.20816186809679</v>
      </c>
      <c r="B308" s="1">
        <f t="shared" si="4"/>
        <v>25.661548095450435</v>
      </c>
      <c r="C308" s="1">
        <v>0.79174169133579519</v>
      </c>
      <c r="E308" s="6"/>
      <c r="F308" s="2"/>
    </row>
    <row r="309" spans="1:6" x14ac:dyDescent="0.3">
      <c r="A309" s="1">
        <v>107.82196937303524</v>
      </c>
      <c r="B309" s="1">
        <f t="shared" si="4"/>
        <v>71.17109902381128</v>
      </c>
      <c r="C309" s="1">
        <v>0.52327036347544786</v>
      </c>
      <c r="E309" s="6"/>
      <c r="F309" s="2"/>
    </row>
    <row r="310" spans="1:6" x14ac:dyDescent="0.3">
      <c r="A310" s="1">
        <v>100.48070549179101</v>
      </c>
      <c r="B310" s="1">
        <f t="shared" si="4"/>
        <v>111.62030148755993</v>
      </c>
      <c r="C310" s="1">
        <v>0.36213263344218266</v>
      </c>
      <c r="E310" s="6"/>
      <c r="F310" s="2"/>
    </row>
    <row r="311" spans="1:6" x14ac:dyDescent="0.3">
      <c r="A311" s="1">
        <v>101.07151325006271</v>
      </c>
      <c r="B311" s="1">
        <f t="shared" si="4"/>
        <v>366.105915028315</v>
      </c>
      <c r="C311" s="1">
        <v>3.573717459639271E-2</v>
      </c>
      <c r="E311" s="6"/>
      <c r="F311" s="2"/>
    </row>
    <row r="312" spans="1:6" x14ac:dyDescent="0.3">
      <c r="A312" s="1">
        <v>106.77427240385441</v>
      </c>
      <c r="B312" s="1">
        <f t="shared" si="4"/>
        <v>288.16718941646849</v>
      </c>
      <c r="C312" s="1">
        <v>7.2634052552873321E-2</v>
      </c>
      <c r="E312" s="6"/>
      <c r="F312" s="2"/>
    </row>
    <row r="313" spans="1:6" x14ac:dyDescent="0.3">
      <c r="A313" s="1">
        <v>104.50797076860908</v>
      </c>
      <c r="B313" s="1">
        <f t="shared" si="4"/>
        <v>99.746272192275441</v>
      </c>
      <c r="C313" s="1">
        <v>0.40345469527268291</v>
      </c>
      <c r="E313" s="6"/>
      <c r="F313" s="2"/>
    </row>
    <row r="314" spans="1:6" x14ac:dyDescent="0.3">
      <c r="A314" s="1">
        <v>88.677569743013009</v>
      </c>
      <c r="B314" s="1">
        <f t="shared" si="4"/>
        <v>32.760753217063794</v>
      </c>
      <c r="C314" s="1">
        <v>0.74221015045625172</v>
      </c>
      <c r="E314" s="6"/>
      <c r="F314" s="2"/>
    </row>
    <row r="315" spans="1:6" x14ac:dyDescent="0.3">
      <c r="A315" s="1">
        <v>121.99836333398707</v>
      </c>
      <c r="B315" s="1">
        <f t="shared" si="4"/>
        <v>145.85153539515892</v>
      </c>
      <c r="C315" s="1">
        <v>0.26520584734641561</v>
      </c>
      <c r="E315" s="6"/>
      <c r="F315" s="2"/>
    </row>
    <row r="316" spans="1:6" x14ac:dyDescent="0.3">
      <c r="A316" s="1">
        <v>133.94795956206508</v>
      </c>
      <c r="B316" s="1">
        <f t="shared" si="4"/>
        <v>2.1881197284619938</v>
      </c>
      <c r="C316" s="1">
        <v>0.98028504287850582</v>
      </c>
      <c r="E316" s="6"/>
      <c r="F316" s="2"/>
    </row>
    <row r="317" spans="1:6" x14ac:dyDescent="0.3">
      <c r="A317" s="1">
        <v>119.56252279138425</v>
      </c>
      <c r="B317" s="1">
        <f t="shared" si="4"/>
        <v>27.692214199831639</v>
      </c>
      <c r="C317" s="1">
        <v>0.7772453993346965</v>
      </c>
      <c r="E317" s="6"/>
      <c r="F317" s="2"/>
    </row>
    <row r="318" spans="1:6" x14ac:dyDescent="0.3">
      <c r="A318" s="1">
        <v>141.65761881973594</v>
      </c>
      <c r="B318" s="1">
        <f t="shared" si="4"/>
        <v>42.902339380852098</v>
      </c>
      <c r="C318" s="1">
        <v>0.67677846613971371</v>
      </c>
      <c r="E318" s="6"/>
      <c r="F318" s="2"/>
    </row>
    <row r="319" spans="1:6" x14ac:dyDescent="0.3">
      <c r="A319" s="1">
        <v>119.9751173365803</v>
      </c>
      <c r="B319" s="1">
        <f t="shared" si="4"/>
        <v>149.34611439833711</v>
      </c>
      <c r="C319" s="1">
        <v>0.25690481276894439</v>
      </c>
      <c r="E319" s="6"/>
      <c r="F319" s="2"/>
    </row>
    <row r="320" spans="1:6" x14ac:dyDescent="0.3">
      <c r="A320" s="1">
        <v>107.93031065564719</v>
      </c>
      <c r="B320" s="1">
        <f t="shared" si="4"/>
        <v>34.523478204480135</v>
      </c>
      <c r="C320" s="1">
        <v>0.73039948728904081</v>
      </c>
      <c r="E320" s="6"/>
      <c r="F320" s="2"/>
    </row>
    <row r="321" spans="1:6" ht="15" thickBot="1" x14ac:dyDescent="0.35">
      <c r="A321" s="1">
        <v>112.77311983154505</v>
      </c>
      <c r="B321" s="1">
        <f t="shared" si="4"/>
        <v>446.77750994084528</v>
      </c>
      <c r="C321" s="1">
        <v>1.7151402325510424E-2</v>
      </c>
      <c r="E321" s="3"/>
      <c r="F321" s="3"/>
    </row>
    <row r="322" spans="1:6" x14ac:dyDescent="0.3">
      <c r="A322" s="1">
        <v>113.88166427001124</v>
      </c>
      <c r="B322" s="1">
        <f t="shared" si="4"/>
        <v>78.862199933021088</v>
      </c>
      <c r="C322" s="1">
        <v>0.48789941099276712</v>
      </c>
    </row>
    <row r="323" spans="1:6" x14ac:dyDescent="0.3">
      <c r="A323" s="1">
        <v>121.03392378354329</v>
      </c>
      <c r="B323" s="1">
        <f t="shared" ref="B323:B386" si="5">-LN(C323)/0.0091</f>
        <v>164.06092889963372</v>
      </c>
      <c r="C323" s="1">
        <v>0.22470778527176732</v>
      </c>
    </row>
    <row r="324" spans="1:6" x14ac:dyDescent="0.3">
      <c r="A324" s="1">
        <v>96.632592481328174</v>
      </c>
      <c r="B324" s="1">
        <f t="shared" si="5"/>
        <v>48.890052049431191</v>
      </c>
      <c r="C324" s="1">
        <v>0.64088869899594103</v>
      </c>
    </row>
    <row r="325" spans="1:6" x14ac:dyDescent="0.3">
      <c r="A325" s="1">
        <v>114.8863080337469</v>
      </c>
      <c r="B325" s="1">
        <f t="shared" si="5"/>
        <v>25.712389801977931</v>
      </c>
      <c r="C325" s="1">
        <v>0.79137546922208324</v>
      </c>
    </row>
    <row r="326" spans="1:6" x14ac:dyDescent="0.3">
      <c r="A326" s="1">
        <v>121.76041678263573</v>
      </c>
      <c r="B326" s="1">
        <f t="shared" si="5"/>
        <v>23.6178222809944</v>
      </c>
      <c r="C326" s="1">
        <v>0.80660420545060574</v>
      </c>
    </row>
    <row r="327" spans="1:6" x14ac:dyDescent="0.3">
      <c r="A327" s="1">
        <v>123.58186182187637</v>
      </c>
      <c r="B327" s="1">
        <f t="shared" si="5"/>
        <v>15.308496696748078</v>
      </c>
      <c r="C327" s="1">
        <v>0.869960631122776</v>
      </c>
    </row>
    <row r="328" spans="1:6" x14ac:dyDescent="0.3">
      <c r="A328" s="1">
        <v>81.884681144729257</v>
      </c>
      <c r="B328" s="1">
        <f t="shared" si="5"/>
        <v>123.50132079316624</v>
      </c>
      <c r="C328" s="1">
        <v>0.32502212591937008</v>
      </c>
    </row>
    <row r="329" spans="1:6" x14ac:dyDescent="0.3">
      <c r="A329" s="1">
        <v>109.7863415046595</v>
      </c>
      <c r="B329" s="1">
        <f t="shared" si="5"/>
        <v>54.681017873656351</v>
      </c>
      <c r="C329" s="1">
        <v>0.6079897457808161</v>
      </c>
    </row>
    <row r="330" spans="1:6" x14ac:dyDescent="0.3">
      <c r="A330" s="1">
        <v>118.76894318935229</v>
      </c>
      <c r="B330" s="1">
        <f t="shared" si="5"/>
        <v>62.925783066747059</v>
      </c>
      <c r="C330" s="1">
        <v>0.56404309213538006</v>
      </c>
    </row>
    <row r="331" spans="1:6" x14ac:dyDescent="0.3">
      <c r="A331" s="1">
        <v>100.62458755361149</v>
      </c>
      <c r="B331" s="1">
        <f t="shared" si="5"/>
        <v>69.277600153046905</v>
      </c>
      <c r="C331" s="1">
        <v>0.53236487929929499</v>
      </c>
    </row>
    <row r="332" spans="1:6" x14ac:dyDescent="0.3">
      <c r="A332" s="1">
        <v>125.79519448569044</v>
      </c>
      <c r="B332" s="1">
        <f t="shared" si="5"/>
        <v>16.101623259263704</v>
      </c>
      <c r="C332" s="1">
        <v>0.86370433668019653</v>
      </c>
    </row>
    <row r="333" spans="1:6" x14ac:dyDescent="0.3">
      <c r="A333" s="1">
        <v>104.40835154018714</v>
      </c>
      <c r="B333" s="1">
        <f t="shared" si="5"/>
        <v>94.24230948028854</v>
      </c>
      <c r="C333" s="1">
        <v>0.42417676320688497</v>
      </c>
    </row>
    <row r="334" spans="1:6" x14ac:dyDescent="0.3">
      <c r="A334" s="1">
        <v>128.34273462009151</v>
      </c>
      <c r="B334" s="1">
        <f t="shared" si="5"/>
        <v>25.958456863856288</v>
      </c>
      <c r="C334" s="1">
        <v>0.78960539567247534</v>
      </c>
    </row>
    <row r="335" spans="1:6" x14ac:dyDescent="0.3">
      <c r="A335" s="1">
        <v>124.27580627932912</v>
      </c>
      <c r="B335" s="1">
        <f t="shared" si="5"/>
        <v>9.0194284752590459</v>
      </c>
      <c r="C335" s="1">
        <v>0.92120120853297527</v>
      </c>
    </row>
    <row r="336" spans="1:6" x14ac:dyDescent="0.3">
      <c r="A336" s="1">
        <v>132.09570084232837</v>
      </c>
      <c r="B336" s="1">
        <f t="shared" si="5"/>
        <v>158.21928074424136</v>
      </c>
      <c r="C336" s="1">
        <v>0.23697622608111821</v>
      </c>
    </row>
    <row r="337" spans="1:3" x14ac:dyDescent="0.3">
      <c r="A337" s="1">
        <v>85.235095917014405</v>
      </c>
      <c r="B337" s="1">
        <f t="shared" si="5"/>
        <v>81.604375359395419</v>
      </c>
      <c r="C337" s="1">
        <v>0.47587511825922424</v>
      </c>
    </row>
    <row r="338" spans="1:3" x14ac:dyDescent="0.3">
      <c r="A338" s="1">
        <v>115.62066361453617</v>
      </c>
      <c r="B338" s="1">
        <f t="shared" si="5"/>
        <v>32.098531926976982</v>
      </c>
      <c r="C338" s="1">
        <v>0.74669637134922329</v>
      </c>
    </row>
    <row r="339" spans="1:3" x14ac:dyDescent="0.3">
      <c r="A339" s="1">
        <v>106.57929947716184</v>
      </c>
      <c r="B339" s="1">
        <f t="shared" si="5"/>
        <v>20.127265249431872</v>
      </c>
      <c r="C339" s="1">
        <v>0.83263649403363138</v>
      </c>
    </row>
    <row r="340" spans="1:3" x14ac:dyDescent="0.3">
      <c r="A340" s="1">
        <v>129.58903339982498</v>
      </c>
      <c r="B340" s="1">
        <f t="shared" si="5"/>
        <v>24.918559619461906</v>
      </c>
      <c r="C340" s="1">
        <v>0.79711294900357066</v>
      </c>
    </row>
    <row r="341" spans="1:3" x14ac:dyDescent="0.3">
      <c r="A341" s="1">
        <v>129.97554136323743</v>
      </c>
      <c r="B341" s="1">
        <f t="shared" si="5"/>
        <v>1.7238282879964837</v>
      </c>
      <c r="C341" s="1">
        <v>0.98443556016724143</v>
      </c>
    </row>
    <row r="342" spans="1:3" x14ac:dyDescent="0.3">
      <c r="A342" s="1">
        <v>101.8899857220822</v>
      </c>
      <c r="B342" s="1">
        <f t="shared" si="5"/>
        <v>90.779140117628017</v>
      </c>
      <c r="C342" s="1">
        <v>0.43775749992370372</v>
      </c>
    </row>
    <row r="343" spans="1:3" x14ac:dyDescent="0.3">
      <c r="A343" s="1">
        <v>110.96946905614459</v>
      </c>
      <c r="B343" s="1">
        <f t="shared" si="5"/>
        <v>30.184021658112762</v>
      </c>
      <c r="C343" s="1">
        <v>0.75981933042390215</v>
      </c>
    </row>
    <row r="344" spans="1:3" x14ac:dyDescent="0.3">
      <c r="A344" s="1">
        <v>84.381225911201909</v>
      </c>
      <c r="B344" s="1">
        <f t="shared" si="5"/>
        <v>303.39643812923185</v>
      </c>
      <c r="C344" s="1">
        <v>6.3234351634266189E-2</v>
      </c>
    </row>
    <row r="345" spans="1:3" x14ac:dyDescent="0.3">
      <c r="A345" s="1">
        <v>115.77656237510382</v>
      </c>
      <c r="B345" s="1">
        <f t="shared" si="5"/>
        <v>12.016046849802516</v>
      </c>
      <c r="C345" s="1">
        <v>0.89642017883846548</v>
      </c>
    </row>
    <row r="346" spans="1:3" x14ac:dyDescent="0.3">
      <c r="A346" s="1">
        <v>98.508693604671862</v>
      </c>
      <c r="B346" s="1">
        <f t="shared" si="5"/>
        <v>509.35448434892385</v>
      </c>
      <c r="C346" s="1">
        <v>9.7048860133671071E-3</v>
      </c>
    </row>
    <row r="347" spans="1:3" x14ac:dyDescent="0.3">
      <c r="A347" s="1">
        <v>99.027337505831383</v>
      </c>
      <c r="B347" s="1">
        <f t="shared" si="5"/>
        <v>24.310190238896187</v>
      </c>
      <c r="C347" s="1">
        <v>0.80153813287759024</v>
      </c>
    </row>
    <row r="348" spans="1:3" x14ac:dyDescent="0.3">
      <c r="A348" s="1">
        <v>136.2936191575136</v>
      </c>
      <c r="B348" s="1">
        <f t="shared" si="5"/>
        <v>52.469435142463944</v>
      </c>
      <c r="C348" s="1">
        <v>0.62034974211859495</v>
      </c>
    </row>
    <row r="349" spans="1:3" x14ac:dyDescent="0.3">
      <c r="A349" s="1">
        <v>115.93787262914702</v>
      </c>
      <c r="B349" s="1">
        <f t="shared" si="5"/>
        <v>127.59028686738185</v>
      </c>
      <c r="C349" s="1">
        <v>0.31315042573320717</v>
      </c>
    </row>
    <row r="350" spans="1:3" x14ac:dyDescent="0.3">
      <c r="A350" s="1">
        <v>102.19710389297688</v>
      </c>
      <c r="B350" s="1">
        <f t="shared" si="5"/>
        <v>263.42451611838595</v>
      </c>
      <c r="C350" s="1">
        <v>9.0975676747947626E-2</v>
      </c>
    </row>
    <row r="351" spans="1:3" x14ac:dyDescent="0.3">
      <c r="A351" s="1">
        <v>90.583370415843092</v>
      </c>
      <c r="B351" s="1">
        <f t="shared" si="5"/>
        <v>27.843337142497443</v>
      </c>
      <c r="C351" s="1">
        <v>0.77617725150303662</v>
      </c>
    </row>
    <row r="352" spans="1:3" x14ac:dyDescent="0.3">
      <c r="A352" s="1">
        <v>123.19608600169886</v>
      </c>
      <c r="B352" s="1">
        <f t="shared" si="5"/>
        <v>100.0625987629361</v>
      </c>
      <c r="C352" s="1">
        <v>0.40229499191259499</v>
      </c>
    </row>
    <row r="353" spans="1:3" x14ac:dyDescent="0.3">
      <c r="A353" s="1">
        <v>103.80686404037988</v>
      </c>
      <c r="B353" s="1">
        <f t="shared" si="5"/>
        <v>29.366108300792995</v>
      </c>
      <c r="C353" s="1">
        <v>0.76549577318643758</v>
      </c>
    </row>
    <row r="354" spans="1:3" x14ac:dyDescent="0.3">
      <c r="A354" s="1">
        <v>120.51688741426915</v>
      </c>
      <c r="B354" s="1">
        <f t="shared" si="5"/>
        <v>57.729133588439723</v>
      </c>
      <c r="C354" s="1">
        <v>0.59135715811639755</v>
      </c>
    </row>
    <row r="355" spans="1:3" x14ac:dyDescent="0.3">
      <c r="A355" s="1">
        <v>114.2851070247707</v>
      </c>
      <c r="B355" s="1">
        <f t="shared" si="5"/>
        <v>5.9748084565475068</v>
      </c>
      <c r="C355" s="1">
        <v>0.94708090456862082</v>
      </c>
    </row>
    <row r="356" spans="1:3" x14ac:dyDescent="0.3">
      <c r="A356" s="1">
        <v>131.94437001890037</v>
      </c>
      <c r="B356" s="1">
        <f t="shared" si="5"/>
        <v>215.06385157407837</v>
      </c>
      <c r="C356" s="1">
        <v>0.14127018036439101</v>
      </c>
    </row>
    <row r="357" spans="1:3" x14ac:dyDescent="0.3">
      <c r="A357" s="1">
        <v>116.93799620421487</v>
      </c>
      <c r="B357" s="1">
        <f t="shared" si="5"/>
        <v>1.0005851932409018</v>
      </c>
      <c r="C357" s="1">
        <v>0.99093600268562887</v>
      </c>
    </row>
    <row r="358" spans="1:3" x14ac:dyDescent="0.3">
      <c r="A358" s="1">
        <v>130.14899564528605</v>
      </c>
      <c r="B358" s="1">
        <f t="shared" si="5"/>
        <v>0.42674519531215038</v>
      </c>
      <c r="C358" s="1">
        <v>0.99612414929654836</v>
      </c>
    </row>
    <row r="359" spans="1:3" x14ac:dyDescent="0.3">
      <c r="A359" s="1">
        <v>107.48527898191242</v>
      </c>
      <c r="B359" s="1">
        <f t="shared" si="5"/>
        <v>145.91478150331631</v>
      </c>
      <c r="C359" s="1">
        <v>0.26505325479903563</v>
      </c>
    </row>
    <row r="360" spans="1:3" x14ac:dyDescent="0.3">
      <c r="A360" s="1">
        <v>123.97292180627119</v>
      </c>
      <c r="B360" s="1">
        <f t="shared" si="5"/>
        <v>146.18081337083049</v>
      </c>
      <c r="C360" s="1">
        <v>0.26441236610003965</v>
      </c>
    </row>
    <row r="361" spans="1:3" x14ac:dyDescent="0.3">
      <c r="A361" s="1">
        <v>116.67281710775569</v>
      </c>
      <c r="B361" s="1">
        <f t="shared" si="5"/>
        <v>109.63793073150519</v>
      </c>
      <c r="C361" s="1">
        <v>0.36872463148899809</v>
      </c>
    </row>
    <row r="362" spans="1:3" x14ac:dyDescent="0.3">
      <c r="A362" s="1">
        <v>125.93971319380216</v>
      </c>
      <c r="B362" s="1">
        <f t="shared" si="5"/>
        <v>41.499059280943854</v>
      </c>
      <c r="C362" s="1">
        <v>0.68547624134037288</v>
      </c>
    </row>
    <row r="363" spans="1:3" x14ac:dyDescent="0.3">
      <c r="A363" s="1">
        <v>121.67074515251443</v>
      </c>
      <c r="B363" s="1">
        <f t="shared" si="5"/>
        <v>68.674497190023047</v>
      </c>
      <c r="C363" s="1">
        <v>0.53529465620899075</v>
      </c>
    </row>
    <row r="364" spans="1:3" x14ac:dyDescent="0.3">
      <c r="A364" s="1">
        <v>93.269126460072584</v>
      </c>
      <c r="B364" s="1">
        <f t="shared" si="5"/>
        <v>436.16174919459206</v>
      </c>
      <c r="C364" s="1">
        <v>1.8890957365642263E-2</v>
      </c>
    </row>
    <row r="365" spans="1:3" x14ac:dyDescent="0.3">
      <c r="A365" s="1">
        <v>115.70667452848284</v>
      </c>
      <c r="B365" s="1">
        <f t="shared" si="5"/>
        <v>44.068055272301947</v>
      </c>
      <c r="C365" s="1">
        <v>0.66963713492233035</v>
      </c>
    </row>
    <row r="366" spans="1:3" x14ac:dyDescent="0.3">
      <c r="A366" s="1">
        <v>117.50319486542139</v>
      </c>
      <c r="B366" s="1">
        <f t="shared" si="5"/>
        <v>128.46119782976595</v>
      </c>
      <c r="C366" s="1">
        <v>0.31067842646565141</v>
      </c>
    </row>
    <row r="367" spans="1:3" x14ac:dyDescent="0.3">
      <c r="A367" s="1">
        <v>112.07834773391369</v>
      </c>
      <c r="B367" s="1">
        <f t="shared" si="5"/>
        <v>96.94767969971852</v>
      </c>
      <c r="C367" s="1">
        <v>0.41386150700399793</v>
      </c>
    </row>
    <row r="368" spans="1:3" x14ac:dyDescent="0.3">
      <c r="A368" s="1">
        <v>109.62028823574656</v>
      </c>
      <c r="B368" s="1">
        <f t="shared" si="5"/>
        <v>245.84950931613585</v>
      </c>
      <c r="C368" s="1">
        <v>0.10675374614703818</v>
      </c>
    </row>
    <row r="369" spans="1:3" x14ac:dyDescent="0.3">
      <c r="A369" s="1">
        <v>102.51657300192164</v>
      </c>
      <c r="B369" s="1">
        <f t="shared" si="5"/>
        <v>141.43947695797752</v>
      </c>
      <c r="C369" s="1">
        <v>0.27607043671987058</v>
      </c>
    </row>
    <row r="370" spans="1:3" x14ac:dyDescent="0.3">
      <c r="A370" s="1">
        <v>103.85996034106938</v>
      </c>
      <c r="B370" s="1">
        <f t="shared" si="5"/>
        <v>30.440320084316813</v>
      </c>
      <c r="C370" s="1">
        <v>0.75804925687429425</v>
      </c>
    </row>
    <row r="371" spans="1:3" x14ac:dyDescent="0.3">
      <c r="A371" s="1">
        <v>113.99420741814538</v>
      </c>
      <c r="B371" s="1">
        <f t="shared" si="5"/>
        <v>48.884819311643476</v>
      </c>
      <c r="C371" s="1">
        <v>0.64091921750541703</v>
      </c>
    </row>
    <row r="372" spans="1:3" x14ac:dyDescent="0.3">
      <c r="A372" s="1">
        <v>125.18872522865422</v>
      </c>
      <c r="B372" s="1">
        <f t="shared" si="5"/>
        <v>54.136284470734559</v>
      </c>
      <c r="C372" s="1">
        <v>0.61101107821893974</v>
      </c>
    </row>
    <row r="373" spans="1:3" x14ac:dyDescent="0.3">
      <c r="A373" s="1">
        <v>113.38982317771297</v>
      </c>
      <c r="B373" s="1">
        <f t="shared" si="5"/>
        <v>69.846031209005361</v>
      </c>
      <c r="C373" s="1">
        <v>0.52961821344645532</v>
      </c>
    </row>
    <row r="374" spans="1:3" x14ac:dyDescent="0.3">
      <c r="A374" s="1">
        <v>96.065786288236268</v>
      </c>
      <c r="B374" s="1">
        <f t="shared" si="5"/>
        <v>34.289557144286263</v>
      </c>
      <c r="C374" s="1">
        <v>0.73195593127231662</v>
      </c>
    </row>
    <row r="375" spans="1:3" x14ac:dyDescent="0.3">
      <c r="A375" s="1">
        <v>84.000511429039761</v>
      </c>
      <c r="B375" s="1">
        <f t="shared" si="5"/>
        <v>96.357718509082787</v>
      </c>
      <c r="C375" s="1">
        <v>0.41608935819574572</v>
      </c>
    </row>
    <row r="376" spans="1:3" x14ac:dyDescent="0.3">
      <c r="A376" s="1">
        <v>114.17972614741302</v>
      </c>
      <c r="B376" s="1">
        <f t="shared" si="5"/>
        <v>77.597863691727724</v>
      </c>
      <c r="C376" s="1">
        <v>0.49354533524582661</v>
      </c>
    </row>
    <row r="377" spans="1:3" x14ac:dyDescent="0.3">
      <c r="A377" s="1">
        <v>89.787435222533531</v>
      </c>
      <c r="B377" s="1">
        <f t="shared" si="5"/>
        <v>111.8799137477707</v>
      </c>
      <c r="C377" s="1">
        <v>0.36127811517685476</v>
      </c>
    </row>
    <row r="378" spans="1:3" x14ac:dyDescent="0.3">
      <c r="A378" s="1">
        <v>92.619046932086349</v>
      </c>
      <c r="B378" s="1">
        <f t="shared" si="5"/>
        <v>78.717946603496102</v>
      </c>
      <c r="C378" s="1">
        <v>0.48854029969176305</v>
      </c>
    </row>
    <row r="379" spans="1:3" x14ac:dyDescent="0.3">
      <c r="A379" s="1">
        <v>95.943995852721855</v>
      </c>
      <c r="B379" s="1">
        <f t="shared" si="5"/>
        <v>124.13254779394829</v>
      </c>
      <c r="C379" s="1">
        <v>0.32316049684133424</v>
      </c>
    </row>
    <row r="380" spans="1:3" x14ac:dyDescent="0.3">
      <c r="A380" s="1">
        <v>137.96405169647187</v>
      </c>
      <c r="B380" s="1">
        <f t="shared" si="5"/>
        <v>88.482019234843591</v>
      </c>
      <c r="C380" s="1">
        <v>0.44700460829493088</v>
      </c>
    </row>
    <row r="381" spans="1:3" x14ac:dyDescent="0.3">
      <c r="A381" s="1">
        <v>124.75052158639301</v>
      </c>
      <c r="B381" s="1">
        <f t="shared" si="5"/>
        <v>16.358194313016128</v>
      </c>
      <c r="C381" s="1">
        <v>0.86169011505478077</v>
      </c>
    </row>
    <row r="382" spans="1:3" x14ac:dyDescent="0.3">
      <c r="A382" s="1">
        <v>137.55876266746782</v>
      </c>
      <c r="B382" s="1">
        <f t="shared" si="5"/>
        <v>31.507265897547686</v>
      </c>
      <c r="C382" s="1">
        <v>0.75072481460005491</v>
      </c>
    </row>
    <row r="383" spans="1:3" x14ac:dyDescent="0.3">
      <c r="A383" s="1">
        <v>112.92072627416928</v>
      </c>
      <c r="B383" s="1">
        <f t="shared" si="5"/>
        <v>37.728775409966893</v>
      </c>
      <c r="C383" s="1">
        <v>0.70940275276955478</v>
      </c>
    </row>
    <row r="384" spans="1:3" x14ac:dyDescent="0.3">
      <c r="A384" s="1">
        <v>115.85595216762158</v>
      </c>
      <c r="B384" s="1">
        <f t="shared" si="5"/>
        <v>105.988306289644</v>
      </c>
      <c r="C384" s="1">
        <v>0.38117618335520492</v>
      </c>
    </row>
    <row r="385" spans="1:3" x14ac:dyDescent="0.3">
      <c r="A385" s="1">
        <v>120.48565991368378</v>
      </c>
      <c r="B385" s="1">
        <f t="shared" si="5"/>
        <v>6.0421094429988571</v>
      </c>
      <c r="C385" s="1">
        <v>0.94650105288857689</v>
      </c>
    </row>
    <row r="386" spans="1:3" x14ac:dyDescent="0.3">
      <c r="A386" s="1">
        <v>118.80153947946383</v>
      </c>
      <c r="B386" s="1">
        <f t="shared" si="5"/>
        <v>119.73839205097164</v>
      </c>
      <c r="C386" s="1">
        <v>0.33634449293496504</v>
      </c>
    </row>
    <row r="387" spans="1:3" x14ac:dyDescent="0.3">
      <c r="A387" s="1">
        <v>107.67442659504013</v>
      </c>
      <c r="B387" s="1">
        <f t="shared" ref="B387:B450" si="6">-LN(C387)/0.0091</f>
        <v>8.3841713017382062</v>
      </c>
      <c r="C387" s="1">
        <v>0.92654194769127474</v>
      </c>
    </row>
    <row r="388" spans="1:3" x14ac:dyDescent="0.3">
      <c r="A388" s="1">
        <v>116.1943296714162</v>
      </c>
      <c r="B388" s="1">
        <f t="shared" si="6"/>
        <v>123.36726443265981</v>
      </c>
      <c r="C388" s="1">
        <v>0.32541886654255808</v>
      </c>
    </row>
    <row r="389" spans="1:3" x14ac:dyDescent="0.3">
      <c r="A389" s="1">
        <v>97.821274771704338</v>
      </c>
      <c r="B389" s="1">
        <f t="shared" si="6"/>
        <v>28.128878533580831</v>
      </c>
      <c r="C389" s="1">
        <v>0.77416302987762076</v>
      </c>
    </row>
    <row r="390" spans="1:3" x14ac:dyDescent="0.3">
      <c r="A390" s="1">
        <v>118.87866917764768</v>
      </c>
      <c r="B390" s="1">
        <f t="shared" si="6"/>
        <v>69.706809628760638</v>
      </c>
      <c r="C390" s="1">
        <v>0.53028962065492724</v>
      </c>
    </row>
    <row r="391" spans="1:3" x14ac:dyDescent="0.3">
      <c r="A391" s="1">
        <v>125.373288988485</v>
      </c>
      <c r="B391" s="1">
        <f t="shared" si="6"/>
        <v>118.85453931007783</v>
      </c>
      <c r="C391" s="1">
        <v>0.33906064027832883</v>
      </c>
    </row>
    <row r="392" spans="1:3" x14ac:dyDescent="0.3">
      <c r="A392" s="1">
        <v>107.77426864966401</v>
      </c>
      <c r="B392" s="1">
        <f t="shared" si="6"/>
        <v>391.19168963404314</v>
      </c>
      <c r="C392" s="1">
        <v>2.8443250831629383E-2</v>
      </c>
    </row>
    <row r="393" spans="1:3" x14ac:dyDescent="0.3">
      <c r="A393" s="1">
        <v>115.15814008394955</v>
      </c>
      <c r="B393" s="1">
        <f t="shared" si="6"/>
        <v>289.60793469191992</v>
      </c>
      <c r="C393" s="1">
        <v>7.1687978759117407E-2</v>
      </c>
    </row>
    <row r="394" spans="1:3" x14ac:dyDescent="0.3">
      <c r="A394" s="1">
        <v>105.95334884361364</v>
      </c>
      <c r="B394" s="1">
        <f t="shared" si="6"/>
        <v>34.257489159932341</v>
      </c>
      <c r="C394" s="1">
        <v>0.73216956083864859</v>
      </c>
    </row>
    <row r="395" spans="1:3" x14ac:dyDescent="0.3">
      <c r="A395" s="1">
        <v>95.408958309562877</v>
      </c>
      <c r="B395" s="1">
        <f t="shared" si="6"/>
        <v>74.734006460347729</v>
      </c>
      <c r="C395" s="1">
        <v>0.50657673879207743</v>
      </c>
    </row>
    <row r="396" spans="1:3" x14ac:dyDescent="0.3">
      <c r="A396" s="1">
        <v>95.642893989279401</v>
      </c>
      <c r="B396" s="1">
        <f t="shared" si="6"/>
        <v>363.6009243604384</v>
      </c>
      <c r="C396" s="1">
        <v>3.6561174352244638E-2</v>
      </c>
    </row>
    <row r="397" spans="1:3" x14ac:dyDescent="0.3">
      <c r="A397" s="1">
        <v>139.9608291243203</v>
      </c>
      <c r="B397" s="1">
        <f t="shared" si="6"/>
        <v>405.66352697751438</v>
      </c>
      <c r="C397" s="1">
        <v>2.4933622241889705E-2</v>
      </c>
    </row>
    <row r="398" spans="1:3" x14ac:dyDescent="0.3">
      <c r="A398" s="1">
        <v>103.15025888790842</v>
      </c>
      <c r="B398" s="1">
        <f t="shared" si="6"/>
        <v>97.875371267199327</v>
      </c>
      <c r="C398" s="1">
        <v>0.41038239692373424</v>
      </c>
    </row>
    <row r="399" spans="1:3" x14ac:dyDescent="0.3">
      <c r="A399" s="1">
        <v>102.94064309651731</v>
      </c>
      <c r="B399" s="1">
        <f t="shared" si="6"/>
        <v>88.699809375279884</v>
      </c>
      <c r="C399" s="1">
        <v>0.44611957152012693</v>
      </c>
    </row>
    <row r="400" spans="1:3" x14ac:dyDescent="0.3">
      <c r="A400" s="1">
        <v>111.46401589518064</v>
      </c>
      <c r="B400" s="1">
        <f t="shared" si="6"/>
        <v>69.416278678741378</v>
      </c>
      <c r="C400" s="1">
        <v>0.53169347209082307</v>
      </c>
    </row>
    <row r="401" spans="1:3" x14ac:dyDescent="0.3">
      <c r="A401" s="1">
        <v>98.342879078118131</v>
      </c>
      <c r="B401" s="1">
        <f t="shared" si="6"/>
        <v>12.876137545822429</v>
      </c>
      <c r="C401" s="1">
        <v>0.88943144016846221</v>
      </c>
    </row>
    <row r="402" spans="1:3" x14ac:dyDescent="0.3">
      <c r="A402" s="1">
        <v>112.21489244722761</v>
      </c>
      <c r="B402" s="1">
        <f t="shared" si="6"/>
        <v>12.263243520256223</v>
      </c>
      <c r="C402" s="1">
        <v>0.89440595721304972</v>
      </c>
    </row>
    <row r="403" spans="1:3" x14ac:dyDescent="0.3">
      <c r="A403" s="1">
        <v>115.0848620958277</v>
      </c>
      <c r="B403" s="1">
        <f t="shared" si="6"/>
        <v>106.11155083820768</v>
      </c>
      <c r="C403" s="1">
        <v>0.38074892422254097</v>
      </c>
    </row>
    <row r="404" spans="1:3" x14ac:dyDescent="0.3">
      <c r="A404" s="1">
        <v>125.02956365584396</v>
      </c>
      <c r="B404" s="1">
        <f t="shared" si="6"/>
        <v>37.587042660452312</v>
      </c>
      <c r="C404" s="1">
        <v>0.71031830805383467</v>
      </c>
    </row>
    <row r="405" spans="1:3" x14ac:dyDescent="0.3">
      <c r="A405" s="1">
        <v>111.71300825968501</v>
      </c>
      <c r="B405" s="1">
        <f t="shared" si="6"/>
        <v>2.3970070540483501</v>
      </c>
      <c r="C405" s="1">
        <v>0.97842341380046993</v>
      </c>
    </row>
    <row r="406" spans="1:3" x14ac:dyDescent="0.3">
      <c r="A406" s="1">
        <v>124.81784693169175</v>
      </c>
      <c r="B406" s="1">
        <f t="shared" si="6"/>
        <v>365.45096990591782</v>
      </c>
      <c r="C406" s="1">
        <v>3.5950804162724691E-2</v>
      </c>
    </row>
    <row r="407" spans="1:3" x14ac:dyDescent="0.3">
      <c r="A407" s="1">
        <v>92.916042426950298</v>
      </c>
      <c r="B407" s="1">
        <f t="shared" si="6"/>
        <v>13.948429515733036</v>
      </c>
      <c r="C407" s="1">
        <v>0.88079470198675491</v>
      </c>
    </row>
    <row r="408" spans="1:3" x14ac:dyDescent="0.3">
      <c r="A408" s="1">
        <v>106.3991444928979</v>
      </c>
      <c r="B408" s="1">
        <f t="shared" si="6"/>
        <v>1.6727395781748224</v>
      </c>
      <c r="C408" s="1">
        <v>0.98489333780938138</v>
      </c>
    </row>
    <row r="409" spans="1:3" x14ac:dyDescent="0.3">
      <c r="A409" s="1">
        <v>93.887055350351147</v>
      </c>
      <c r="B409" s="1">
        <f t="shared" si="6"/>
        <v>186.02645624900859</v>
      </c>
      <c r="C409" s="1">
        <v>0.18399609363078706</v>
      </c>
    </row>
    <row r="410" spans="1:3" x14ac:dyDescent="0.3">
      <c r="A410" s="1">
        <v>106.97849261792726</v>
      </c>
      <c r="B410" s="1">
        <f t="shared" si="6"/>
        <v>143.62336479331668</v>
      </c>
      <c r="C410" s="1">
        <v>0.27063814203314313</v>
      </c>
    </row>
    <row r="411" spans="1:3" x14ac:dyDescent="0.3">
      <c r="A411" s="1">
        <v>131.46013684978243</v>
      </c>
      <c r="B411" s="1">
        <f t="shared" si="6"/>
        <v>23.97180304527447</v>
      </c>
      <c r="C411" s="1">
        <v>0.80401013214514605</v>
      </c>
    </row>
    <row r="412" spans="1:3" x14ac:dyDescent="0.3">
      <c r="A412" s="1">
        <v>102.61030325214961</v>
      </c>
      <c r="B412" s="1">
        <f t="shared" si="6"/>
        <v>26.098706863609419</v>
      </c>
      <c r="C412" s="1">
        <v>0.78859828485976746</v>
      </c>
    </row>
    <row r="413" spans="1:3" x14ac:dyDescent="0.3">
      <c r="A413" s="1">
        <v>113.91507228414412</v>
      </c>
      <c r="B413" s="1">
        <f t="shared" si="6"/>
        <v>41.152240696788937</v>
      </c>
      <c r="C413" s="1">
        <v>0.68764305551316873</v>
      </c>
    </row>
    <row r="414" spans="1:3" x14ac:dyDescent="0.3">
      <c r="A414" s="1">
        <v>107.65812844998436</v>
      </c>
      <c r="B414" s="1">
        <f t="shared" si="6"/>
        <v>241.35603648082801</v>
      </c>
      <c r="C414" s="1">
        <v>0.11120944853053377</v>
      </c>
    </row>
    <row r="415" spans="1:3" x14ac:dyDescent="0.3">
      <c r="A415" s="1">
        <v>104.84988165932009</v>
      </c>
      <c r="B415" s="1">
        <f t="shared" si="6"/>
        <v>6.7280918180567824</v>
      </c>
      <c r="C415" s="1">
        <v>0.94061098055970949</v>
      </c>
    </row>
    <row r="416" spans="1:3" x14ac:dyDescent="0.3">
      <c r="A416" s="1">
        <v>128.90037310658954</v>
      </c>
      <c r="B416" s="1">
        <f t="shared" si="6"/>
        <v>145.99072491331196</v>
      </c>
      <c r="C416" s="1">
        <v>0.26487014374217965</v>
      </c>
    </row>
    <row r="417" spans="1:3" x14ac:dyDescent="0.3">
      <c r="A417" s="1">
        <v>101.21020664460957</v>
      </c>
      <c r="B417" s="1">
        <f t="shared" si="6"/>
        <v>451.77792262049655</v>
      </c>
      <c r="C417" s="1">
        <v>1.6388439588610491E-2</v>
      </c>
    </row>
    <row r="418" spans="1:3" x14ac:dyDescent="0.3">
      <c r="A418" s="1">
        <v>116.52680228085956</v>
      </c>
      <c r="B418" s="1">
        <f t="shared" si="6"/>
        <v>55.422661319536765</v>
      </c>
      <c r="C418" s="1">
        <v>0.60390026551103249</v>
      </c>
    </row>
    <row r="419" spans="1:3" x14ac:dyDescent="0.3">
      <c r="A419" s="1">
        <v>129.55490915861446</v>
      </c>
      <c r="B419" s="1">
        <f t="shared" si="6"/>
        <v>28.745752212480681</v>
      </c>
      <c r="C419" s="1">
        <v>0.76982940153202917</v>
      </c>
    </row>
    <row r="420" spans="1:3" x14ac:dyDescent="0.3">
      <c r="A420" s="1">
        <v>111.06289689938421</v>
      </c>
      <c r="B420" s="1">
        <f t="shared" si="6"/>
        <v>51.973194662895501</v>
      </c>
      <c r="C420" s="1">
        <v>0.62315744499038672</v>
      </c>
    </row>
    <row r="421" spans="1:3" x14ac:dyDescent="0.3">
      <c r="A421" s="1">
        <v>126.24030574021162</v>
      </c>
      <c r="B421" s="1">
        <f t="shared" si="6"/>
        <v>251.65491424230703</v>
      </c>
      <c r="C421" s="1">
        <v>0.10126041444135868</v>
      </c>
    </row>
    <row r="422" spans="1:3" x14ac:dyDescent="0.3">
      <c r="A422" s="1">
        <v>102.03771949396469</v>
      </c>
      <c r="B422" s="1">
        <f t="shared" si="6"/>
        <v>27.511140573574377</v>
      </c>
      <c r="C422" s="1">
        <v>0.77852717673268834</v>
      </c>
    </row>
    <row r="423" spans="1:3" x14ac:dyDescent="0.3">
      <c r="A423" s="1">
        <v>100.21856638137251</v>
      </c>
      <c r="B423" s="1">
        <f t="shared" si="6"/>
        <v>159.70103163061131</v>
      </c>
      <c r="C423" s="1">
        <v>0.23380230109561448</v>
      </c>
    </row>
    <row r="424" spans="1:3" x14ac:dyDescent="0.3">
      <c r="A424" s="1">
        <v>119.52604295889614</v>
      </c>
      <c r="B424" s="1">
        <f t="shared" si="6"/>
        <v>89.840848101735574</v>
      </c>
      <c r="C424" s="1">
        <v>0.44151127658925138</v>
      </c>
    </row>
    <row r="425" spans="1:3" x14ac:dyDescent="0.3">
      <c r="A425" s="1">
        <v>121.81233528768644</v>
      </c>
      <c r="B425" s="1">
        <f t="shared" si="6"/>
        <v>77.604658986531859</v>
      </c>
      <c r="C425" s="1">
        <v>0.49351481673635061</v>
      </c>
    </row>
    <row r="426" spans="1:3" x14ac:dyDescent="0.3">
      <c r="A426" s="1">
        <v>100.57763488963246</v>
      </c>
      <c r="B426" s="1">
        <f t="shared" si="6"/>
        <v>51.779621977130212</v>
      </c>
      <c r="C426" s="1">
        <v>0.62425611133152259</v>
      </c>
    </row>
    <row r="427" spans="1:3" x14ac:dyDescent="0.3">
      <c r="A427" s="1">
        <v>114.63779315396096</v>
      </c>
      <c r="B427" s="1">
        <f t="shared" si="6"/>
        <v>7.2928786107909751</v>
      </c>
      <c r="C427" s="1">
        <v>0.93578905606250196</v>
      </c>
    </row>
    <row r="428" spans="1:3" x14ac:dyDescent="0.3">
      <c r="A428" s="1">
        <v>100.71820639073849</v>
      </c>
      <c r="B428" s="1">
        <f t="shared" si="6"/>
        <v>39.472796935220202</v>
      </c>
      <c r="C428" s="1">
        <v>0.69823297830133979</v>
      </c>
    </row>
    <row r="429" spans="1:3" x14ac:dyDescent="0.3">
      <c r="A429" s="1">
        <v>119.46403361012926</v>
      </c>
      <c r="B429" s="1">
        <f t="shared" si="6"/>
        <v>101.90360063245505</v>
      </c>
      <c r="C429" s="1">
        <v>0.39561143833735163</v>
      </c>
    </row>
    <row r="430" spans="1:3" x14ac:dyDescent="0.3">
      <c r="A430" s="1">
        <v>117.06298578734277</v>
      </c>
      <c r="B430" s="1">
        <f t="shared" si="6"/>
        <v>52.156326934289027</v>
      </c>
      <c r="C430" s="1">
        <v>0.62211981566820274</v>
      </c>
    </row>
    <row r="431" spans="1:3" x14ac:dyDescent="0.3">
      <c r="A431" s="1">
        <v>108.26864041096997</v>
      </c>
      <c r="B431" s="1">
        <f t="shared" si="6"/>
        <v>44.399095152606648</v>
      </c>
      <c r="C431" s="1">
        <v>0.66762291329691459</v>
      </c>
    </row>
    <row r="432" spans="1:3" x14ac:dyDescent="0.3">
      <c r="A432" s="1">
        <v>101.34802465050598</v>
      </c>
      <c r="B432" s="1">
        <f t="shared" si="6"/>
        <v>22.781144076980549</v>
      </c>
      <c r="C432" s="1">
        <v>0.81276894436475722</v>
      </c>
    </row>
    <row r="433" spans="1:3" x14ac:dyDescent="0.3">
      <c r="A433" s="1">
        <v>110.07015842129476</v>
      </c>
      <c r="B433" s="1">
        <f t="shared" si="6"/>
        <v>45.190599767369555</v>
      </c>
      <c r="C433" s="1">
        <v>0.66283150730918305</v>
      </c>
    </row>
    <row r="434" spans="1:3" x14ac:dyDescent="0.3">
      <c r="A434" s="1">
        <v>105.24097347602947</v>
      </c>
      <c r="B434" s="1">
        <f t="shared" si="6"/>
        <v>110.74401695669441</v>
      </c>
      <c r="C434" s="1">
        <v>0.36503189184240242</v>
      </c>
    </row>
    <row r="435" spans="1:3" x14ac:dyDescent="0.3">
      <c r="A435" s="1">
        <v>117.34788500267314</v>
      </c>
      <c r="B435" s="1">
        <f t="shared" si="6"/>
        <v>43.279593719729625</v>
      </c>
      <c r="C435" s="1">
        <v>0.67445905941953799</v>
      </c>
    </row>
    <row r="436" spans="1:3" x14ac:dyDescent="0.3">
      <c r="A436" s="1">
        <v>111.29290128825232</v>
      </c>
      <c r="B436" s="1">
        <f t="shared" si="6"/>
        <v>81.105145668691449</v>
      </c>
      <c r="C436" s="1">
        <v>0.47804193243202003</v>
      </c>
    </row>
    <row r="437" spans="1:3" x14ac:dyDescent="0.3">
      <c r="A437" s="1">
        <v>95.87288246199023</v>
      </c>
      <c r="B437" s="1">
        <f t="shared" si="6"/>
        <v>92.314363364803981</v>
      </c>
      <c r="C437" s="1">
        <v>0.43168431653798028</v>
      </c>
    </row>
    <row r="438" spans="1:3" x14ac:dyDescent="0.3">
      <c r="A438" s="1">
        <v>109.7949043972767</v>
      </c>
      <c r="B438" s="1">
        <f t="shared" si="6"/>
        <v>133.30528896532178</v>
      </c>
      <c r="C438" s="1">
        <v>0.29728080080568864</v>
      </c>
    </row>
    <row r="439" spans="1:3" x14ac:dyDescent="0.3">
      <c r="A439" s="1">
        <v>114.81579945699195</v>
      </c>
      <c r="B439" s="1">
        <f t="shared" si="6"/>
        <v>63.444288221594398</v>
      </c>
      <c r="C439" s="1">
        <v>0.56138798181096838</v>
      </c>
    </row>
    <row r="440" spans="1:3" x14ac:dyDescent="0.3">
      <c r="A440" s="1">
        <v>81.771103446371853</v>
      </c>
      <c r="B440" s="1">
        <f t="shared" si="6"/>
        <v>62.765363856996387</v>
      </c>
      <c r="C440" s="1">
        <v>0.56486709189123208</v>
      </c>
    </row>
    <row r="441" spans="1:3" x14ac:dyDescent="0.3">
      <c r="A441" s="1">
        <v>94.04389316419838</v>
      </c>
      <c r="B441" s="1">
        <f t="shared" si="6"/>
        <v>69.378439903082537</v>
      </c>
      <c r="C441" s="1">
        <v>0.53187658314767905</v>
      </c>
    </row>
    <row r="442" spans="1:3" x14ac:dyDescent="0.3">
      <c r="A442" s="1">
        <v>107.56358647573506</v>
      </c>
      <c r="B442" s="1">
        <f t="shared" si="6"/>
        <v>248.39190403075247</v>
      </c>
      <c r="C442" s="1">
        <v>0.10431226538895841</v>
      </c>
    </row>
    <row r="443" spans="1:3" x14ac:dyDescent="0.3">
      <c r="A443" s="1">
        <v>127.67167759680888</v>
      </c>
      <c r="B443" s="1">
        <f t="shared" si="6"/>
        <v>152.69947087371631</v>
      </c>
      <c r="C443" s="1">
        <v>0.24918362987151707</v>
      </c>
    </row>
    <row r="444" spans="1:3" x14ac:dyDescent="0.3">
      <c r="A444" s="1">
        <v>96.177804203180131</v>
      </c>
      <c r="B444" s="1">
        <f t="shared" si="6"/>
        <v>14.081775133223719</v>
      </c>
      <c r="C444" s="1">
        <v>0.87972655415509504</v>
      </c>
    </row>
    <row r="445" spans="1:3" x14ac:dyDescent="0.3">
      <c r="A445" s="1">
        <v>110.08300276022055</v>
      </c>
      <c r="B445" s="1">
        <f t="shared" si="6"/>
        <v>119.44961356148185</v>
      </c>
      <c r="C445" s="1">
        <v>0.33722952970976899</v>
      </c>
    </row>
    <row r="446" spans="1:3" x14ac:dyDescent="0.3">
      <c r="A446" s="1">
        <v>98.427489370224066</v>
      </c>
      <c r="B446" s="1">
        <f t="shared" si="6"/>
        <v>26.721363710310861</v>
      </c>
      <c r="C446" s="1">
        <v>0.78414258247627189</v>
      </c>
    </row>
    <row r="447" spans="1:3" x14ac:dyDescent="0.3">
      <c r="A447" s="1">
        <v>83.78723492147401</v>
      </c>
      <c r="B447" s="1">
        <f t="shared" si="6"/>
        <v>13.412870137092673</v>
      </c>
      <c r="C447" s="1">
        <v>0.88509781182287062</v>
      </c>
    </row>
    <row r="448" spans="1:3" x14ac:dyDescent="0.3">
      <c r="A448" s="1">
        <v>132.56962034152821</v>
      </c>
      <c r="B448" s="1">
        <f t="shared" si="6"/>
        <v>313.67402692163006</v>
      </c>
      <c r="C448" s="1">
        <v>5.7588427381206703E-2</v>
      </c>
    </row>
    <row r="449" spans="1:3" x14ac:dyDescent="0.3">
      <c r="A449" s="1">
        <v>131.90063241869211</v>
      </c>
      <c r="B449" s="1">
        <f t="shared" si="6"/>
        <v>170.02560034283377</v>
      </c>
      <c r="C449" s="1">
        <v>0.21283608508560442</v>
      </c>
    </row>
    <row r="450" spans="1:3" x14ac:dyDescent="0.3">
      <c r="A450" s="1">
        <v>108.18659262018627</v>
      </c>
      <c r="B450" s="1">
        <f t="shared" si="6"/>
        <v>7.8029604498930478</v>
      </c>
      <c r="C450" s="1">
        <v>0.93145542771691026</v>
      </c>
    </row>
    <row r="451" spans="1:3" x14ac:dyDescent="0.3">
      <c r="A451" s="1">
        <v>121.6935052574263</v>
      </c>
      <c r="B451" s="1">
        <f t="shared" ref="B451:B514" si="7">-LN(C451)/0.0091</f>
        <v>237.82476920460951</v>
      </c>
      <c r="C451" s="1">
        <v>0.11484115115817743</v>
      </c>
    </row>
    <row r="452" spans="1:3" x14ac:dyDescent="0.3">
      <c r="A452" s="1">
        <v>113.47039076586952</v>
      </c>
      <c r="B452" s="1">
        <f t="shared" si="7"/>
        <v>109.04831710495746</v>
      </c>
      <c r="C452" s="1">
        <v>0.37070833460493791</v>
      </c>
    </row>
    <row r="453" spans="1:3" x14ac:dyDescent="0.3">
      <c r="A453" s="1">
        <v>119.84990492725046</v>
      </c>
      <c r="B453" s="1">
        <f t="shared" si="7"/>
        <v>169.56959150547979</v>
      </c>
      <c r="C453" s="1">
        <v>0.21372112186040834</v>
      </c>
    </row>
    <row r="454" spans="1:3" x14ac:dyDescent="0.3">
      <c r="A454" s="1">
        <v>120.50978880812181</v>
      </c>
      <c r="B454" s="1">
        <f t="shared" si="7"/>
        <v>145.3594610571466</v>
      </c>
      <c r="C454" s="1">
        <v>0.26639606921597947</v>
      </c>
    </row>
    <row r="455" spans="1:3" x14ac:dyDescent="0.3">
      <c r="A455" s="1">
        <v>98.121803653484676</v>
      </c>
      <c r="B455" s="1">
        <f t="shared" si="7"/>
        <v>52.097044854982151</v>
      </c>
      <c r="C455" s="1">
        <v>0.6224555192724387</v>
      </c>
    </row>
    <row r="456" spans="1:3" x14ac:dyDescent="0.3">
      <c r="A456" s="1">
        <v>94.483019943581894</v>
      </c>
      <c r="B456" s="1">
        <f t="shared" si="7"/>
        <v>33.928189046192266</v>
      </c>
      <c r="C456" s="1">
        <v>0.73436689352092044</v>
      </c>
    </row>
    <row r="457" spans="1:3" x14ac:dyDescent="0.3">
      <c r="A457" s="1">
        <v>104.98372062589624</v>
      </c>
      <c r="B457" s="1">
        <f t="shared" si="7"/>
        <v>181.33438749200167</v>
      </c>
      <c r="C457" s="1">
        <v>0.19202246162297434</v>
      </c>
    </row>
    <row r="458" spans="1:3" x14ac:dyDescent="0.3">
      <c r="A458" s="1">
        <v>91.757855493924581</v>
      </c>
      <c r="B458" s="1">
        <f t="shared" si="7"/>
        <v>7.0101223703853233</v>
      </c>
      <c r="C458" s="1">
        <v>0.93820001831110567</v>
      </c>
    </row>
    <row r="459" spans="1:3" x14ac:dyDescent="0.3">
      <c r="A459" s="1">
        <v>113.46486785929301</v>
      </c>
      <c r="B459" s="1">
        <f t="shared" si="7"/>
        <v>117.40032135510022</v>
      </c>
      <c r="C459" s="1">
        <v>0.3435773796807764</v>
      </c>
    </row>
    <row r="460" spans="1:3" x14ac:dyDescent="0.3">
      <c r="A460" s="1">
        <v>113.52011284121545</v>
      </c>
      <c r="B460" s="1">
        <f t="shared" si="7"/>
        <v>40.529742392679843</v>
      </c>
      <c r="C460" s="1">
        <v>0.69154942472609637</v>
      </c>
    </row>
    <row r="461" spans="1:3" x14ac:dyDescent="0.3">
      <c r="A461" s="1">
        <v>116.09880089541548</v>
      </c>
      <c r="B461" s="1">
        <f t="shared" si="7"/>
        <v>3.5201373693790057</v>
      </c>
      <c r="C461" s="1">
        <v>0.96847437971129491</v>
      </c>
    </row>
    <row r="462" spans="1:3" x14ac:dyDescent="0.3">
      <c r="A462" s="1">
        <v>135.46604264352936</v>
      </c>
      <c r="B462" s="1">
        <f t="shared" si="7"/>
        <v>49.799086760040396</v>
      </c>
      <c r="C462" s="1">
        <v>0.63560899685659356</v>
      </c>
    </row>
    <row r="463" spans="1:3" x14ac:dyDescent="0.3">
      <c r="A463" s="1">
        <v>126.600361050223</v>
      </c>
      <c r="B463" s="1">
        <f t="shared" si="7"/>
        <v>148.35844829474365</v>
      </c>
      <c r="C463" s="1">
        <v>0.25922421948912017</v>
      </c>
    </row>
    <row r="464" spans="1:3" x14ac:dyDescent="0.3">
      <c r="A464" s="1">
        <v>100.27319063316099</v>
      </c>
      <c r="B464" s="1">
        <f t="shared" si="7"/>
        <v>46.120434935266985</v>
      </c>
      <c r="C464" s="1">
        <v>0.6572466200750755</v>
      </c>
    </row>
    <row r="465" spans="1:3" x14ac:dyDescent="0.3">
      <c r="A465" s="1">
        <v>118.22047240944812</v>
      </c>
      <c r="B465" s="1">
        <f t="shared" si="7"/>
        <v>35.417873195393504</v>
      </c>
      <c r="C465" s="1">
        <v>0.7244788964506973</v>
      </c>
    </row>
    <row r="466" spans="1:3" x14ac:dyDescent="0.3">
      <c r="A466" s="1">
        <v>106.92146502638934</v>
      </c>
      <c r="B466" s="1">
        <f t="shared" si="7"/>
        <v>367.2378403313881</v>
      </c>
      <c r="C466" s="1">
        <v>3.5370952482680747E-2</v>
      </c>
    </row>
    <row r="467" spans="1:3" x14ac:dyDescent="0.3">
      <c r="A467" s="1">
        <v>83.0125637142919</v>
      </c>
      <c r="B467" s="1">
        <f t="shared" si="7"/>
        <v>191.15677431251544</v>
      </c>
      <c r="C467" s="1">
        <v>0.17560350352488785</v>
      </c>
    </row>
    <row r="468" spans="1:3" x14ac:dyDescent="0.3">
      <c r="A468" s="1">
        <v>107.43845364719164</v>
      </c>
      <c r="B468" s="1">
        <f t="shared" si="7"/>
        <v>174.93977887066788</v>
      </c>
      <c r="C468" s="1">
        <v>0.20352793969542526</v>
      </c>
    </row>
    <row r="469" spans="1:3" x14ac:dyDescent="0.3">
      <c r="A469" s="1">
        <v>89.802587404265068</v>
      </c>
      <c r="B469" s="1">
        <f t="shared" si="7"/>
        <v>143.27694218296926</v>
      </c>
      <c r="C469" s="1">
        <v>0.27149266029847102</v>
      </c>
    </row>
    <row r="470" spans="1:3" x14ac:dyDescent="0.3">
      <c r="A470" s="1">
        <v>105.00199237445486</v>
      </c>
      <c r="B470" s="1">
        <f t="shared" si="7"/>
        <v>52.577610678974338</v>
      </c>
      <c r="C470" s="1">
        <v>0.61973937192907502</v>
      </c>
    </row>
    <row r="471" spans="1:3" x14ac:dyDescent="0.3">
      <c r="A471" s="1">
        <v>68.350090309977531</v>
      </c>
      <c r="B471" s="1">
        <f t="shared" si="7"/>
        <v>101.62420808421901</v>
      </c>
      <c r="C471" s="1">
        <v>0.39661854915005951</v>
      </c>
    </row>
    <row r="472" spans="1:3" x14ac:dyDescent="0.3">
      <c r="A472" s="1">
        <v>111.35421032609884</v>
      </c>
      <c r="B472" s="1">
        <f t="shared" si="7"/>
        <v>44.449339819885026</v>
      </c>
      <c r="C472" s="1">
        <v>0.66731772820215463</v>
      </c>
    </row>
    <row r="473" spans="1:3" x14ac:dyDescent="0.3">
      <c r="A473" s="1">
        <v>97.090054673899431</v>
      </c>
      <c r="B473" s="1">
        <f t="shared" si="7"/>
        <v>114.3203478809268</v>
      </c>
      <c r="C473" s="1">
        <v>0.3533433027130955</v>
      </c>
    </row>
    <row r="474" spans="1:3" x14ac:dyDescent="0.3">
      <c r="A474" s="1">
        <v>93.231882652034983</v>
      </c>
      <c r="B474" s="1">
        <f t="shared" si="7"/>
        <v>102.30275367881517</v>
      </c>
      <c r="C474" s="1">
        <v>0.39417706839197975</v>
      </c>
    </row>
    <row r="475" spans="1:3" x14ac:dyDescent="0.3">
      <c r="A475" s="1">
        <v>106.73247657483444</v>
      </c>
      <c r="B475" s="1">
        <f t="shared" si="7"/>
        <v>39.963808406101215</v>
      </c>
      <c r="C475" s="1">
        <v>0.69512009033478805</v>
      </c>
    </row>
    <row r="476" spans="1:3" x14ac:dyDescent="0.3">
      <c r="A476" s="1">
        <v>117.30242845747853</v>
      </c>
      <c r="B476" s="1">
        <f t="shared" si="7"/>
        <v>16.40880172941516</v>
      </c>
      <c r="C476" s="1">
        <v>0.86129337443159271</v>
      </c>
    </row>
    <row r="477" spans="1:3" x14ac:dyDescent="0.3">
      <c r="A477" s="1">
        <v>105.77658400085056</v>
      </c>
      <c r="B477" s="1">
        <f t="shared" si="7"/>
        <v>49.414588176096871</v>
      </c>
      <c r="C477" s="1">
        <v>0.63783684804834129</v>
      </c>
    </row>
    <row r="478" spans="1:3" x14ac:dyDescent="0.3">
      <c r="A478" s="1">
        <v>140.37566784769297</v>
      </c>
      <c r="B478" s="1">
        <f t="shared" si="7"/>
        <v>68.280502121913344</v>
      </c>
      <c r="C478" s="1">
        <v>0.53721732230597863</v>
      </c>
    </row>
    <row r="479" spans="1:3" x14ac:dyDescent="0.3">
      <c r="A479" s="1">
        <v>119.99582425720291</v>
      </c>
      <c r="B479" s="1">
        <f t="shared" si="7"/>
        <v>78.525902922306187</v>
      </c>
      <c r="C479" s="1">
        <v>0.489394817957091</v>
      </c>
    </row>
    <row r="480" spans="1:3" x14ac:dyDescent="0.3">
      <c r="A480" s="1">
        <v>111.57496742758667</v>
      </c>
      <c r="B480" s="1">
        <f t="shared" si="7"/>
        <v>194.88617094082127</v>
      </c>
      <c r="C480" s="1">
        <v>0.16974394970549639</v>
      </c>
    </row>
    <row r="481" spans="1:3" x14ac:dyDescent="0.3">
      <c r="A481" s="1">
        <v>118.09610355645418</v>
      </c>
      <c r="B481" s="1">
        <f t="shared" si="7"/>
        <v>64.784611370998888</v>
      </c>
      <c r="C481" s="1">
        <v>0.55458235419782098</v>
      </c>
    </row>
    <row r="482" spans="1:3" x14ac:dyDescent="0.3">
      <c r="A482" s="1">
        <v>111.42632643473917</v>
      </c>
      <c r="B482" s="1">
        <f t="shared" si="7"/>
        <v>73.444031682306687</v>
      </c>
      <c r="C482" s="1">
        <v>0.51255836664937282</v>
      </c>
    </row>
    <row r="483" spans="1:3" x14ac:dyDescent="0.3">
      <c r="A483" s="1">
        <v>123.22282514593098</v>
      </c>
      <c r="B483" s="1">
        <f t="shared" si="7"/>
        <v>50.625292258917362</v>
      </c>
      <c r="C483" s="1">
        <v>0.63084810937833791</v>
      </c>
    </row>
    <row r="484" spans="1:3" x14ac:dyDescent="0.3">
      <c r="A484" s="1">
        <v>125.02765371697024</v>
      </c>
      <c r="B484" s="1">
        <f t="shared" si="7"/>
        <v>23.086911077484736</v>
      </c>
      <c r="C484" s="1">
        <v>0.81051057466353338</v>
      </c>
    </row>
    <row r="485" spans="1:3" x14ac:dyDescent="0.3">
      <c r="A485" s="1">
        <v>94.548180691490415</v>
      </c>
      <c r="B485" s="1">
        <f t="shared" si="7"/>
        <v>50.036778455251856</v>
      </c>
      <c r="C485" s="1">
        <v>0.63423566393017361</v>
      </c>
    </row>
    <row r="486" spans="1:3" x14ac:dyDescent="0.3">
      <c r="A486" s="1">
        <v>112.28974613492028</v>
      </c>
      <c r="B486" s="1">
        <f t="shared" si="7"/>
        <v>43.051100889816517</v>
      </c>
      <c r="C486" s="1">
        <v>0.67586291085543382</v>
      </c>
    </row>
    <row r="487" spans="1:3" x14ac:dyDescent="0.3">
      <c r="A487" s="1">
        <v>127.66215973475482</v>
      </c>
      <c r="B487" s="1">
        <f t="shared" si="7"/>
        <v>37.752415317531458</v>
      </c>
      <c r="C487" s="1">
        <v>0.7092501602221748</v>
      </c>
    </row>
    <row r="488" spans="1:3" x14ac:dyDescent="0.3">
      <c r="A488" s="1">
        <v>104.10895270557376</v>
      </c>
      <c r="B488" s="1">
        <f t="shared" si="7"/>
        <v>66.915621245223392</v>
      </c>
      <c r="C488" s="1">
        <v>0.54393139439069793</v>
      </c>
    </row>
    <row r="489" spans="1:3" x14ac:dyDescent="0.3">
      <c r="A489" s="1">
        <v>103.0462627162342</v>
      </c>
      <c r="B489" s="1">
        <f t="shared" si="7"/>
        <v>74.773735350834727</v>
      </c>
      <c r="C489" s="1">
        <v>0.50639362773522145</v>
      </c>
    </row>
    <row r="490" spans="1:3" x14ac:dyDescent="0.3">
      <c r="A490" s="1">
        <v>98.760328051284887</v>
      </c>
      <c r="B490" s="1">
        <f t="shared" si="7"/>
        <v>10.769839732549102</v>
      </c>
      <c r="C490" s="1">
        <v>0.90664387951292458</v>
      </c>
    </row>
    <row r="491" spans="1:3" x14ac:dyDescent="0.3">
      <c r="A491" s="1">
        <v>107.90323727211216</v>
      </c>
      <c r="B491" s="1">
        <f t="shared" si="7"/>
        <v>139.10769513402792</v>
      </c>
      <c r="C491" s="1">
        <v>0.28199102755821404</v>
      </c>
    </row>
    <row r="492" spans="1:3" x14ac:dyDescent="0.3">
      <c r="A492" s="1">
        <v>101.65194367378717</v>
      </c>
      <c r="B492" s="1">
        <f t="shared" si="7"/>
        <v>54.207661296475706</v>
      </c>
      <c r="C492" s="1">
        <v>0.61061433759575179</v>
      </c>
    </row>
    <row r="493" spans="1:3" x14ac:dyDescent="0.3">
      <c r="A493" s="1">
        <v>118.54592599353055</v>
      </c>
      <c r="B493" s="1">
        <f t="shared" si="7"/>
        <v>170.73696799208818</v>
      </c>
      <c r="C493" s="1">
        <v>0.21146275215918456</v>
      </c>
    </row>
    <row r="494" spans="1:3" x14ac:dyDescent="0.3">
      <c r="A494" s="1">
        <v>106.64987171854591</v>
      </c>
      <c r="B494" s="1">
        <f t="shared" si="7"/>
        <v>133.48593646909197</v>
      </c>
      <c r="C494" s="1">
        <v>0.2967925046540727</v>
      </c>
    </row>
    <row r="495" spans="1:3" x14ac:dyDescent="0.3">
      <c r="A495" s="1">
        <v>82.328932926757261</v>
      </c>
      <c r="B495" s="1">
        <f t="shared" si="7"/>
        <v>7.6015185736583453</v>
      </c>
      <c r="C495" s="1">
        <v>0.93316446424756616</v>
      </c>
    </row>
    <row r="496" spans="1:3" x14ac:dyDescent="0.3">
      <c r="A496" s="1">
        <v>108.1801147441729</v>
      </c>
      <c r="B496" s="1">
        <f t="shared" si="7"/>
        <v>189.26337616522557</v>
      </c>
      <c r="C496" s="1">
        <v>0.17865535447248757</v>
      </c>
    </row>
    <row r="497" spans="1:3" x14ac:dyDescent="0.3">
      <c r="A497" s="1">
        <v>96.575039656599984</v>
      </c>
      <c r="B497" s="1">
        <f t="shared" si="7"/>
        <v>1.7953924078002115</v>
      </c>
      <c r="C497" s="1">
        <v>0.98379467146824551</v>
      </c>
    </row>
    <row r="498" spans="1:3" x14ac:dyDescent="0.3">
      <c r="A498" s="1">
        <v>83.094563756603748</v>
      </c>
      <c r="B498" s="1">
        <f t="shared" si="7"/>
        <v>93.462357044604275</v>
      </c>
      <c r="C498" s="1">
        <v>0.42719809564500871</v>
      </c>
    </row>
    <row r="499" spans="1:3" x14ac:dyDescent="0.3">
      <c r="A499" s="1">
        <v>127.39483195706271</v>
      </c>
      <c r="B499" s="1">
        <f t="shared" si="7"/>
        <v>61.954974230631301</v>
      </c>
      <c r="C499" s="1">
        <v>0.56904812768944368</v>
      </c>
    </row>
    <row r="500" spans="1:3" x14ac:dyDescent="0.3">
      <c r="A500" s="1">
        <v>135.95759724499658</v>
      </c>
      <c r="B500" s="1">
        <f t="shared" si="7"/>
        <v>274.46733168386663</v>
      </c>
      <c r="C500" s="1">
        <v>8.2277901547288437E-2</v>
      </c>
    </row>
    <row r="501" spans="1:3" x14ac:dyDescent="0.3">
      <c r="A501" s="1">
        <v>100.0992906987085</v>
      </c>
      <c r="B501" s="1">
        <f t="shared" si="7"/>
        <v>200.56231840640729</v>
      </c>
      <c r="C501" s="1">
        <v>0.16119876705221717</v>
      </c>
    </row>
    <row r="502" spans="1:3" x14ac:dyDescent="0.3">
      <c r="A502" s="1">
        <v>127.46922407619422</v>
      </c>
      <c r="B502" s="1">
        <f t="shared" si="7"/>
        <v>146.66384759863686</v>
      </c>
      <c r="C502" s="1">
        <v>0.26325266273995179</v>
      </c>
    </row>
    <row r="503" spans="1:3" x14ac:dyDescent="0.3">
      <c r="A503" s="1">
        <v>95.052118063322268</v>
      </c>
      <c r="B503" s="1">
        <f t="shared" si="7"/>
        <v>17.02966248984216</v>
      </c>
      <c r="C503" s="1">
        <v>0.85644093142490918</v>
      </c>
    </row>
    <row r="504" spans="1:3" x14ac:dyDescent="0.3">
      <c r="A504" s="1">
        <v>106.6586892696796</v>
      </c>
      <c r="B504" s="1">
        <f t="shared" si="7"/>
        <v>222.27475836711446</v>
      </c>
      <c r="C504" s="1">
        <v>0.13229773857844782</v>
      </c>
    </row>
    <row r="505" spans="1:3" x14ac:dyDescent="0.3">
      <c r="A505" s="1">
        <v>95.856838975450955</v>
      </c>
      <c r="B505" s="1">
        <f t="shared" si="7"/>
        <v>106.87167205848304</v>
      </c>
      <c r="C505" s="1">
        <v>0.37812433240760523</v>
      </c>
    </row>
    <row r="506" spans="1:3" x14ac:dyDescent="0.3">
      <c r="A506" s="1">
        <v>90.680968292290345</v>
      </c>
      <c r="B506" s="1">
        <f t="shared" si="7"/>
        <v>176.34938988994264</v>
      </c>
      <c r="C506" s="1">
        <v>0.20093386638996552</v>
      </c>
    </row>
    <row r="507" spans="1:3" x14ac:dyDescent="0.3">
      <c r="A507" s="1">
        <v>126.06319074198836</v>
      </c>
      <c r="B507" s="1">
        <f t="shared" si="7"/>
        <v>171.83675490499482</v>
      </c>
      <c r="C507" s="1">
        <v>0.20935697500534073</v>
      </c>
    </row>
    <row r="508" spans="1:3" x14ac:dyDescent="0.3">
      <c r="A508" s="1">
        <v>133.01285348949023</v>
      </c>
      <c r="B508" s="1">
        <f t="shared" si="7"/>
        <v>27.248682912614072</v>
      </c>
      <c r="C508" s="1">
        <v>0.78038880581072423</v>
      </c>
    </row>
    <row r="509" spans="1:3" x14ac:dyDescent="0.3">
      <c r="A509" s="1">
        <v>105.70591626252281</v>
      </c>
      <c r="B509" s="1">
        <f t="shared" si="7"/>
        <v>39.496815056507891</v>
      </c>
      <c r="C509" s="1">
        <v>0.69808038575395981</v>
      </c>
    </row>
    <row r="510" spans="1:3" x14ac:dyDescent="0.3">
      <c r="A510" s="1">
        <v>114.62873686046805</v>
      </c>
      <c r="B510" s="1">
        <f t="shared" si="7"/>
        <v>134.32531587343382</v>
      </c>
      <c r="C510" s="1">
        <v>0.29453413495284891</v>
      </c>
    </row>
    <row r="511" spans="1:3" x14ac:dyDescent="0.3">
      <c r="A511" s="1">
        <v>100.13774413469946</v>
      </c>
      <c r="B511" s="1">
        <f t="shared" si="7"/>
        <v>160.89808777767448</v>
      </c>
      <c r="C511" s="1">
        <v>0.23126926480910673</v>
      </c>
    </row>
    <row r="512" spans="1:3" x14ac:dyDescent="0.3">
      <c r="A512" s="1">
        <v>127.18359271762893</v>
      </c>
      <c r="B512" s="1">
        <f t="shared" si="7"/>
        <v>95.87517919498633</v>
      </c>
      <c r="C512" s="1">
        <v>0.41792046876430555</v>
      </c>
    </row>
    <row r="513" spans="1:3" x14ac:dyDescent="0.3">
      <c r="A513" s="1">
        <v>102.47948835545685</v>
      </c>
      <c r="B513" s="1">
        <f t="shared" si="7"/>
        <v>18.94544592897774</v>
      </c>
      <c r="C513" s="1">
        <v>0.84163945432905052</v>
      </c>
    </row>
    <row r="514" spans="1:3" x14ac:dyDescent="0.3">
      <c r="A514" s="1">
        <v>92.85046785895247</v>
      </c>
      <c r="B514" s="1">
        <f t="shared" si="7"/>
        <v>178.48979095922161</v>
      </c>
      <c r="C514" s="1">
        <v>0.19705801568651388</v>
      </c>
    </row>
    <row r="515" spans="1:3" x14ac:dyDescent="0.3">
      <c r="A515" s="1">
        <v>121.4448630483821</v>
      </c>
      <c r="B515" s="1">
        <f t="shared" ref="B515:B578" si="8">-LN(C515)/0.0091</f>
        <v>440.32269486703666</v>
      </c>
      <c r="C515" s="1">
        <v>1.8189031647694327E-2</v>
      </c>
    </row>
    <row r="516" spans="1:3" x14ac:dyDescent="0.3">
      <c r="A516" s="1">
        <v>98.355007189966273</v>
      </c>
      <c r="B516" s="1">
        <f t="shared" si="8"/>
        <v>263.13000308477427</v>
      </c>
      <c r="C516" s="1">
        <v>9.121982482375561E-2</v>
      </c>
    </row>
    <row r="517" spans="1:3" x14ac:dyDescent="0.3">
      <c r="A517" s="1">
        <v>112.88025148620363</v>
      </c>
      <c r="B517" s="1">
        <f t="shared" si="8"/>
        <v>196.85976065490834</v>
      </c>
      <c r="C517" s="1">
        <v>0.16672261726737267</v>
      </c>
    </row>
    <row r="518" spans="1:3" x14ac:dyDescent="0.3">
      <c r="A518" s="1">
        <v>97.012861311086453</v>
      </c>
      <c r="B518" s="1">
        <f t="shared" si="8"/>
        <v>18.504031754189903</v>
      </c>
      <c r="C518" s="1">
        <v>0.84502700888088622</v>
      </c>
    </row>
    <row r="519" spans="1:3" x14ac:dyDescent="0.3">
      <c r="A519" s="1">
        <v>84.421079969033599</v>
      </c>
      <c r="B519" s="1">
        <f t="shared" si="8"/>
        <v>161.56717588772977</v>
      </c>
      <c r="C519" s="1">
        <v>0.22986541337321084</v>
      </c>
    </row>
    <row r="520" spans="1:3" x14ac:dyDescent="0.3">
      <c r="A520" s="1">
        <v>110.75808657129528</v>
      </c>
      <c r="B520" s="1">
        <f t="shared" si="8"/>
        <v>9.9480416234908819</v>
      </c>
      <c r="C520" s="1">
        <v>0.91344950712607198</v>
      </c>
    </row>
    <row r="521" spans="1:3" x14ac:dyDescent="0.3">
      <c r="A521" s="1">
        <v>107.11319105699658</v>
      </c>
      <c r="B521" s="1">
        <f t="shared" si="8"/>
        <v>64.325980922105472</v>
      </c>
      <c r="C521" s="1">
        <v>0.55690176091799681</v>
      </c>
    </row>
    <row r="522" spans="1:3" x14ac:dyDescent="0.3">
      <c r="A522" s="1">
        <v>111.34776428240002</v>
      </c>
      <c r="B522" s="1">
        <f t="shared" si="8"/>
        <v>95.722815753354922</v>
      </c>
      <c r="C522" s="1">
        <v>0.41850032044434948</v>
      </c>
    </row>
    <row r="523" spans="1:3" x14ac:dyDescent="0.3">
      <c r="A523" s="1">
        <v>112.72834768111352</v>
      </c>
      <c r="B523" s="1">
        <f t="shared" si="8"/>
        <v>120.40848626502387</v>
      </c>
      <c r="C523" s="1">
        <v>0.33429975280007324</v>
      </c>
    </row>
    <row r="524" spans="1:3" x14ac:dyDescent="0.3">
      <c r="A524" s="1">
        <v>101.62504536798224</v>
      </c>
      <c r="B524" s="1">
        <f t="shared" si="8"/>
        <v>4.9912638153325677</v>
      </c>
      <c r="C524" s="1">
        <v>0.95559556871242413</v>
      </c>
    </row>
    <row r="525" spans="1:3" x14ac:dyDescent="0.3">
      <c r="A525" s="1">
        <v>98.486188158276491</v>
      </c>
      <c r="B525" s="1">
        <f t="shared" si="8"/>
        <v>14.808488333989912</v>
      </c>
      <c r="C525" s="1">
        <v>0.87392803735465563</v>
      </c>
    </row>
    <row r="526" spans="1:3" x14ac:dyDescent="0.3">
      <c r="A526" s="1">
        <v>108.05151219334221</v>
      </c>
      <c r="B526" s="1">
        <f t="shared" si="8"/>
        <v>54.697567173638454</v>
      </c>
      <c r="C526" s="1">
        <v>0.60789819025238812</v>
      </c>
    </row>
    <row r="527" spans="1:3" x14ac:dyDescent="0.3">
      <c r="A527" s="1">
        <v>123.41649294772651</v>
      </c>
      <c r="B527" s="1">
        <f t="shared" si="8"/>
        <v>7.6482489657062134</v>
      </c>
      <c r="C527" s="1">
        <v>0.93276772362437821</v>
      </c>
    </row>
    <row r="528" spans="1:3" x14ac:dyDescent="0.3">
      <c r="A528" s="1">
        <v>101.39075953280553</v>
      </c>
      <c r="B528" s="1">
        <f t="shared" si="8"/>
        <v>11.963682603118617</v>
      </c>
      <c r="C528" s="1">
        <v>0.89684743797112954</v>
      </c>
    </row>
    <row r="529" spans="1:3" x14ac:dyDescent="0.3">
      <c r="A529" s="1">
        <v>130.99366611219011</v>
      </c>
      <c r="B529" s="1">
        <f t="shared" si="8"/>
        <v>222.98684673640366</v>
      </c>
      <c r="C529" s="1">
        <v>0.13144322031311992</v>
      </c>
    </row>
    <row r="530" spans="1:3" x14ac:dyDescent="0.3">
      <c r="A530" s="1">
        <v>97.84626313863555</v>
      </c>
      <c r="B530" s="1">
        <f t="shared" si="8"/>
        <v>36.333610042083286</v>
      </c>
      <c r="C530" s="1">
        <v>0.71846675008392591</v>
      </c>
    </row>
    <row r="531" spans="1:3" x14ac:dyDescent="0.3">
      <c r="A531" s="1">
        <v>113.54995563611737</v>
      </c>
      <c r="B531" s="1">
        <f t="shared" si="8"/>
        <v>61.619557425536691</v>
      </c>
      <c r="C531" s="1">
        <v>0.57078768272957547</v>
      </c>
    </row>
    <row r="532" spans="1:3" x14ac:dyDescent="0.3">
      <c r="A532" s="1">
        <v>110.10014446161222</v>
      </c>
      <c r="B532" s="1">
        <f t="shared" si="8"/>
        <v>168.305845214578</v>
      </c>
      <c r="C532" s="1">
        <v>0.2161931211279641</v>
      </c>
    </row>
    <row r="533" spans="1:3" x14ac:dyDescent="0.3">
      <c r="A533" s="1">
        <v>125.7709064296796</v>
      </c>
      <c r="B533" s="1">
        <f t="shared" si="8"/>
        <v>340.00078451852568</v>
      </c>
      <c r="C533" s="1">
        <v>4.5319986571855833E-2</v>
      </c>
    </row>
    <row r="534" spans="1:3" x14ac:dyDescent="0.3">
      <c r="A534" s="1">
        <v>116.95131802785909</v>
      </c>
      <c r="B534" s="1">
        <f t="shared" si="8"/>
        <v>48.331557401622653</v>
      </c>
      <c r="C534" s="1">
        <v>0.64415417950987275</v>
      </c>
    </row>
    <row r="535" spans="1:3" x14ac:dyDescent="0.3">
      <c r="A535" s="1">
        <v>110.72911916504381</v>
      </c>
      <c r="B535" s="1">
        <f t="shared" si="8"/>
        <v>6.5606442613066189</v>
      </c>
      <c r="C535" s="1">
        <v>0.94204535050508131</v>
      </c>
    </row>
    <row r="536" spans="1:3" x14ac:dyDescent="0.3">
      <c r="A536" s="1">
        <v>109.54100985632977</v>
      </c>
      <c r="B536" s="1">
        <f t="shared" si="8"/>
        <v>173.49922052782517</v>
      </c>
      <c r="C536" s="1">
        <v>0.20621356852931302</v>
      </c>
    </row>
    <row r="537" spans="1:3" x14ac:dyDescent="0.3">
      <c r="A537" s="1">
        <v>118.1810640040203</v>
      </c>
      <c r="B537" s="1">
        <f t="shared" si="8"/>
        <v>235.5416315414156</v>
      </c>
      <c r="C537" s="1">
        <v>0.11725211340678121</v>
      </c>
    </row>
    <row r="538" spans="1:3" x14ac:dyDescent="0.3">
      <c r="A538" s="1">
        <v>113.82271082344232</v>
      </c>
      <c r="B538" s="1">
        <f t="shared" si="8"/>
        <v>156.04733027988047</v>
      </c>
      <c r="C538" s="1">
        <v>0.24170659504989778</v>
      </c>
    </row>
    <row r="539" spans="1:3" x14ac:dyDescent="0.3">
      <c r="A539" s="1">
        <v>118.63642526383046</v>
      </c>
      <c r="B539" s="1">
        <f t="shared" si="8"/>
        <v>12.699062503998491</v>
      </c>
      <c r="C539" s="1">
        <v>0.89086581011383403</v>
      </c>
    </row>
    <row r="540" spans="1:3" x14ac:dyDescent="0.3">
      <c r="A540" s="1">
        <v>125.11751634097891</v>
      </c>
      <c r="B540" s="1">
        <f t="shared" si="8"/>
        <v>57.910760793491271</v>
      </c>
      <c r="C540" s="1">
        <v>0.59038056581316567</v>
      </c>
    </row>
    <row r="541" spans="1:3" x14ac:dyDescent="0.3">
      <c r="A541" s="1">
        <v>128.76276201073779</v>
      </c>
      <c r="B541" s="1">
        <f t="shared" si="8"/>
        <v>10.621978959581661</v>
      </c>
      <c r="C541" s="1">
        <v>0.90786461989196443</v>
      </c>
    </row>
    <row r="542" spans="1:3" x14ac:dyDescent="0.3">
      <c r="A542" s="1">
        <v>95.3646477276925</v>
      </c>
      <c r="B542" s="1">
        <f t="shared" si="8"/>
        <v>218.85562368356577</v>
      </c>
      <c r="C542" s="1">
        <v>0.13647877437665945</v>
      </c>
    </row>
    <row r="543" spans="1:3" x14ac:dyDescent="0.3">
      <c r="A543" s="1">
        <v>116.75211140332976</v>
      </c>
      <c r="B543" s="1">
        <f t="shared" si="8"/>
        <v>233.22091974397034</v>
      </c>
      <c r="C543" s="1">
        <v>0.11975463118381298</v>
      </c>
    </row>
    <row r="544" spans="1:3" x14ac:dyDescent="0.3">
      <c r="A544" s="1">
        <v>112.56372686635586</v>
      </c>
      <c r="B544" s="1">
        <f t="shared" si="8"/>
        <v>405.12682207724788</v>
      </c>
      <c r="C544" s="1">
        <v>2.5055696279793694E-2</v>
      </c>
    </row>
    <row r="545" spans="1:3" x14ac:dyDescent="0.3">
      <c r="A545" s="1">
        <v>95.621152518433519</v>
      </c>
      <c r="B545" s="1">
        <f t="shared" si="8"/>
        <v>46.437253885857473</v>
      </c>
      <c r="C545" s="1">
        <v>0.65535447248756373</v>
      </c>
    </row>
    <row r="546" spans="1:3" x14ac:dyDescent="0.3">
      <c r="A546" s="1">
        <v>136.02355380076915</v>
      </c>
      <c r="B546" s="1">
        <f t="shared" si="8"/>
        <v>78.142819481945608</v>
      </c>
      <c r="C546" s="1">
        <v>0.49110385448774679</v>
      </c>
    </row>
    <row r="547" spans="1:3" x14ac:dyDescent="0.3">
      <c r="A547" s="1">
        <v>110.44399712351151</v>
      </c>
      <c r="B547" s="1">
        <f t="shared" si="8"/>
        <v>522.16816403430175</v>
      </c>
      <c r="C547" s="1">
        <v>8.6367381817072063E-3</v>
      </c>
    </row>
    <row r="548" spans="1:3" x14ac:dyDescent="0.3">
      <c r="A548" s="1">
        <v>107.45914465165697</v>
      </c>
      <c r="B548" s="1">
        <f t="shared" si="8"/>
        <v>144.79440754167302</v>
      </c>
      <c r="C548" s="1">
        <v>0.26776940214239936</v>
      </c>
    </row>
    <row r="549" spans="1:3" x14ac:dyDescent="0.3">
      <c r="A549" s="1">
        <v>134.14455593680032</v>
      </c>
      <c r="B549" s="1">
        <f t="shared" si="8"/>
        <v>12.008564715266358</v>
      </c>
      <c r="C549" s="1">
        <v>0.89648121585741747</v>
      </c>
    </row>
    <row r="550" spans="1:3" x14ac:dyDescent="0.3">
      <c r="A550" s="1">
        <v>101.96963017311646</v>
      </c>
      <c r="B550" s="1">
        <f t="shared" si="8"/>
        <v>28.968153352080609</v>
      </c>
      <c r="C550" s="1">
        <v>0.76827295754875335</v>
      </c>
    </row>
    <row r="551" spans="1:3" x14ac:dyDescent="0.3">
      <c r="A551" s="1">
        <v>123.81694346491713</v>
      </c>
      <c r="B551" s="1">
        <f t="shared" si="8"/>
        <v>87.473811759401286</v>
      </c>
      <c r="C551" s="1">
        <v>0.4511246070741905</v>
      </c>
    </row>
    <row r="552" spans="1:3" x14ac:dyDescent="0.3">
      <c r="A552" s="1">
        <v>100.74886090966174</v>
      </c>
      <c r="B552" s="1">
        <f t="shared" si="8"/>
        <v>135.13673839455797</v>
      </c>
      <c r="C552" s="1">
        <v>0.29236732078005312</v>
      </c>
    </row>
    <row r="553" spans="1:3" x14ac:dyDescent="0.3">
      <c r="A553" s="1">
        <v>99.928001014050096</v>
      </c>
      <c r="B553" s="1">
        <f t="shared" si="8"/>
        <v>154.47685444353368</v>
      </c>
      <c r="C553" s="1">
        <v>0.24518570513016144</v>
      </c>
    </row>
    <row r="554" spans="1:3" x14ac:dyDescent="0.3">
      <c r="A554" s="1">
        <v>116.47193928671186</v>
      </c>
      <c r="B554" s="1">
        <f t="shared" si="8"/>
        <v>435.80726466174781</v>
      </c>
      <c r="C554" s="1">
        <v>1.8951994384594256E-2</v>
      </c>
    </row>
    <row r="555" spans="1:3" x14ac:dyDescent="0.3">
      <c r="A555" s="1">
        <v>108.53921508474741</v>
      </c>
      <c r="B555" s="1">
        <f t="shared" si="8"/>
        <v>237.67885216034395</v>
      </c>
      <c r="C555" s="1">
        <v>0.11499374370555743</v>
      </c>
    </row>
    <row r="556" spans="1:3" x14ac:dyDescent="0.3">
      <c r="A556" s="1">
        <v>109.85917384037748</v>
      </c>
      <c r="B556" s="1">
        <f t="shared" si="8"/>
        <v>221.69326097261745</v>
      </c>
      <c r="C556" s="1">
        <v>0.13299966429639576</v>
      </c>
    </row>
    <row r="557" spans="1:3" x14ac:dyDescent="0.3">
      <c r="A557" s="1">
        <v>115.43425358046079</v>
      </c>
      <c r="B557" s="1">
        <f t="shared" si="8"/>
        <v>1.5128152519870015</v>
      </c>
      <c r="C557" s="1">
        <v>0.9863277077547532</v>
      </c>
    </row>
    <row r="558" spans="1:3" x14ac:dyDescent="0.3">
      <c r="A558" s="1">
        <v>116.20851096755359</v>
      </c>
      <c r="B558" s="1">
        <f t="shared" si="8"/>
        <v>34.988208347501725</v>
      </c>
      <c r="C558" s="1">
        <v>0.72731711783196507</v>
      </c>
    </row>
    <row r="559" spans="1:3" x14ac:dyDescent="0.3">
      <c r="A559" s="1">
        <v>121.22194134950405</v>
      </c>
      <c r="B559" s="1">
        <f t="shared" si="8"/>
        <v>375.81273062908093</v>
      </c>
      <c r="C559" s="1">
        <v>3.271584215826899E-2</v>
      </c>
    </row>
    <row r="560" spans="1:3" x14ac:dyDescent="0.3">
      <c r="A560" s="1">
        <v>109.99624378688168</v>
      </c>
      <c r="B560" s="1">
        <f t="shared" si="8"/>
        <v>33.422443509448527</v>
      </c>
      <c r="C560" s="1">
        <v>0.73775444807275614</v>
      </c>
    </row>
    <row r="561" spans="1:3" x14ac:dyDescent="0.3">
      <c r="A561" s="1">
        <v>126.79227807471761</v>
      </c>
      <c r="B561" s="1">
        <f t="shared" si="8"/>
        <v>49.152007143417585</v>
      </c>
      <c r="C561" s="1">
        <v>0.63936277352214121</v>
      </c>
    </row>
    <row r="562" spans="1:3" x14ac:dyDescent="0.3">
      <c r="A562" s="1">
        <v>111.68496399055584</v>
      </c>
      <c r="B562" s="1">
        <f t="shared" si="8"/>
        <v>32.589183923992103</v>
      </c>
      <c r="C562" s="1">
        <v>0.74336985381633958</v>
      </c>
    </row>
    <row r="563" spans="1:3" x14ac:dyDescent="0.3">
      <c r="A563" s="1">
        <v>109.35665300654364</v>
      </c>
      <c r="B563" s="1">
        <f t="shared" si="8"/>
        <v>8.1925014055438012</v>
      </c>
      <c r="C563" s="1">
        <v>0.92815942869350265</v>
      </c>
    </row>
    <row r="564" spans="1:3" x14ac:dyDescent="0.3">
      <c r="A564" s="1">
        <v>101.91908045759192</v>
      </c>
      <c r="B564" s="1">
        <f t="shared" si="8"/>
        <v>53.736334981662004</v>
      </c>
      <c r="C564" s="1">
        <v>0.61323892941068758</v>
      </c>
    </row>
    <row r="565" spans="1:3" x14ac:dyDescent="0.3">
      <c r="A565" s="1">
        <v>108.75656612857711</v>
      </c>
      <c r="B565" s="1">
        <f t="shared" si="8"/>
        <v>208.67724896010432</v>
      </c>
      <c r="C565" s="1">
        <v>0.14972380748924222</v>
      </c>
    </row>
    <row r="566" spans="1:3" x14ac:dyDescent="0.3">
      <c r="A566" s="1">
        <v>110.05836454874952</v>
      </c>
      <c r="B566" s="1">
        <f t="shared" si="8"/>
        <v>120.21804410599833</v>
      </c>
      <c r="C566" s="1">
        <v>0.33487960448011717</v>
      </c>
    </row>
    <row r="567" spans="1:3" x14ac:dyDescent="0.3">
      <c r="A567" s="1">
        <v>94.143942128866911</v>
      </c>
      <c r="B567" s="1">
        <f t="shared" si="8"/>
        <v>184.86608133042739</v>
      </c>
      <c r="C567" s="1">
        <v>0.18594927823725088</v>
      </c>
    </row>
    <row r="568" spans="1:3" x14ac:dyDescent="0.3">
      <c r="A568" s="1">
        <v>87.239767758874223</v>
      </c>
      <c r="B568" s="1">
        <f t="shared" si="8"/>
        <v>67.38521140888119</v>
      </c>
      <c r="C568" s="1">
        <v>0.54161198767052221</v>
      </c>
    </row>
    <row r="569" spans="1:3" x14ac:dyDescent="0.3">
      <c r="A569" s="1">
        <v>103.12851741706254</v>
      </c>
      <c r="B569" s="1">
        <f t="shared" si="8"/>
        <v>16.194852528433753</v>
      </c>
      <c r="C569" s="1">
        <v>0.86297189245277262</v>
      </c>
    </row>
    <row r="570" spans="1:3" x14ac:dyDescent="0.3">
      <c r="A570" s="1">
        <v>114.08464302381617</v>
      </c>
      <c r="B570" s="1">
        <f t="shared" si="8"/>
        <v>12.838438101255587</v>
      </c>
      <c r="C570" s="1">
        <v>0.88973662526322217</v>
      </c>
    </row>
    <row r="571" spans="1:3" x14ac:dyDescent="0.3">
      <c r="A571" s="1">
        <v>108.05259449203731</v>
      </c>
      <c r="B571" s="1">
        <f t="shared" si="8"/>
        <v>15.343197010669417</v>
      </c>
      <c r="C571" s="1">
        <v>0.86968596453749203</v>
      </c>
    </row>
    <row r="572" spans="1:3" x14ac:dyDescent="0.3">
      <c r="A572" s="1">
        <v>101.87604316830402</v>
      </c>
      <c r="B572" s="1">
        <f t="shared" si="8"/>
        <v>207.82936167229198</v>
      </c>
      <c r="C572" s="1">
        <v>0.15088351084933013</v>
      </c>
    </row>
    <row r="573" spans="1:3" x14ac:dyDescent="0.3">
      <c r="A573" s="1">
        <v>116.0470256357803</v>
      </c>
      <c r="B573" s="1">
        <f t="shared" si="8"/>
        <v>6.9958249321801285</v>
      </c>
      <c r="C573" s="1">
        <v>0.93832209234900965</v>
      </c>
    </row>
    <row r="574" spans="1:3" x14ac:dyDescent="0.3">
      <c r="A574" s="1">
        <v>117.60104740038514</v>
      </c>
      <c r="B574" s="1">
        <f t="shared" si="8"/>
        <v>132.45124556734751</v>
      </c>
      <c r="C574" s="1">
        <v>0.29960020752586441</v>
      </c>
    </row>
    <row r="575" spans="1:3" x14ac:dyDescent="0.3">
      <c r="A575" s="1">
        <v>124.35529156879056</v>
      </c>
      <c r="B575" s="1">
        <f t="shared" si="8"/>
        <v>39.95415961253191</v>
      </c>
      <c r="C575" s="1">
        <v>0.69518112735374005</v>
      </c>
    </row>
    <row r="576" spans="1:3" x14ac:dyDescent="0.3">
      <c r="A576" s="1">
        <v>113.1378067433252</v>
      </c>
      <c r="B576" s="1">
        <f t="shared" si="8"/>
        <v>52.474841390952975</v>
      </c>
      <c r="C576" s="1">
        <v>0.62031922360911895</v>
      </c>
    </row>
    <row r="577" spans="1:3" x14ac:dyDescent="0.3">
      <c r="A577" s="1">
        <v>111.73567286765319</v>
      </c>
      <c r="B577" s="1">
        <f t="shared" si="8"/>
        <v>112.8027779644903</v>
      </c>
      <c r="C577" s="1">
        <v>0.35825678273873102</v>
      </c>
    </row>
    <row r="578" spans="1:3" x14ac:dyDescent="0.3">
      <c r="A578" s="1">
        <v>112.90103798761265</v>
      </c>
      <c r="B578" s="1">
        <f t="shared" si="8"/>
        <v>64.301895418471489</v>
      </c>
      <c r="C578" s="1">
        <v>0.5570238349559008</v>
      </c>
    </row>
    <row r="579" spans="1:3" x14ac:dyDescent="0.3">
      <c r="A579" s="1">
        <v>123.63511728413869</v>
      </c>
      <c r="B579" s="1">
        <f t="shared" ref="B579:B642" si="9">-LN(C579)/0.0091</f>
        <v>110.72564375653621</v>
      </c>
      <c r="C579" s="1">
        <v>0.36509292886135442</v>
      </c>
    </row>
    <row r="580" spans="1:3" x14ac:dyDescent="0.3">
      <c r="A580" s="1">
        <v>99.998636920063291</v>
      </c>
      <c r="B580" s="1">
        <f t="shared" si="9"/>
        <v>131.80391215231441</v>
      </c>
      <c r="C580" s="1">
        <v>0.30137028107547226</v>
      </c>
    </row>
    <row r="581" spans="1:3" x14ac:dyDescent="0.3">
      <c r="A581" s="1">
        <v>106.57487478543771</v>
      </c>
      <c r="B581" s="1">
        <f t="shared" si="9"/>
        <v>182.59912138705042</v>
      </c>
      <c r="C581" s="1">
        <v>0.18982512894070253</v>
      </c>
    </row>
    <row r="582" spans="1:3" x14ac:dyDescent="0.3">
      <c r="A582" s="1">
        <v>117.9232859206968</v>
      </c>
      <c r="B582" s="1">
        <f t="shared" si="9"/>
        <v>56.825473380631678</v>
      </c>
      <c r="C582" s="1">
        <v>0.59624011963255719</v>
      </c>
    </row>
    <row r="583" spans="1:3" x14ac:dyDescent="0.3">
      <c r="A583" s="1">
        <v>89.166514094686136</v>
      </c>
      <c r="B583" s="1">
        <f t="shared" si="9"/>
        <v>194.02027017919235</v>
      </c>
      <c r="C583" s="1">
        <v>0.17108676412244025</v>
      </c>
    </row>
    <row r="584" spans="1:3" x14ac:dyDescent="0.3">
      <c r="A584" s="1">
        <v>110.28972181098652</v>
      </c>
      <c r="B584" s="1">
        <f t="shared" si="9"/>
        <v>68.442932103569845</v>
      </c>
      <c r="C584" s="1">
        <v>0.53642384105960261</v>
      </c>
    </row>
    <row r="585" spans="1:3" x14ac:dyDescent="0.3">
      <c r="A585" s="1">
        <v>91.560813466785476</v>
      </c>
      <c r="B585" s="1">
        <f t="shared" si="9"/>
        <v>150.5405125406115</v>
      </c>
      <c r="C585" s="1">
        <v>0.25412762840662861</v>
      </c>
    </row>
    <row r="586" spans="1:3" x14ac:dyDescent="0.3">
      <c r="A586" s="1">
        <v>126.89831151452381</v>
      </c>
      <c r="B586" s="1">
        <f t="shared" si="9"/>
        <v>10.433744557353648</v>
      </c>
      <c r="C586" s="1">
        <v>0.90942106387524035</v>
      </c>
    </row>
    <row r="587" spans="1:3" x14ac:dyDescent="0.3">
      <c r="A587" s="1">
        <v>112.31796548177954</v>
      </c>
      <c r="B587" s="1">
        <f t="shared" si="9"/>
        <v>143.9584526318219</v>
      </c>
      <c r="C587" s="1">
        <v>0.26981414227729117</v>
      </c>
    </row>
    <row r="588" spans="1:3" x14ac:dyDescent="0.3">
      <c r="A588" s="1">
        <v>119.1726724349428</v>
      </c>
      <c r="B588" s="1">
        <f t="shared" si="9"/>
        <v>86.386404538658653</v>
      </c>
      <c r="C588" s="1">
        <v>0.45561082796716207</v>
      </c>
    </row>
    <row r="589" spans="1:3" x14ac:dyDescent="0.3">
      <c r="A589" s="1">
        <v>128.0486358658527</v>
      </c>
      <c r="B589" s="1">
        <f t="shared" si="9"/>
        <v>16.517881541155297</v>
      </c>
      <c r="C589" s="1">
        <v>0.86043885616626481</v>
      </c>
    </row>
    <row r="590" spans="1:3" x14ac:dyDescent="0.3">
      <c r="A590" s="1">
        <v>123.34547505393857</v>
      </c>
      <c r="B590" s="1">
        <f t="shared" si="9"/>
        <v>3.3678774623155605</v>
      </c>
      <c r="C590" s="1">
        <v>0.96981719412823875</v>
      </c>
    </row>
    <row r="591" spans="1:3" x14ac:dyDescent="0.3">
      <c r="A591" s="1">
        <v>129.08315425680485</v>
      </c>
      <c r="B591" s="1">
        <f t="shared" si="9"/>
        <v>67.92524353817943</v>
      </c>
      <c r="C591" s="1">
        <v>0.53895687734611042</v>
      </c>
    </row>
    <row r="592" spans="1:3" x14ac:dyDescent="0.3">
      <c r="A592" s="1">
        <v>104.20710764752585</v>
      </c>
      <c r="B592" s="1">
        <f t="shared" si="9"/>
        <v>372.6800188024045</v>
      </c>
      <c r="C592" s="1">
        <v>3.3661915952024904E-2</v>
      </c>
    </row>
    <row r="593" spans="1:3" x14ac:dyDescent="0.3">
      <c r="A593" s="1">
        <v>116.37080802334822</v>
      </c>
      <c r="B593" s="1">
        <f t="shared" si="9"/>
        <v>30.056096260336449</v>
      </c>
      <c r="C593" s="1">
        <v>0.76070436719870604</v>
      </c>
    </row>
    <row r="594" spans="1:3" x14ac:dyDescent="0.3">
      <c r="A594" s="1">
        <v>106.02363459416665</v>
      </c>
      <c r="B594" s="1">
        <f t="shared" si="9"/>
        <v>0.83149743886120797</v>
      </c>
      <c r="C594" s="1">
        <v>0.99246192815942869</v>
      </c>
    </row>
    <row r="595" spans="1:3" x14ac:dyDescent="0.3">
      <c r="A595" s="1">
        <v>128.11768015613779</v>
      </c>
      <c r="B595" s="1">
        <f t="shared" si="9"/>
        <v>95.394749502813454</v>
      </c>
      <c r="C595" s="1">
        <v>0.41975157933286539</v>
      </c>
    </row>
    <row r="596" spans="1:3" x14ac:dyDescent="0.3">
      <c r="A596" s="1">
        <v>108.65654899622314</v>
      </c>
      <c r="B596" s="1">
        <f t="shared" si="9"/>
        <v>183.80710760108835</v>
      </c>
      <c r="C596" s="1">
        <v>0.18774987029633472</v>
      </c>
    </row>
    <row r="597" spans="1:3" x14ac:dyDescent="0.3">
      <c r="A597" s="1">
        <v>121.98910013044951</v>
      </c>
      <c r="B597" s="1">
        <f t="shared" si="9"/>
        <v>2.051359672367346</v>
      </c>
      <c r="C597" s="1">
        <v>0.98150578325754567</v>
      </c>
    </row>
    <row r="598" spans="1:3" x14ac:dyDescent="0.3">
      <c r="A598" s="1">
        <v>99.961265782767441</v>
      </c>
      <c r="B598" s="1">
        <f t="shared" si="9"/>
        <v>301.60785688587504</v>
      </c>
      <c r="C598" s="1">
        <v>6.4271980956450092E-2</v>
      </c>
    </row>
    <row r="599" spans="1:3" x14ac:dyDescent="0.3">
      <c r="A599" s="1">
        <v>109.69421878631692</v>
      </c>
      <c r="B599" s="1">
        <f t="shared" si="9"/>
        <v>47.027331302920771</v>
      </c>
      <c r="C599" s="1">
        <v>0.65184484389782404</v>
      </c>
    </row>
    <row r="600" spans="1:3" x14ac:dyDescent="0.3">
      <c r="A600" s="1">
        <v>120.66659478965448</v>
      </c>
      <c r="B600" s="1">
        <f t="shared" si="9"/>
        <v>178.35372518125561</v>
      </c>
      <c r="C600" s="1">
        <v>0.19730216376232185</v>
      </c>
    </row>
    <row r="601" spans="1:3" x14ac:dyDescent="0.3">
      <c r="A601" s="1">
        <v>95.610234034538735</v>
      </c>
      <c r="B601" s="1">
        <f t="shared" si="9"/>
        <v>40.981675734447649</v>
      </c>
      <c r="C601" s="1">
        <v>0.6887112033448286</v>
      </c>
    </row>
    <row r="602" spans="1:3" x14ac:dyDescent="0.3">
      <c r="A602" s="1">
        <v>116.92588400852401</v>
      </c>
      <c r="B602" s="1">
        <f t="shared" si="9"/>
        <v>191.82724686154589</v>
      </c>
      <c r="C602" s="1">
        <v>0.17453535569322795</v>
      </c>
    </row>
    <row r="603" spans="1:3" x14ac:dyDescent="0.3">
      <c r="A603" s="1">
        <v>110.41078010326601</v>
      </c>
      <c r="B603" s="1">
        <f t="shared" si="9"/>
        <v>129.68782017867699</v>
      </c>
      <c r="C603" s="1">
        <v>0.30722983489486372</v>
      </c>
    </row>
    <row r="604" spans="1:3" x14ac:dyDescent="0.3">
      <c r="A604" s="1">
        <v>136.51555405464023</v>
      </c>
      <c r="B604" s="1">
        <f t="shared" si="9"/>
        <v>162.54906377825199</v>
      </c>
      <c r="C604" s="1">
        <v>0.22782067323831903</v>
      </c>
    </row>
    <row r="605" spans="1:3" x14ac:dyDescent="0.3">
      <c r="A605" s="1">
        <v>114.5360889089352</v>
      </c>
      <c r="B605" s="1">
        <f t="shared" si="9"/>
        <v>32.814988692322864</v>
      </c>
      <c r="C605" s="1">
        <v>0.74184392834253976</v>
      </c>
    </row>
    <row r="606" spans="1:3" x14ac:dyDescent="0.3">
      <c r="A606" s="1">
        <v>114.55302370028221</v>
      </c>
      <c r="B606" s="1">
        <f t="shared" si="9"/>
        <v>190.49036772267903</v>
      </c>
      <c r="C606" s="1">
        <v>0.17667165135654775</v>
      </c>
    </row>
    <row r="607" spans="1:3" x14ac:dyDescent="0.3">
      <c r="A607" s="1">
        <v>77.257535899989307</v>
      </c>
      <c r="B607" s="1">
        <f t="shared" si="9"/>
        <v>388.97397008901027</v>
      </c>
      <c r="C607" s="1">
        <v>2.9023102511673331E-2</v>
      </c>
    </row>
    <row r="608" spans="1:3" x14ac:dyDescent="0.3">
      <c r="A608" s="1">
        <v>104.25608166347956</v>
      </c>
      <c r="B608" s="1">
        <f t="shared" si="9"/>
        <v>157.24710726698981</v>
      </c>
      <c r="C608" s="1">
        <v>0.23908200323496201</v>
      </c>
    </row>
    <row r="609" spans="1:3" x14ac:dyDescent="0.3">
      <c r="A609" s="1">
        <v>111.02636931842426</v>
      </c>
      <c r="B609" s="1">
        <f t="shared" si="9"/>
        <v>259.65607186987859</v>
      </c>
      <c r="C609" s="1">
        <v>9.4149601733451341E-2</v>
      </c>
    </row>
    <row r="610" spans="1:3" x14ac:dyDescent="0.3">
      <c r="A610" s="1">
        <v>89.790491124731489</v>
      </c>
      <c r="B610" s="1">
        <f t="shared" si="9"/>
        <v>169.72662226939747</v>
      </c>
      <c r="C610" s="1">
        <v>0.21341593676564838</v>
      </c>
    </row>
    <row r="611" spans="1:3" x14ac:dyDescent="0.3">
      <c r="A611" s="1">
        <v>115.02199327456765</v>
      </c>
      <c r="B611" s="1">
        <f t="shared" si="9"/>
        <v>13.826654958946138</v>
      </c>
      <c r="C611" s="1">
        <v>0.88177129428998691</v>
      </c>
    </row>
    <row r="612" spans="1:3" x14ac:dyDescent="0.3">
      <c r="A612" s="1">
        <v>100.1514638622757</v>
      </c>
      <c r="B612" s="1">
        <f t="shared" si="9"/>
        <v>310.17787979702234</v>
      </c>
      <c r="C612" s="1">
        <v>5.9450056459242534E-2</v>
      </c>
    </row>
    <row r="613" spans="1:3" x14ac:dyDescent="0.3">
      <c r="A613" s="1">
        <v>104.21060920212767</v>
      </c>
      <c r="B613" s="1">
        <f t="shared" si="9"/>
        <v>40.050685693568163</v>
      </c>
      <c r="C613" s="1">
        <v>0.69457075716422012</v>
      </c>
    </row>
    <row r="614" spans="1:3" x14ac:dyDescent="0.3">
      <c r="A614" s="1">
        <v>108.48213974473765</v>
      </c>
      <c r="B614" s="1">
        <f t="shared" si="9"/>
        <v>49.7674333436266</v>
      </c>
      <c r="C614" s="1">
        <v>0.63579210791344953</v>
      </c>
    </row>
    <row r="615" spans="1:3" x14ac:dyDescent="0.3">
      <c r="A615" s="1">
        <v>79.544878695160151</v>
      </c>
      <c r="B615" s="1">
        <f t="shared" si="9"/>
        <v>36.226302307423367</v>
      </c>
      <c r="C615" s="1">
        <v>0.71916867580187382</v>
      </c>
    </row>
    <row r="616" spans="1:3" x14ac:dyDescent="0.3">
      <c r="A616" s="1">
        <v>115.86297119298251</v>
      </c>
      <c r="B616" s="1">
        <f t="shared" si="9"/>
        <v>10.655230291689751</v>
      </c>
      <c r="C616" s="1">
        <v>0.90758995330668046</v>
      </c>
    </row>
    <row r="617" spans="1:3" x14ac:dyDescent="0.3">
      <c r="A617" s="1">
        <v>92.427671056939289</v>
      </c>
      <c r="B617" s="1">
        <f t="shared" si="9"/>
        <v>334.02428455439895</v>
      </c>
      <c r="C617" s="1">
        <v>4.7853022858363597E-2</v>
      </c>
    </row>
    <row r="618" spans="1:3" x14ac:dyDescent="0.3">
      <c r="A618" s="1">
        <v>89.878093654406257</v>
      </c>
      <c r="B618" s="1">
        <f t="shared" si="9"/>
        <v>5.918165893576905</v>
      </c>
      <c r="C618" s="1">
        <v>0.94756920072023687</v>
      </c>
    </row>
    <row r="619" spans="1:3" x14ac:dyDescent="0.3">
      <c r="A619" s="1">
        <v>106.89074684283696</v>
      </c>
      <c r="B619" s="1">
        <f t="shared" si="9"/>
        <v>81.632568576121187</v>
      </c>
      <c r="C619" s="1">
        <v>0.47575304422132025</v>
      </c>
    </row>
    <row r="620" spans="1:3" x14ac:dyDescent="0.3">
      <c r="A620" s="1">
        <v>118.56141241456498</v>
      </c>
      <c r="B620" s="1">
        <f t="shared" si="9"/>
        <v>214.18898217296797</v>
      </c>
      <c r="C620" s="1">
        <v>0.1423993652150029</v>
      </c>
    </row>
    <row r="621" spans="1:3" x14ac:dyDescent="0.3">
      <c r="A621" s="1">
        <v>89.612803144846112</v>
      </c>
      <c r="B621" s="1">
        <f t="shared" si="9"/>
        <v>265.50850886696998</v>
      </c>
      <c r="C621" s="1">
        <v>8.926664021729179E-2</v>
      </c>
    </row>
    <row r="622" spans="1:3" x14ac:dyDescent="0.3">
      <c r="A622" s="1">
        <v>122.85108737647533</v>
      </c>
      <c r="B622" s="1">
        <f t="shared" si="9"/>
        <v>23.663567374610061</v>
      </c>
      <c r="C622" s="1">
        <v>0.80626850184636978</v>
      </c>
    </row>
    <row r="623" spans="1:3" x14ac:dyDescent="0.3">
      <c r="A623" s="1">
        <v>119.62348167377058</v>
      </c>
      <c r="B623" s="1">
        <f t="shared" si="9"/>
        <v>136.55678058679908</v>
      </c>
      <c r="C623" s="1">
        <v>0.28861354411450546</v>
      </c>
    </row>
    <row r="624" spans="1:3" x14ac:dyDescent="0.3">
      <c r="A624" s="1">
        <v>106.22949417243944</v>
      </c>
      <c r="B624" s="1">
        <f t="shared" si="9"/>
        <v>71.190327950318988</v>
      </c>
      <c r="C624" s="1">
        <v>0.52317880794701987</v>
      </c>
    </row>
    <row r="625" spans="1:3" x14ac:dyDescent="0.3">
      <c r="A625" s="1">
        <v>118.9179980022891</v>
      </c>
      <c r="B625" s="1">
        <f t="shared" si="9"/>
        <v>69.782726806142819</v>
      </c>
      <c r="C625" s="1">
        <v>0.52992339854121528</v>
      </c>
    </row>
    <row r="626" spans="1:3" x14ac:dyDescent="0.3">
      <c r="A626" s="1">
        <v>115.96601239521988</v>
      </c>
      <c r="B626" s="1">
        <f t="shared" si="9"/>
        <v>53.889568227453374</v>
      </c>
      <c r="C626" s="1">
        <v>0.61238441114535969</v>
      </c>
    </row>
    <row r="627" spans="1:3" x14ac:dyDescent="0.3">
      <c r="A627" s="1">
        <v>100.87902324390598</v>
      </c>
      <c r="B627" s="1">
        <f t="shared" si="9"/>
        <v>17.166802292852676</v>
      </c>
      <c r="C627" s="1">
        <v>0.85537278359324931</v>
      </c>
    </row>
    <row r="628" spans="1:3" x14ac:dyDescent="0.3">
      <c r="A628" s="1">
        <v>92.460585670196451</v>
      </c>
      <c r="B628" s="1">
        <f t="shared" si="9"/>
        <v>30.113423713173386</v>
      </c>
      <c r="C628" s="1">
        <v>0.76030762657551809</v>
      </c>
    </row>
    <row r="629" spans="1:3" x14ac:dyDescent="0.3">
      <c r="A629" s="1">
        <v>133.06263922946528</v>
      </c>
      <c r="B629" s="1">
        <f t="shared" si="9"/>
        <v>122.17825434876433</v>
      </c>
      <c r="C629" s="1">
        <v>0.32895901364177371</v>
      </c>
    </row>
    <row r="630" spans="1:3" x14ac:dyDescent="0.3">
      <c r="A630" s="1">
        <v>134.50801730446983</v>
      </c>
      <c r="B630" s="1">
        <f t="shared" si="9"/>
        <v>36.51113098260717</v>
      </c>
      <c r="C630" s="1">
        <v>0.71730704672383805</v>
      </c>
    </row>
    <row r="631" spans="1:3" x14ac:dyDescent="0.3">
      <c r="A631" s="1">
        <v>115.94490757066524</v>
      </c>
      <c r="B631" s="1">
        <f t="shared" si="9"/>
        <v>7.4147954717026865</v>
      </c>
      <c r="C631" s="1">
        <v>0.93475142674031797</v>
      </c>
    </row>
    <row r="632" spans="1:3" x14ac:dyDescent="0.3">
      <c r="A632" s="1">
        <v>119.18063051358331</v>
      </c>
      <c r="B632" s="1">
        <f t="shared" si="9"/>
        <v>49.314733457831153</v>
      </c>
      <c r="C632" s="1">
        <v>0.63841669972838522</v>
      </c>
    </row>
    <row r="633" spans="1:3" x14ac:dyDescent="0.3">
      <c r="A633" s="1">
        <v>100.30723529358511</v>
      </c>
      <c r="B633" s="1">
        <f t="shared" si="9"/>
        <v>87.935692095880938</v>
      </c>
      <c r="C633" s="1">
        <v>0.44923245948667867</v>
      </c>
    </row>
    <row r="634" spans="1:3" x14ac:dyDescent="0.3">
      <c r="A634" s="1">
        <v>89.600388542166911</v>
      </c>
      <c r="B634" s="1">
        <f t="shared" si="9"/>
        <v>27.029731202088449</v>
      </c>
      <c r="C634" s="1">
        <v>0.78194524979400004</v>
      </c>
    </row>
    <row r="635" spans="1:3" x14ac:dyDescent="0.3">
      <c r="A635" s="1">
        <v>108.62856839172309</v>
      </c>
      <c r="B635" s="1">
        <f t="shared" si="9"/>
        <v>101.75111664421861</v>
      </c>
      <c r="C635" s="1">
        <v>0.39616077150791956</v>
      </c>
    </row>
    <row r="636" spans="1:3" x14ac:dyDescent="0.3">
      <c r="A636" s="1">
        <v>113.33691787091084</v>
      </c>
      <c r="B636" s="1">
        <f t="shared" si="9"/>
        <v>77.659036477535736</v>
      </c>
      <c r="C636" s="1">
        <v>0.49327066866054264</v>
      </c>
    </row>
    <row r="637" spans="1:3" x14ac:dyDescent="0.3">
      <c r="A637" s="1">
        <v>86.515200614812784</v>
      </c>
      <c r="B637" s="1">
        <f t="shared" si="9"/>
        <v>65.281605710554189</v>
      </c>
      <c r="C637" s="1">
        <v>0.55207983642078917</v>
      </c>
    </row>
    <row r="638" spans="1:3" x14ac:dyDescent="0.3">
      <c r="A638" s="1">
        <v>106.08715597787523</v>
      </c>
      <c r="B638" s="1">
        <f t="shared" si="9"/>
        <v>126.3126043035317</v>
      </c>
      <c r="C638" s="1">
        <v>0.31681264687032684</v>
      </c>
    </row>
    <row r="639" spans="1:3" x14ac:dyDescent="0.3">
      <c r="A639" s="1">
        <v>140.67565558012575</v>
      </c>
      <c r="B639" s="1">
        <f t="shared" si="9"/>
        <v>35.473436392072195</v>
      </c>
      <c r="C639" s="1">
        <v>0.72411267433698534</v>
      </c>
    </row>
    <row r="640" spans="1:3" x14ac:dyDescent="0.3">
      <c r="A640" s="1">
        <v>114.93870402351604</v>
      </c>
      <c r="B640" s="1">
        <f t="shared" si="9"/>
        <v>124.18444885281232</v>
      </c>
      <c r="C640" s="1">
        <v>0.32300790429395426</v>
      </c>
    </row>
    <row r="641" spans="1:3" x14ac:dyDescent="0.3">
      <c r="A641" s="1">
        <v>129.23887793964241</v>
      </c>
      <c r="B641" s="1">
        <f t="shared" si="9"/>
        <v>26.166771350077855</v>
      </c>
      <c r="C641" s="1">
        <v>0.78810998870815152</v>
      </c>
    </row>
    <row r="642" spans="1:3" x14ac:dyDescent="0.3">
      <c r="A642" s="1">
        <v>99.427660693763755</v>
      </c>
      <c r="B642" s="1">
        <f t="shared" si="9"/>
        <v>7.3645780293069922</v>
      </c>
      <c r="C642" s="1">
        <v>0.93517868587298192</v>
      </c>
    </row>
    <row r="643" spans="1:3" x14ac:dyDescent="0.3">
      <c r="A643" s="1">
        <v>123.89735189150088</v>
      </c>
      <c r="B643" s="1">
        <f t="shared" ref="B643:B706" si="10">-LN(C643)/0.0091</f>
        <v>105.15563547098544</v>
      </c>
      <c r="C643" s="1">
        <v>0.38407544175542468</v>
      </c>
    </row>
    <row r="644" spans="1:3" x14ac:dyDescent="0.3">
      <c r="A644" s="1">
        <v>133.59487552894279</v>
      </c>
      <c r="B644" s="1">
        <f t="shared" si="10"/>
        <v>126.70497471469125</v>
      </c>
      <c r="C644" s="1">
        <v>0.31568346201971498</v>
      </c>
    </row>
    <row r="645" spans="1:3" x14ac:dyDescent="0.3">
      <c r="A645" s="1">
        <v>108.90703747951193</v>
      </c>
      <c r="B645" s="1">
        <f t="shared" si="10"/>
        <v>118.66676894307238</v>
      </c>
      <c r="C645" s="1">
        <v>0.33964049195837276</v>
      </c>
    </row>
    <row r="646" spans="1:3" x14ac:dyDescent="0.3">
      <c r="A646" s="1">
        <v>115.53137397218961</v>
      </c>
      <c r="B646" s="1">
        <f t="shared" si="10"/>
        <v>115.33105796878925</v>
      </c>
      <c r="C646" s="1">
        <v>0.35010834070863978</v>
      </c>
    </row>
    <row r="647" spans="1:3" x14ac:dyDescent="0.3">
      <c r="A647" s="1">
        <v>109.96412498148857</v>
      </c>
      <c r="B647" s="1">
        <f t="shared" si="10"/>
        <v>4.9526658678201994</v>
      </c>
      <c r="C647" s="1">
        <v>0.95593127231666009</v>
      </c>
    </row>
    <row r="648" spans="1:3" x14ac:dyDescent="0.3">
      <c r="A648" s="1">
        <v>110.07015842129476</v>
      </c>
      <c r="B648" s="1">
        <f t="shared" si="10"/>
        <v>286.15415858968993</v>
      </c>
      <c r="C648" s="1">
        <v>7.3976866969817201E-2</v>
      </c>
    </row>
    <row r="649" spans="1:3" x14ac:dyDescent="0.3">
      <c r="A649" s="1">
        <v>96.202219588449225</v>
      </c>
      <c r="B649" s="1">
        <f t="shared" si="10"/>
        <v>15.088982132042069</v>
      </c>
      <c r="C649" s="1">
        <v>0.87170018616290779</v>
      </c>
    </row>
    <row r="650" spans="1:3" x14ac:dyDescent="0.3">
      <c r="A650" s="1">
        <v>122.49294200533768</v>
      </c>
      <c r="B650" s="1">
        <f t="shared" si="10"/>
        <v>47.801790272531584</v>
      </c>
      <c r="C650" s="1">
        <v>0.64726706747642448</v>
      </c>
    </row>
    <row r="651" spans="1:3" x14ac:dyDescent="0.3">
      <c r="A651" s="1">
        <v>111.46724687510869</v>
      </c>
      <c r="B651" s="1">
        <f t="shared" si="10"/>
        <v>89.939639396973348</v>
      </c>
      <c r="C651" s="1">
        <v>0.44111453596606343</v>
      </c>
    </row>
    <row r="652" spans="1:3" x14ac:dyDescent="0.3">
      <c r="A652" s="1">
        <v>89.403346515027806</v>
      </c>
      <c r="B652" s="1">
        <f t="shared" si="10"/>
        <v>125.70034274143795</v>
      </c>
      <c r="C652" s="1">
        <v>0.31858272041993468</v>
      </c>
    </row>
    <row r="653" spans="1:3" x14ac:dyDescent="0.3">
      <c r="A653" s="1">
        <v>112.2138101485325</v>
      </c>
      <c r="B653" s="1">
        <f t="shared" si="10"/>
        <v>66.270129107101198</v>
      </c>
      <c r="C653" s="1">
        <v>0.54713583788567766</v>
      </c>
    </row>
    <row r="654" spans="1:3" x14ac:dyDescent="0.3">
      <c r="A654" s="1">
        <v>117.3786191023828</v>
      </c>
      <c r="B654" s="1">
        <f t="shared" si="10"/>
        <v>16.074446281286654</v>
      </c>
      <c r="C654" s="1">
        <v>0.8639179662465285</v>
      </c>
    </row>
    <row r="655" spans="1:3" x14ac:dyDescent="0.3">
      <c r="A655" s="1">
        <v>106.07045992888743</v>
      </c>
      <c r="B655" s="1">
        <f t="shared" si="10"/>
        <v>47.31582456100886</v>
      </c>
      <c r="C655" s="1">
        <v>0.65013580736716814</v>
      </c>
    </row>
    <row r="656" spans="1:3" x14ac:dyDescent="0.3">
      <c r="A656" s="1">
        <v>116.348254828481</v>
      </c>
      <c r="B656" s="1">
        <f t="shared" si="10"/>
        <v>115.05361794096731</v>
      </c>
      <c r="C656" s="1">
        <v>0.35099337748344372</v>
      </c>
    </row>
    <row r="657" spans="1:3" x14ac:dyDescent="0.3">
      <c r="A657" s="1">
        <v>102.10184569164994</v>
      </c>
      <c r="B657" s="1">
        <f t="shared" si="10"/>
        <v>29.774304013888557</v>
      </c>
      <c r="C657" s="1">
        <v>0.76265755180516981</v>
      </c>
    </row>
    <row r="658" spans="1:3" x14ac:dyDescent="0.3">
      <c r="A658" s="1">
        <v>140.74695996474475</v>
      </c>
      <c r="B658" s="1">
        <f t="shared" si="10"/>
        <v>99.008946513057992</v>
      </c>
      <c r="C658" s="1">
        <v>0.40617084261604663</v>
      </c>
    </row>
    <row r="659" spans="1:3" x14ac:dyDescent="0.3">
      <c r="A659" s="1">
        <v>137.26030288613401</v>
      </c>
      <c r="B659" s="1">
        <f t="shared" si="10"/>
        <v>283.15798627397839</v>
      </c>
      <c r="C659" s="1">
        <v>7.602160710470901E-2</v>
      </c>
    </row>
    <row r="660" spans="1:3" x14ac:dyDescent="0.3">
      <c r="A660" s="1">
        <v>97.241671988158487</v>
      </c>
      <c r="B660" s="1">
        <f t="shared" si="10"/>
        <v>313.55761789603014</v>
      </c>
      <c r="C660" s="1">
        <v>5.7649464400158695E-2</v>
      </c>
    </row>
    <row r="661" spans="1:3" x14ac:dyDescent="0.3">
      <c r="A661" s="1">
        <v>100.38196165201953</v>
      </c>
      <c r="B661" s="1">
        <f t="shared" si="10"/>
        <v>147.32830145027049</v>
      </c>
      <c r="C661" s="1">
        <v>0.26166570024719993</v>
      </c>
    </row>
    <row r="662" spans="1:3" x14ac:dyDescent="0.3">
      <c r="A662" s="1">
        <v>127.36013473419007</v>
      </c>
      <c r="B662" s="1">
        <f t="shared" si="10"/>
        <v>120.09793467435969</v>
      </c>
      <c r="C662" s="1">
        <v>0.33524582659382918</v>
      </c>
    </row>
    <row r="663" spans="1:3" x14ac:dyDescent="0.3">
      <c r="A663" s="1">
        <v>99.900243235751987</v>
      </c>
      <c r="B663" s="1">
        <f t="shared" si="10"/>
        <v>200.83311210396681</v>
      </c>
      <c r="C663" s="1">
        <v>0.16080202642902922</v>
      </c>
    </row>
    <row r="664" spans="1:3" x14ac:dyDescent="0.3">
      <c r="A664" s="1">
        <v>107.94764335092623</v>
      </c>
      <c r="B664" s="1">
        <f t="shared" si="10"/>
        <v>33.640858706599438</v>
      </c>
      <c r="C664" s="1">
        <v>0.73628955961790821</v>
      </c>
    </row>
    <row r="665" spans="1:3" x14ac:dyDescent="0.3">
      <c r="A665" s="1">
        <v>105.4740655994101</v>
      </c>
      <c r="B665" s="1">
        <f t="shared" si="10"/>
        <v>27.227197759967744</v>
      </c>
      <c r="C665" s="1">
        <v>0.78054139835810421</v>
      </c>
    </row>
    <row r="666" spans="1:3" x14ac:dyDescent="0.3">
      <c r="A666" s="1">
        <v>115.78939079787233</v>
      </c>
      <c r="B666" s="1">
        <f t="shared" si="10"/>
        <v>320.77005452698882</v>
      </c>
      <c r="C666" s="1">
        <v>5.3987243263039032E-2</v>
      </c>
    </row>
    <row r="667" spans="1:3" x14ac:dyDescent="0.3">
      <c r="A667" s="1">
        <v>124.65015429857885</v>
      </c>
      <c r="B667" s="1">
        <f t="shared" si="10"/>
        <v>112.17736643458781</v>
      </c>
      <c r="C667" s="1">
        <v>0.36030152287362283</v>
      </c>
    </row>
    <row r="668" spans="1:3" x14ac:dyDescent="0.3">
      <c r="A668" s="1">
        <v>118.21792582428316</v>
      </c>
      <c r="B668" s="1">
        <f t="shared" si="10"/>
        <v>70.678704562597503</v>
      </c>
      <c r="C668" s="1">
        <v>0.52562028870509969</v>
      </c>
    </row>
    <row r="669" spans="1:3" x14ac:dyDescent="0.3">
      <c r="A669" s="1">
        <v>108.75441744734417</v>
      </c>
      <c r="B669" s="1">
        <f t="shared" si="10"/>
        <v>13.556948554579398</v>
      </c>
      <c r="C669" s="1">
        <v>0.88393810846278265</v>
      </c>
    </row>
    <row r="670" spans="1:3" x14ac:dyDescent="0.3">
      <c r="A670" s="1">
        <v>114.60046976513695</v>
      </c>
      <c r="B670" s="1">
        <f t="shared" si="10"/>
        <v>93.942278817129036</v>
      </c>
      <c r="C670" s="1">
        <v>0.42533646656697288</v>
      </c>
    </row>
    <row r="671" spans="1:3" x14ac:dyDescent="0.3">
      <c r="A671" s="1">
        <v>93.59273376991041</v>
      </c>
      <c r="B671" s="1">
        <f t="shared" si="10"/>
        <v>9.8269505810560833</v>
      </c>
      <c r="C671" s="1">
        <v>0.91445661793877986</v>
      </c>
    </row>
    <row r="672" spans="1:3" x14ac:dyDescent="0.3">
      <c r="A672" s="1">
        <v>117.13850795364124</v>
      </c>
      <c r="B672" s="1">
        <f t="shared" si="10"/>
        <v>36.10046591871118</v>
      </c>
      <c r="C672" s="1">
        <v>0.71999267555772573</v>
      </c>
    </row>
    <row r="673" spans="1:3" x14ac:dyDescent="0.3">
      <c r="A673" s="1">
        <v>103.15025888790842</v>
      </c>
      <c r="B673" s="1">
        <f t="shared" si="10"/>
        <v>211.16919496790979</v>
      </c>
      <c r="C673" s="1">
        <v>0.14636677144688254</v>
      </c>
    </row>
    <row r="674" spans="1:3" x14ac:dyDescent="0.3">
      <c r="A674" s="1">
        <v>108.93925178184872</v>
      </c>
      <c r="B674" s="1">
        <f t="shared" si="10"/>
        <v>17.429805414075854</v>
      </c>
      <c r="C674" s="1">
        <v>0.85332804345835744</v>
      </c>
    </row>
    <row r="675" spans="1:3" x14ac:dyDescent="0.3">
      <c r="A675" s="1">
        <v>105.5721250444185</v>
      </c>
      <c r="B675" s="1">
        <f t="shared" si="10"/>
        <v>34.776305324181337</v>
      </c>
      <c r="C675" s="1">
        <v>0.72872096926786101</v>
      </c>
    </row>
    <row r="676" spans="1:3" x14ac:dyDescent="0.3">
      <c r="A676" s="1">
        <v>121.73606506199576</v>
      </c>
      <c r="B676" s="1">
        <f t="shared" si="10"/>
        <v>31.614532454946875</v>
      </c>
      <c r="C676" s="1">
        <v>0.749992370372631</v>
      </c>
    </row>
    <row r="677" spans="1:3" x14ac:dyDescent="0.3">
      <c r="A677" s="1">
        <v>120.56524070008891</v>
      </c>
      <c r="B677" s="1">
        <f t="shared" si="10"/>
        <v>120.1079387810524</v>
      </c>
      <c r="C677" s="1">
        <v>0.33521530808435318</v>
      </c>
    </row>
    <row r="678" spans="1:3" x14ac:dyDescent="0.3">
      <c r="A678" s="1">
        <v>113.68061137123732</v>
      </c>
      <c r="B678" s="1">
        <f t="shared" si="10"/>
        <v>112.7185602238322</v>
      </c>
      <c r="C678" s="1">
        <v>0.35853144932401504</v>
      </c>
    </row>
    <row r="679" spans="1:3" x14ac:dyDescent="0.3">
      <c r="A679" s="1">
        <v>126.01572876097634</v>
      </c>
      <c r="B679" s="1">
        <f t="shared" si="10"/>
        <v>142.59963225103789</v>
      </c>
      <c r="C679" s="1">
        <v>0.27317117831965088</v>
      </c>
    </row>
    <row r="680" spans="1:3" x14ac:dyDescent="0.3">
      <c r="A680" s="1">
        <v>99.140533216414042</v>
      </c>
      <c r="B680" s="1">
        <f t="shared" si="10"/>
        <v>242.38616912400627</v>
      </c>
      <c r="C680" s="1">
        <v>0.11017181920834987</v>
      </c>
    </row>
    <row r="681" spans="1:3" x14ac:dyDescent="0.3">
      <c r="A681" s="1">
        <v>131.93341970269103</v>
      </c>
      <c r="B681" s="1">
        <f t="shared" si="10"/>
        <v>31.279671525774464</v>
      </c>
      <c r="C681" s="1">
        <v>0.75228125858333084</v>
      </c>
    </row>
    <row r="682" spans="1:3" x14ac:dyDescent="0.3">
      <c r="A682" s="1">
        <v>103.71459807662177</v>
      </c>
      <c r="B682" s="1">
        <f t="shared" si="10"/>
        <v>189.2258389795864</v>
      </c>
      <c r="C682" s="1">
        <v>0.17871639149143956</v>
      </c>
    </row>
    <row r="683" spans="1:3" x14ac:dyDescent="0.3">
      <c r="A683" s="1">
        <v>111.0564508556854</v>
      </c>
      <c r="B683" s="1">
        <f t="shared" si="10"/>
        <v>10.929012270619804</v>
      </c>
      <c r="C683" s="1">
        <v>0.90533158360545674</v>
      </c>
    </row>
    <row r="684" spans="1:3" x14ac:dyDescent="0.3">
      <c r="A684" s="1">
        <v>102.28075921564596</v>
      </c>
      <c r="B684" s="1">
        <f t="shared" si="10"/>
        <v>456.58834339562839</v>
      </c>
      <c r="C684" s="1">
        <v>1.5686513870662559E-2</v>
      </c>
    </row>
    <row r="685" spans="1:3" x14ac:dyDescent="0.3">
      <c r="A685" s="1">
        <v>87.061252138810232</v>
      </c>
      <c r="B685" s="1">
        <f t="shared" si="10"/>
        <v>103.61225839260364</v>
      </c>
      <c r="C685" s="1">
        <v>0.38950773644215214</v>
      </c>
    </row>
    <row r="686" spans="1:3" x14ac:dyDescent="0.3">
      <c r="A686" s="1">
        <v>116.68962456984445</v>
      </c>
      <c r="B686" s="1">
        <f t="shared" si="10"/>
        <v>8.4239937735964023</v>
      </c>
      <c r="C686" s="1">
        <v>0.92620624408703878</v>
      </c>
    </row>
    <row r="687" spans="1:3" x14ac:dyDescent="0.3">
      <c r="A687" s="1">
        <v>107.54292730358429</v>
      </c>
      <c r="B687" s="1">
        <f t="shared" si="10"/>
        <v>71.203149104211732</v>
      </c>
      <c r="C687" s="1">
        <v>0.52311777092806788</v>
      </c>
    </row>
    <row r="688" spans="1:3" x14ac:dyDescent="0.3">
      <c r="A688" s="1">
        <v>113.57650378646213</v>
      </c>
      <c r="B688" s="1">
        <f t="shared" si="10"/>
        <v>295.17318005661821</v>
      </c>
      <c r="C688" s="1">
        <v>6.8147831659901736E-2</v>
      </c>
    </row>
    <row r="689" spans="1:3" x14ac:dyDescent="0.3">
      <c r="A689" s="1">
        <v>103.29595539165894</v>
      </c>
      <c r="B689" s="1">
        <f t="shared" si="10"/>
        <v>317.04460928790297</v>
      </c>
      <c r="C689" s="1">
        <v>5.5848872341074864E-2</v>
      </c>
    </row>
    <row r="690" spans="1:3" x14ac:dyDescent="0.3">
      <c r="A690" s="1">
        <v>114.09134372603148</v>
      </c>
      <c r="B690" s="1">
        <f t="shared" si="10"/>
        <v>20.070890695668506</v>
      </c>
      <c r="C690" s="1">
        <v>0.83306375316629533</v>
      </c>
    </row>
    <row r="691" spans="1:3" x14ac:dyDescent="0.3">
      <c r="A691" s="1">
        <v>110.38720827433281</v>
      </c>
      <c r="B691" s="1">
        <f t="shared" si="10"/>
        <v>5.1598500563598479</v>
      </c>
      <c r="C691" s="1">
        <v>0.95413068025757619</v>
      </c>
    </row>
    <row r="692" spans="1:3" x14ac:dyDescent="0.3">
      <c r="A692" s="1">
        <v>112.28431872528745</v>
      </c>
      <c r="B692" s="1">
        <f t="shared" si="10"/>
        <v>37.181752319811871</v>
      </c>
      <c r="C692" s="1">
        <v>0.71294289986877046</v>
      </c>
    </row>
    <row r="693" spans="1:3" x14ac:dyDescent="0.3">
      <c r="A693" s="1">
        <v>103.28514832086512</v>
      </c>
      <c r="B693" s="1">
        <f t="shared" si="10"/>
        <v>223.78065035279647</v>
      </c>
      <c r="C693" s="1">
        <v>0.130497146519364</v>
      </c>
    </row>
    <row r="694" spans="1:3" x14ac:dyDescent="0.3">
      <c r="A694" s="1">
        <v>106.86658611608436</v>
      </c>
      <c r="B694" s="1">
        <f t="shared" si="10"/>
        <v>237.12612774215262</v>
      </c>
      <c r="C694" s="1">
        <v>0.11557359538560137</v>
      </c>
    </row>
    <row r="695" spans="1:3" x14ac:dyDescent="0.3">
      <c r="A695" s="1">
        <v>103.54354713432258</v>
      </c>
      <c r="B695" s="1">
        <f t="shared" si="10"/>
        <v>1.3768925284639306</v>
      </c>
      <c r="C695" s="1">
        <v>0.98754844813379317</v>
      </c>
    </row>
    <row r="696" spans="1:3" x14ac:dyDescent="0.3">
      <c r="A696" s="1">
        <v>120.11086624203017</v>
      </c>
      <c r="B696" s="1">
        <f t="shared" si="10"/>
        <v>28.937601042511123</v>
      </c>
      <c r="C696" s="1">
        <v>0.76848658711508533</v>
      </c>
    </row>
    <row r="697" spans="1:3" x14ac:dyDescent="0.3">
      <c r="A697" s="1">
        <v>92.39698470570147</v>
      </c>
      <c r="B697" s="1">
        <f t="shared" si="10"/>
        <v>253.22265525461538</v>
      </c>
      <c r="C697" s="1">
        <v>9.982604449598681E-2</v>
      </c>
    </row>
    <row r="698" spans="1:3" x14ac:dyDescent="0.3">
      <c r="A698" s="1">
        <v>74.864764478988945</v>
      </c>
      <c r="B698" s="1">
        <f t="shared" si="10"/>
        <v>1.217397860927228</v>
      </c>
      <c r="C698" s="1">
        <v>0.98898281807916499</v>
      </c>
    </row>
    <row r="699" spans="1:3" x14ac:dyDescent="0.3">
      <c r="A699" s="1">
        <v>101.70561295613879</v>
      </c>
      <c r="B699" s="1">
        <f t="shared" si="10"/>
        <v>86.585327389199009</v>
      </c>
      <c r="C699" s="1">
        <v>0.45478682821131017</v>
      </c>
    </row>
    <row r="700" spans="1:3" x14ac:dyDescent="0.3">
      <c r="A700" s="1">
        <v>123.3202001961763</v>
      </c>
      <c r="B700" s="1">
        <f t="shared" si="10"/>
        <v>23.227684380947874</v>
      </c>
      <c r="C700" s="1">
        <v>0.8094729453413495</v>
      </c>
    </row>
    <row r="701" spans="1:3" x14ac:dyDescent="0.3">
      <c r="A701" s="1">
        <v>117.34419245418394</v>
      </c>
      <c r="B701" s="1">
        <f t="shared" si="10"/>
        <v>69.032190237113724</v>
      </c>
      <c r="C701" s="1">
        <v>0.53355510116885896</v>
      </c>
    </row>
    <row r="702" spans="1:3" x14ac:dyDescent="0.3">
      <c r="A702" s="1">
        <v>94.571768436580896</v>
      </c>
      <c r="B702" s="1">
        <f t="shared" si="10"/>
        <v>111.1121275425695</v>
      </c>
      <c r="C702" s="1">
        <v>0.36381115146336251</v>
      </c>
    </row>
    <row r="703" spans="1:3" x14ac:dyDescent="0.3">
      <c r="A703" s="1">
        <v>102.27079570118804</v>
      </c>
      <c r="B703" s="1">
        <f t="shared" si="10"/>
        <v>145.81360519519993</v>
      </c>
      <c r="C703" s="1">
        <v>0.2652974028748436</v>
      </c>
    </row>
    <row r="704" spans="1:3" x14ac:dyDescent="0.3">
      <c r="A704" s="1">
        <v>94.449341354775243</v>
      </c>
      <c r="B704" s="1">
        <f t="shared" si="10"/>
        <v>41.709637777400353</v>
      </c>
      <c r="C704" s="1">
        <v>0.68416394543290504</v>
      </c>
    </row>
    <row r="705" spans="1:3" x14ac:dyDescent="0.3">
      <c r="A705" s="1">
        <v>92.55175341910217</v>
      </c>
      <c r="B705" s="1">
        <f t="shared" si="10"/>
        <v>46.237858000516404</v>
      </c>
      <c r="C705" s="1">
        <v>0.65654469435712759</v>
      </c>
    </row>
    <row r="706" spans="1:3" x14ac:dyDescent="0.3">
      <c r="A706" s="1">
        <v>127.99468009267002</v>
      </c>
      <c r="B706" s="1">
        <f t="shared" si="10"/>
        <v>30.839211781891958</v>
      </c>
      <c r="C706" s="1">
        <v>0.75530259102145447</v>
      </c>
    </row>
    <row r="707" spans="1:3" x14ac:dyDescent="0.3">
      <c r="A707" s="1">
        <v>99.330540302034933</v>
      </c>
      <c r="B707" s="1">
        <f t="shared" ref="B707:B770" si="11">-LN(C707)/0.0091</f>
        <v>24.02186877827463</v>
      </c>
      <c r="C707" s="1">
        <v>0.80364391003143409</v>
      </c>
    </row>
    <row r="708" spans="1:3" x14ac:dyDescent="0.3">
      <c r="A708" s="1">
        <v>92.39698470570147</v>
      </c>
      <c r="B708" s="1">
        <f t="shared" si="11"/>
        <v>5.8049682812341015</v>
      </c>
      <c r="C708" s="1">
        <v>0.94854579302346875</v>
      </c>
    </row>
    <row r="709" spans="1:3" x14ac:dyDescent="0.3">
      <c r="A709" s="1">
        <v>110.7795415513101</v>
      </c>
      <c r="B709" s="1">
        <f t="shared" si="11"/>
        <v>192.92799172346579</v>
      </c>
      <c r="C709" s="1">
        <v>0.1727958006530961</v>
      </c>
    </row>
    <row r="710" spans="1:3" x14ac:dyDescent="0.3">
      <c r="A710" s="1">
        <v>119.99445546767674</v>
      </c>
      <c r="B710" s="1">
        <f t="shared" si="11"/>
        <v>91.03992503350409</v>
      </c>
      <c r="C710" s="1">
        <v>0.43671987060151984</v>
      </c>
    </row>
    <row r="711" spans="1:3" x14ac:dyDescent="0.3">
      <c r="A711" s="1">
        <v>82.03594830352813</v>
      </c>
      <c r="B711" s="1">
        <f t="shared" si="11"/>
        <v>57.225555754829116</v>
      </c>
      <c r="C711" s="1">
        <v>0.59407330545976134</v>
      </c>
    </row>
    <row r="712" spans="1:3" x14ac:dyDescent="0.3">
      <c r="A712" s="1">
        <v>106.85340753785567</v>
      </c>
      <c r="B712" s="1">
        <f t="shared" si="11"/>
        <v>76.859684354271351</v>
      </c>
      <c r="C712" s="1">
        <v>0.49687185277871027</v>
      </c>
    </row>
    <row r="713" spans="1:3" x14ac:dyDescent="0.3">
      <c r="A713" s="1">
        <v>127.82959770935122</v>
      </c>
      <c r="B713" s="1">
        <f t="shared" si="11"/>
        <v>76.738258806126495</v>
      </c>
      <c r="C713" s="1">
        <v>0.49742118594927826</v>
      </c>
    </row>
    <row r="714" spans="1:3" x14ac:dyDescent="0.3">
      <c r="A714" s="1">
        <v>109.82489043759415</v>
      </c>
      <c r="B714" s="1">
        <f t="shared" si="11"/>
        <v>109.75623403708636</v>
      </c>
      <c r="C714" s="1">
        <v>0.36832789086581014</v>
      </c>
    </row>
    <row r="715" spans="1:3" x14ac:dyDescent="0.3">
      <c r="A715" s="1">
        <v>139.9396924674511</v>
      </c>
      <c r="B715" s="1">
        <f t="shared" si="11"/>
        <v>49.178237030137204</v>
      </c>
      <c r="C715" s="1">
        <v>0.63921018097476123</v>
      </c>
    </row>
    <row r="716" spans="1:3" x14ac:dyDescent="0.3">
      <c r="A716" s="1">
        <v>122.79894604522269</v>
      </c>
      <c r="B716" s="1">
        <f t="shared" si="11"/>
        <v>193.76573618056983</v>
      </c>
      <c r="C716" s="1">
        <v>0.17148350474562823</v>
      </c>
    </row>
    <row r="717" spans="1:3" x14ac:dyDescent="0.3">
      <c r="A717" s="1">
        <v>109.87738192430697</v>
      </c>
      <c r="B717" s="1">
        <f t="shared" si="11"/>
        <v>322.39715877311676</v>
      </c>
      <c r="C717" s="1">
        <v>5.3193762016663107E-2</v>
      </c>
    </row>
    <row r="718" spans="1:3" x14ac:dyDescent="0.3">
      <c r="A718" s="1">
        <v>94.76104337896686</v>
      </c>
      <c r="B718" s="1">
        <f t="shared" si="11"/>
        <v>7.6446536145668222</v>
      </c>
      <c r="C718" s="1">
        <v>0.93279824213385421</v>
      </c>
    </row>
    <row r="719" spans="1:3" x14ac:dyDescent="0.3">
      <c r="A719" s="1">
        <v>80.79754393780604</v>
      </c>
      <c r="B719" s="1">
        <f t="shared" si="11"/>
        <v>119.04263107149914</v>
      </c>
      <c r="C719" s="1">
        <v>0.33848078859828484</v>
      </c>
    </row>
    <row r="720" spans="1:3" x14ac:dyDescent="0.3">
      <c r="A720" s="1">
        <v>147.31511242222041</v>
      </c>
      <c r="B720" s="1">
        <f t="shared" si="11"/>
        <v>50.428770586108996</v>
      </c>
      <c r="C720" s="1">
        <v>0.63197729422894988</v>
      </c>
    </row>
    <row r="721" spans="1:3" x14ac:dyDescent="0.3">
      <c r="A721" s="1">
        <v>113.67839902537526</v>
      </c>
      <c r="B721" s="1">
        <f t="shared" si="11"/>
        <v>26.226362378321348</v>
      </c>
      <c r="C721" s="1">
        <v>0.78768272957548757</v>
      </c>
    </row>
    <row r="722" spans="1:3" x14ac:dyDescent="0.3">
      <c r="A722" s="1">
        <v>109.02408490015659</v>
      </c>
      <c r="B722" s="1">
        <f t="shared" si="11"/>
        <v>524.52304221626866</v>
      </c>
      <c r="C722" s="1">
        <v>8.4536271248512231E-3</v>
      </c>
    </row>
    <row r="723" spans="1:3" x14ac:dyDescent="0.3">
      <c r="A723" s="1">
        <v>104.87851482626866</v>
      </c>
      <c r="B723" s="1">
        <f t="shared" si="11"/>
        <v>102.59240914819206</v>
      </c>
      <c r="C723" s="1">
        <v>0.39313943906979582</v>
      </c>
    </row>
    <row r="724" spans="1:3" x14ac:dyDescent="0.3">
      <c r="A724" s="1">
        <v>85.116425048327073</v>
      </c>
      <c r="B724" s="1">
        <f t="shared" si="11"/>
        <v>145.77568808289433</v>
      </c>
      <c r="C724" s="1">
        <v>0.26538895840327159</v>
      </c>
    </row>
    <row r="725" spans="1:3" x14ac:dyDescent="0.3">
      <c r="A725" s="1">
        <v>88.792930050985888</v>
      </c>
      <c r="B725" s="1">
        <f t="shared" si="11"/>
        <v>62.255954285298188</v>
      </c>
      <c r="C725" s="1">
        <v>0.56749168370616776</v>
      </c>
    </row>
    <row r="726" spans="1:3" x14ac:dyDescent="0.3">
      <c r="A726" s="1">
        <v>87.003699314082041</v>
      </c>
      <c r="B726" s="1">
        <f t="shared" si="11"/>
        <v>97.42682293995253</v>
      </c>
      <c r="C726" s="1">
        <v>0.41206091494491409</v>
      </c>
    </row>
    <row r="727" spans="1:3" x14ac:dyDescent="0.3">
      <c r="A727" s="1">
        <v>112.65198195847915</v>
      </c>
      <c r="B727" s="1">
        <f t="shared" si="11"/>
        <v>55.467097272382489</v>
      </c>
      <c r="C727" s="1">
        <v>0.60365611743522452</v>
      </c>
    </row>
    <row r="728" spans="1:3" x14ac:dyDescent="0.3">
      <c r="A728" s="1">
        <v>79.441487337462604</v>
      </c>
      <c r="B728" s="1">
        <f t="shared" si="11"/>
        <v>95.626694942599173</v>
      </c>
      <c r="C728" s="1">
        <v>0.41886654255806144</v>
      </c>
    </row>
    <row r="729" spans="1:3" x14ac:dyDescent="0.3">
      <c r="A729" s="1">
        <v>121.0266182673513</v>
      </c>
      <c r="B729" s="1">
        <f t="shared" si="11"/>
        <v>55.106574191012982</v>
      </c>
      <c r="C729" s="1">
        <v>0.60563982055116428</v>
      </c>
    </row>
    <row r="730" spans="1:3" x14ac:dyDescent="0.3">
      <c r="A730" s="1">
        <v>103.40386693802429</v>
      </c>
      <c r="B730" s="1">
        <f t="shared" si="11"/>
        <v>156.18616808721805</v>
      </c>
      <c r="C730" s="1">
        <v>0.24140140995513779</v>
      </c>
    </row>
    <row r="731" spans="1:3" x14ac:dyDescent="0.3">
      <c r="A731" s="1">
        <v>104.85790340258973</v>
      </c>
      <c r="B731" s="1">
        <f t="shared" si="11"/>
        <v>3.7975152156214782</v>
      </c>
      <c r="C731" s="1">
        <v>0.96603289895321509</v>
      </c>
    </row>
    <row r="732" spans="1:3" x14ac:dyDescent="0.3">
      <c r="A732" s="1">
        <v>102.69633008225355</v>
      </c>
      <c r="B732" s="1">
        <f t="shared" si="11"/>
        <v>33.73199331946099</v>
      </c>
      <c r="C732" s="1">
        <v>0.73567918942838828</v>
      </c>
    </row>
    <row r="733" spans="1:3" x14ac:dyDescent="0.3">
      <c r="A733" s="1">
        <v>124.75797034800053</v>
      </c>
      <c r="B733" s="1">
        <f t="shared" si="11"/>
        <v>60.183599086348281</v>
      </c>
      <c r="C733" s="1">
        <v>0.57829523606067079</v>
      </c>
    </row>
    <row r="734" spans="1:3" x14ac:dyDescent="0.3">
      <c r="A734" s="1">
        <v>124.92897354182787</v>
      </c>
      <c r="B734" s="1">
        <f t="shared" si="11"/>
        <v>208.45348567796245</v>
      </c>
      <c r="C734" s="1">
        <v>0.15002899258400221</v>
      </c>
    </row>
    <row r="735" spans="1:3" x14ac:dyDescent="0.3">
      <c r="A735" s="1">
        <v>128.16479198168963</v>
      </c>
      <c r="B735" s="1">
        <f t="shared" si="11"/>
        <v>2.9778102253312606</v>
      </c>
      <c r="C735" s="1">
        <v>0.97326578569902644</v>
      </c>
    </row>
    <row r="736" spans="1:3" x14ac:dyDescent="0.3">
      <c r="A736" s="1">
        <v>138.97071681218222</v>
      </c>
      <c r="B736" s="1">
        <f t="shared" si="11"/>
        <v>14.551677412504</v>
      </c>
      <c r="C736" s="1">
        <v>0.87597277748954738</v>
      </c>
    </row>
    <row r="737" spans="1:3" x14ac:dyDescent="0.3">
      <c r="A737" s="1">
        <v>108.75226876611123</v>
      </c>
      <c r="B737" s="1">
        <f t="shared" si="11"/>
        <v>58.468868894534076</v>
      </c>
      <c r="C737" s="1">
        <v>0.58738975188451792</v>
      </c>
    </row>
    <row r="738" spans="1:3" x14ac:dyDescent="0.3">
      <c r="A738" s="1">
        <v>101.24668647709768</v>
      </c>
      <c r="B738" s="1">
        <f t="shared" si="11"/>
        <v>271.37276315819844</v>
      </c>
      <c r="C738" s="1">
        <v>8.462782677694021E-2</v>
      </c>
    </row>
    <row r="739" spans="1:3" x14ac:dyDescent="0.3">
      <c r="A739" s="1">
        <v>105.9444039632217</v>
      </c>
      <c r="B739" s="1">
        <f t="shared" si="11"/>
        <v>70.1821547331716</v>
      </c>
      <c r="C739" s="1">
        <v>0.52800073244422741</v>
      </c>
    </row>
    <row r="740" spans="1:3" x14ac:dyDescent="0.3">
      <c r="A740" s="1">
        <v>92.4064389031264</v>
      </c>
      <c r="B740" s="1">
        <f t="shared" si="11"/>
        <v>99.663179477624453</v>
      </c>
      <c r="C740" s="1">
        <v>0.40375988036744287</v>
      </c>
    </row>
    <row r="741" spans="1:3" x14ac:dyDescent="0.3">
      <c r="A741" s="1">
        <v>100.87638116179733</v>
      </c>
      <c r="B741" s="1">
        <f t="shared" si="11"/>
        <v>51.640031238350979</v>
      </c>
      <c r="C741" s="1">
        <v>0.62504959257789849</v>
      </c>
    </row>
    <row r="742" spans="1:3" x14ac:dyDescent="0.3">
      <c r="A742" s="1">
        <v>119.05880824575434</v>
      </c>
      <c r="B742" s="1">
        <f t="shared" si="11"/>
        <v>72.596713469770137</v>
      </c>
      <c r="C742" s="1">
        <v>0.51652577288125245</v>
      </c>
    </row>
    <row r="743" spans="1:3" x14ac:dyDescent="0.3">
      <c r="A743" s="1">
        <v>105.05559799217735</v>
      </c>
      <c r="B743" s="1">
        <f t="shared" si="11"/>
        <v>108.39887846580896</v>
      </c>
      <c r="C743" s="1">
        <v>0.3729056672872097</v>
      </c>
    </row>
    <row r="744" spans="1:3" x14ac:dyDescent="0.3">
      <c r="A744" s="1">
        <v>90.563698045443743</v>
      </c>
      <c r="B744" s="1">
        <f t="shared" si="11"/>
        <v>232.13413155658776</v>
      </c>
      <c r="C744" s="1">
        <v>0.12094485305337688</v>
      </c>
    </row>
    <row r="745" spans="1:3" x14ac:dyDescent="0.3">
      <c r="A745" s="1">
        <v>101.47727976378519</v>
      </c>
      <c r="B745" s="1">
        <f t="shared" si="11"/>
        <v>39.775809575973781</v>
      </c>
      <c r="C745" s="1">
        <v>0.69631031220435191</v>
      </c>
    </row>
    <row r="746" spans="1:3" x14ac:dyDescent="0.3">
      <c r="A746" s="1">
        <v>124.87801000621403</v>
      </c>
      <c r="B746" s="1">
        <f t="shared" si="11"/>
        <v>39.381575919958927</v>
      </c>
      <c r="C746" s="1">
        <v>0.69881282998138372</v>
      </c>
    </row>
    <row r="747" spans="1:3" x14ac:dyDescent="0.3">
      <c r="A747" s="1">
        <v>111.43278839459526</v>
      </c>
      <c r="B747" s="1">
        <f t="shared" si="11"/>
        <v>89.046157387574652</v>
      </c>
      <c r="C747" s="1">
        <v>0.4447157200842311</v>
      </c>
    </row>
    <row r="748" spans="1:3" x14ac:dyDescent="0.3">
      <c r="A748" s="1">
        <v>145.03591869957745</v>
      </c>
      <c r="B748" s="1">
        <f t="shared" si="11"/>
        <v>50.784892562761137</v>
      </c>
      <c r="C748" s="1">
        <v>0.62993255409405802</v>
      </c>
    </row>
    <row r="749" spans="1:3" x14ac:dyDescent="0.3">
      <c r="A749" s="1">
        <v>94.983774083957542</v>
      </c>
      <c r="B749" s="1">
        <f t="shared" si="11"/>
        <v>149.65986224855467</v>
      </c>
      <c r="C749" s="1">
        <v>0.25617236854152042</v>
      </c>
    </row>
    <row r="750" spans="1:3" x14ac:dyDescent="0.3">
      <c r="A750" s="1">
        <v>113.19604396281647</v>
      </c>
      <c r="B750" s="1">
        <f t="shared" si="11"/>
        <v>2.2531404266176702</v>
      </c>
      <c r="C750" s="1">
        <v>0.97970519119846189</v>
      </c>
    </row>
    <row r="751" spans="1:3" x14ac:dyDescent="0.3">
      <c r="A751" s="1">
        <v>123.20111550739966</v>
      </c>
      <c r="B751" s="1">
        <f t="shared" si="11"/>
        <v>312.11281520247076</v>
      </c>
      <c r="C751" s="1">
        <v>5.8412427137058624E-2</v>
      </c>
    </row>
    <row r="752" spans="1:3" x14ac:dyDescent="0.3">
      <c r="A752" s="1">
        <v>91.357468641363084</v>
      </c>
      <c r="B752" s="1">
        <f t="shared" si="11"/>
        <v>99.0750209892404</v>
      </c>
      <c r="C752" s="1">
        <v>0.40592669454023866</v>
      </c>
    </row>
    <row r="753" spans="1:3" x14ac:dyDescent="0.3">
      <c r="A753" s="1">
        <v>117.6246510616329</v>
      </c>
      <c r="B753" s="1">
        <f t="shared" si="11"/>
        <v>235.25597993817229</v>
      </c>
      <c r="C753" s="1">
        <v>0.11755729850154119</v>
      </c>
    </row>
    <row r="754" spans="1:3" x14ac:dyDescent="0.3">
      <c r="A754" s="1">
        <v>94.498840603919234</v>
      </c>
      <c r="B754" s="1">
        <f t="shared" si="11"/>
        <v>38.535399009267145</v>
      </c>
      <c r="C754" s="1">
        <v>0.70421460615863518</v>
      </c>
    </row>
    <row r="755" spans="1:3" x14ac:dyDescent="0.3">
      <c r="A755" s="1">
        <v>84.386955727823079</v>
      </c>
      <c r="B755" s="1">
        <f t="shared" si="11"/>
        <v>122.51519989743043</v>
      </c>
      <c r="C755" s="1">
        <v>0.32795190282906583</v>
      </c>
    </row>
    <row r="756" spans="1:3" x14ac:dyDescent="0.3">
      <c r="A756" s="1">
        <v>102.16078322206158</v>
      </c>
      <c r="B756" s="1">
        <f t="shared" si="11"/>
        <v>200.97920096210393</v>
      </c>
      <c r="C756" s="1">
        <v>0.16058839686269721</v>
      </c>
    </row>
    <row r="757" spans="1:3" x14ac:dyDescent="0.3">
      <c r="A757" s="1">
        <v>116.56025804346427</v>
      </c>
      <c r="B757" s="1">
        <f t="shared" si="11"/>
        <v>79.289198891760421</v>
      </c>
      <c r="C757" s="1">
        <v>0.4860072634052553</v>
      </c>
    </row>
    <row r="758" spans="1:3" x14ac:dyDescent="0.3">
      <c r="A758" s="1">
        <v>109.9512647264055</v>
      </c>
      <c r="B758" s="1">
        <f t="shared" si="11"/>
        <v>33.868837108540923</v>
      </c>
      <c r="C758" s="1">
        <v>0.73476363414410839</v>
      </c>
    </row>
    <row r="759" spans="1:3" x14ac:dyDescent="0.3">
      <c r="A759" s="1">
        <v>96.893808454624377</v>
      </c>
      <c r="B759" s="1">
        <f t="shared" si="11"/>
        <v>34.711894121229363</v>
      </c>
      <c r="C759" s="1">
        <v>0.72914822840052496</v>
      </c>
    </row>
    <row r="760" spans="1:3" x14ac:dyDescent="0.3">
      <c r="A760" s="1">
        <v>127.77669240254909</v>
      </c>
      <c r="B760" s="1">
        <f t="shared" si="11"/>
        <v>27.653387582919297</v>
      </c>
      <c r="C760" s="1">
        <v>0.77752006591998046</v>
      </c>
    </row>
    <row r="761" spans="1:3" x14ac:dyDescent="0.3">
      <c r="A761" s="1">
        <v>111.47800619743066</v>
      </c>
      <c r="B761" s="1">
        <f t="shared" si="11"/>
        <v>140.80959365114666</v>
      </c>
      <c r="C761" s="1">
        <v>0.27765739921262245</v>
      </c>
    </row>
    <row r="762" spans="1:3" x14ac:dyDescent="0.3">
      <c r="A762" s="1">
        <v>108.73612978262827</v>
      </c>
      <c r="B762" s="1">
        <f t="shared" si="11"/>
        <v>231.08544851628011</v>
      </c>
      <c r="C762" s="1">
        <v>0.12210455641346477</v>
      </c>
    </row>
    <row r="763" spans="1:3" x14ac:dyDescent="0.3">
      <c r="A763" s="1">
        <v>119.25113909033826</v>
      </c>
      <c r="B763" s="1">
        <f t="shared" si="11"/>
        <v>170.65769935279286</v>
      </c>
      <c r="C763" s="1">
        <v>0.21161534470656454</v>
      </c>
    </row>
    <row r="764" spans="1:3" x14ac:dyDescent="0.3">
      <c r="A764" s="1">
        <v>107.37634880148107</v>
      </c>
      <c r="B764" s="1">
        <f t="shared" si="11"/>
        <v>55.884560519371405</v>
      </c>
      <c r="C764" s="1">
        <v>0.60136722922452468</v>
      </c>
    </row>
    <row r="765" spans="1:3" x14ac:dyDescent="0.3">
      <c r="A765" s="1">
        <v>103.0062494968297</v>
      </c>
      <c r="B765" s="1">
        <f t="shared" si="11"/>
        <v>107.25371349314727</v>
      </c>
      <c r="C765" s="1">
        <v>0.37681203650013734</v>
      </c>
    </row>
    <row r="766" spans="1:3" x14ac:dyDescent="0.3">
      <c r="A766" s="1">
        <v>127.73359144863207</v>
      </c>
      <c r="B766" s="1">
        <f t="shared" si="11"/>
        <v>4.7003589897993532</v>
      </c>
      <c r="C766" s="1">
        <v>0.95812860499893182</v>
      </c>
    </row>
    <row r="767" spans="1:3" x14ac:dyDescent="0.3">
      <c r="A767" s="1">
        <v>127.64796252246015</v>
      </c>
      <c r="B767" s="1">
        <f t="shared" si="11"/>
        <v>29.282899685163997</v>
      </c>
      <c r="C767" s="1">
        <v>0.76607562486648151</v>
      </c>
    </row>
    <row r="768" spans="1:3" x14ac:dyDescent="0.3">
      <c r="A768" s="1">
        <v>116.19195816398133</v>
      </c>
      <c r="B768" s="1">
        <f t="shared" si="11"/>
        <v>111.65735142381452</v>
      </c>
      <c r="C768" s="1">
        <v>0.36201055940427868</v>
      </c>
    </row>
    <row r="769" spans="1:3" x14ac:dyDescent="0.3">
      <c r="A769" s="1">
        <v>104.04687969217775</v>
      </c>
      <c r="B769" s="1">
        <f t="shared" si="11"/>
        <v>1.217397860927228</v>
      </c>
      <c r="C769" s="1">
        <v>0.98898281807916499</v>
      </c>
    </row>
    <row r="770" spans="1:3" x14ac:dyDescent="0.3">
      <c r="A770" s="1">
        <v>136.36263161548413</v>
      </c>
      <c r="B770" s="1">
        <f t="shared" si="11"/>
        <v>6.6568063497011227</v>
      </c>
      <c r="C770" s="1">
        <v>0.94122135074922941</v>
      </c>
    </row>
    <row r="771" spans="1:3" x14ac:dyDescent="0.3">
      <c r="A771" s="1">
        <v>128.05108695407398</v>
      </c>
      <c r="B771" s="1">
        <f t="shared" ref="B771:B834" si="12">-LN(C771)/0.0091</f>
        <v>17.563510831954321</v>
      </c>
      <c r="C771" s="1">
        <v>0.85229041413617357</v>
      </c>
    </row>
    <row r="772" spans="1:3" x14ac:dyDescent="0.3">
      <c r="A772" s="1">
        <v>131.80640876758844</v>
      </c>
      <c r="B772" s="1">
        <f t="shared" si="12"/>
        <v>73.052149745848638</v>
      </c>
      <c r="C772" s="1">
        <v>0.51438947721793271</v>
      </c>
    </row>
    <row r="773" spans="1:3" x14ac:dyDescent="0.3">
      <c r="A773" s="1">
        <v>122.16153577843215</v>
      </c>
      <c r="B773" s="1">
        <f t="shared" si="12"/>
        <v>32.206377473860677</v>
      </c>
      <c r="C773" s="1">
        <v>0.74596392712179938</v>
      </c>
    </row>
    <row r="774" spans="1:3" x14ac:dyDescent="0.3">
      <c r="A774" s="1">
        <v>102.98075181286549</v>
      </c>
      <c r="B774" s="1">
        <f t="shared" si="12"/>
        <v>41.391477285096855</v>
      </c>
      <c r="C774" s="1">
        <v>0.68614764854884491</v>
      </c>
    </row>
    <row r="775" spans="1:3" x14ac:dyDescent="0.3">
      <c r="A775" s="1">
        <v>123.77517946821172</v>
      </c>
      <c r="B775" s="1">
        <f t="shared" si="12"/>
        <v>56.994344600049594</v>
      </c>
      <c r="C775" s="1">
        <v>0.59532456434827719</v>
      </c>
    </row>
    <row r="776" spans="1:3" x14ac:dyDescent="0.3">
      <c r="A776" s="1">
        <v>115.15814008394955</v>
      </c>
      <c r="B776" s="1">
        <f t="shared" si="12"/>
        <v>141.58534880668509</v>
      </c>
      <c r="C776" s="1">
        <v>0.27570421460615863</v>
      </c>
    </row>
    <row r="777" spans="1:3" x14ac:dyDescent="0.3">
      <c r="A777" s="1">
        <v>90.180277816543821</v>
      </c>
      <c r="B777" s="1">
        <f t="shared" si="12"/>
        <v>36.212313368458503</v>
      </c>
      <c r="C777" s="1">
        <v>0.71926023133030181</v>
      </c>
    </row>
    <row r="778" spans="1:3" x14ac:dyDescent="0.3">
      <c r="A778" s="1">
        <v>113.67286020264146</v>
      </c>
      <c r="B778" s="1">
        <f t="shared" si="12"/>
        <v>129.05651630556528</v>
      </c>
      <c r="C778" s="1">
        <v>0.30899990844447156</v>
      </c>
    </row>
    <row r="779" spans="1:3" x14ac:dyDescent="0.3">
      <c r="A779" s="1">
        <v>125.78911451360909</v>
      </c>
      <c r="B779" s="1">
        <f t="shared" si="12"/>
        <v>204.80406884343674</v>
      </c>
      <c r="C779" s="1">
        <v>0.15509506515701774</v>
      </c>
    </row>
    <row r="780" spans="1:3" x14ac:dyDescent="0.3">
      <c r="A780" s="1">
        <v>87.685802150517702</v>
      </c>
      <c r="B780" s="1">
        <f t="shared" si="12"/>
        <v>215.08759363096885</v>
      </c>
      <c r="C780" s="1">
        <v>0.14123966185491502</v>
      </c>
    </row>
    <row r="781" spans="1:3" x14ac:dyDescent="0.3">
      <c r="A781" s="1">
        <v>110.31864146876615</v>
      </c>
      <c r="B781" s="1">
        <f t="shared" si="12"/>
        <v>0.24845314988976194</v>
      </c>
      <c r="C781" s="1">
        <v>0.99774163029877616</v>
      </c>
    </row>
    <row r="782" spans="1:3" x14ac:dyDescent="0.3">
      <c r="A782" s="1">
        <v>118.23193204269046</v>
      </c>
      <c r="B782" s="1">
        <f t="shared" si="12"/>
        <v>125.54255286621063</v>
      </c>
      <c r="C782" s="1">
        <v>0.31904049806207463</v>
      </c>
    </row>
    <row r="783" spans="1:3" x14ac:dyDescent="0.3">
      <c r="A783" s="1">
        <v>88.286732584820129</v>
      </c>
      <c r="B783" s="1">
        <f t="shared" si="12"/>
        <v>190.69937465156079</v>
      </c>
      <c r="C783" s="1">
        <v>0.17633594775231179</v>
      </c>
    </row>
    <row r="784" spans="1:3" x14ac:dyDescent="0.3">
      <c r="A784" s="1">
        <v>110.84175781012163</v>
      </c>
      <c r="B784" s="1">
        <f t="shared" si="12"/>
        <v>201.52352344237289</v>
      </c>
      <c r="C784" s="1">
        <v>0.15979491561632131</v>
      </c>
    </row>
    <row r="785" spans="1:3" x14ac:dyDescent="0.3">
      <c r="A785" s="1">
        <v>135.41020876378752</v>
      </c>
      <c r="B785" s="1">
        <f t="shared" si="12"/>
        <v>1.5264167756470441</v>
      </c>
      <c r="C785" s="1">
        <v>0.98620563371684922</v>
      </c>
    </row>
    <row r="786" spans="1:3" x14ac:dyDescent="0.3">
      <c r="A786" s="1">
        <v>123.5441723614349</v>
      </c>
      <c r="B786" s="1">
        <f t="shared" si="12"/>
        <v>115.93619711637523</v>
      </c>
      <c r="C786" s="1">
        <v>0.34818567461165195</v>
      </c>
    </row>
    <row r="787" spans="1:3" x14ac:dyDescent="0.3">
      <c r="A787" s="1">
        <v>91.422279233811423</v>
      </c>
      <c r="B787" s="1">
        <f t="shared" si="12"/>
        <v>35.394730152557891</v>
      </c>
      <c r="C787" s="1">
        <v>0.72463148899807739</v>
      </c>
    </row>
    <row r="788" spans="1:3" x14ac:dyDescent="0.3">
      <c r="A788" s="1">
        <v>128.66595994215459</v>
      </c>
      <c r="B788" s="1">
        <f t="shared" si="12"/>
        <v>31.556416739393825</v>
      </c>
      <c r="C788" s="1">
        <v>0.75038911099581895</v>
      </c>
    </row>
    <row r="789" spans="1:3" x14ac:dyDescent="0.3">
      <c r="A789" s="1">
        <v>114.64344338979572</v>
      </c>
      <c r="B789" s="1">
        <f t="shared" si="12"/>
        <v>276.77395540824415</v>
      </c>
      <c r="C789" s="1">
        <v>8.0568865016632588E-2</v>
      </c>
    </row>
    <row r="790" spans="1:3" x14ac:dyDescent="0.3">
      <c r="A790" s="1">
        <v>113.63739900421933</v>
      </c>
      <c r="B790" s="1">
        <f t="shared" si="12"/>
        <v>31.632420398646506</v>
      </c>
      <c r="C790" s="1">
        <v>0.74987029633472702</v>
      </c>
    </row>
    <row r="791" spans="1:3" x14ac:dyDescent="0.3">
      <c r="A791" s="1">
        <v>123.52367235085694</v>
      </c>
      <c r="B791" s="1">
        <f t="shared" si="12"/>
        <v>53.386887850611068</v>
      </c>
      <c r="C791" s="1">
        <v>0.61519211401715135</v>
      </c>
    </row>
    <row r="792" spans="1:3" x14ac:dyDescent="0.3">
      <c r="A792" s="1">
        <v>111.00168335848139</v>
      </c>
      <c r="B792" s="1">
        <f t="shared" si="12"/>
        <v>118.31187099792589</v>
      </c>
      <c r="C792" s="1">
        <v>0.34073915829950863</v>
      </c>
    </row>
    <row r="793" spans="1:3" x14ac:dyDescent="0.3">
      <c r="A793" s="1">
        <v>102.09933093879954</v>
      </c>
      <c r="B793" s="1">
        <f t="shared" si="12"/>
        <v>14.433057229090061</v>
      </c>
      <c r="C793" s="1">
        <v>0.87691885128330327</v>
      </c>
    </row>
    <row r="794" spans="1:3" x14ac:dyDescent="0.3">
      <c r="A794" s="1">
        <v>135.11563252483029</v>
      </c>
      <c r="B794" s="1">
        <f t="shared" si="12"/>
        <v>56.477293060057562</v>
      </c>
      <c r="C794" s="1">
        <v>0.59813226722006896</v>
      </c>
    </row>
    <row r="795" spans="1:3" x14ac:dyDescent="0.3">
      <c r="A795" s="1">
        <v>94.119526743597817</v>
      </c>
      <c r="B795" s="1">
        <f t="shared" si="12"/>
        <v>67.620761147976353</v>
      </c>
      <c r="C795" s="1">
        <v>0.54045228431043424</v>
      </c>
    </row>
    <row r="796" spans="1:3" x14ac:dyDescent="0.3">
      <c r="A796" s="1">
        <v>106.41685917595169</v>
      </c>
      <c r="B796" s="1">
        <f t="shared" si="12"/>
        <v>54.328558564137282</v>
      </c>
      <c r="C796" s="1">
        <v>0.60994293038727987</v>
      </c>
    </row>
    <row r="797" spans="1:3" x14ac:dyDescent="0.3">
      <c r="A797" s="1">
        <v>118.46348029881483</v>
      </c>
      <c r="B797" s="1">
        <f t="shared" si="12"/>
        <v>61.954974230631301</v>
      </c>
      <c r="C797" s="1">
        <v>0.56904812768944368</v>
      </c>
    </row>
    <row r="798" spans="1:3" x14ac:dyDescent="0.3">
      <c r="A798" s="1">
        <v>110.58867499319604</v>
      </c>
      <c r="B798" s="1">
        <f t="shared" si="12"/>
        <v>234.48840911158422</v>
      </c>
      <c r="C798" s="1">
        <v>0.1183812982573931</v>
      </c>
    </row>
    <row r="799" spans="1:3" x14ac:dyDescent="0.3">
      <c r="A799" s="1">
        <v>119.04562966752565</v>
      </c>
      <c r="B799" s="1">
        <f t="shared" si="12"/>
        <v>11.240620663288516</v>
      </c>
      <c r="C799" s="1">
        <v>0.90276802880947293</v>
      </c>
    </row>
    <row r="800" spans="1:3" x14ac:dyDescent="0.3">
      <c r="A800" s="1">
        <v>86.098133629420772</v>
      </c>
      <c r="B800" s="1">
        <f t="shared" si="12"/>
        <v>53.375985513195481</v>
      </c>
      <c r="C800" s="1">
        <v>0.61525315103610345</v>
      </c>
    </row>
    <row r="801" spans="1:3" x14ac:dyDescent="0.3">
      <c r="A801" s="1">
        <v>108.19090589880943</v>
      </c>
      <c r="B801" s="1">
        <f t="shared" si="12"/>
        <v>40.364982308181226</v>
      </c>
      <c r="C801" s="1">
        <v>0.69258705404828025</v>
      </c>
    </row>
    <row r="802" spans="1:3" x14ac:dyDescent="0.3">
      <c r="A802" s="1">
        <v>89.753979459928814</v>
      </c>
      <c r="B802" s="1">
        <f t="shared" si="12"/>
        <v>275.98591199036969</v>
      </c>
      <c r="C802" s="1">
        <v>8.1148716696676532E-2</v>
      </c>
    </row>
    <row r="803" spans="1:3" x14ac:dyDescent="0.3">
      <c r="A803" s="1">
        <v>123.72660335619003</v>
      </c>
      <c r="B803" s="1">
        <f t="shared" si="12"/>
        <v>30.422625126766384</v>
      </c>
      <c r="C803" s="1">
        <v>0.75817133091219824</v>
      </c>
    </row>
    <row r="804" spans="1:3" x14ac:dyDescent="0.3">
      <c r="A804" s="1">
        <v>115.73693114347407</v>
      </c>
      <c r="B804" s="1">
        <f t="shared" si="12"/>
        <v>58.852070540434575</v>
      </c>
      <c r="C804" s="1">
        <v>0.58534501174962617</v>
      </c>
    </row>
    <row r="805" spans="1:3" x14ac:dyDescent="0.3">
      <c r="A805" s="1">
        <v>101.89630443652277</v>
      </c>
      <c r="B805" s="1">
        <f t="shared" si="12"/>
        <v>15.212164388836218</v>
      </c>
      <c r="C805" s="1">
        <v>0.8707235938596759</v>
      </c>
    </row>
    <row r="806" spans="1:3" x14ac:dyDescent="0.3">
      <c r="A806" s="1">
        <v>105.98013573631761</v>
      </c>
      <c r="B806" s="1">
        <f t="shared" si="12"/>
        <v>182.56379262613203</v>
      </c>
      <c r="C806" s="1">
        <v>0.18988616595965452</v>
      </c>
    </row>
    <row r="807" spans="1:3" x14ac:dyDescent="0.3">
      <c r="A807" s="1">
        <v>130.3563195100287</v>
      </c>
      <c r="B807" s="1">
        <f t="shared" si="12"/>
        <v>27.567155295455819</v>
      </c>
      <c r="C807" s="1">
        <v>0.77813043610950039</v>
      </c>
    </row>
    <row r="808" spans="1:3" x14ac:dyDescent="0.3">
      <c r="A808" s="1">
        <v>128.87910912046209</v>
      </c>
      <c r="B808" s="1">
        <f t="shared" si="12"/>
        <v>45.565651701022304</v>
      </c>
      <c r="C808" s="1">
        <v>0.66057313760795922</v>
      </c>
    </row>
    <row r="809" spans="1:3" x14ac:dyDescent="0.3">
      <c r="A809" s="1">
        <v>93.547977535636164</v>
      </c>
      <c r="B809" s="1">
        <f t="shared" si="12"/>
        <v>36.422334665533214</v>
      </c>
      <c r="C809" s="1">
        <v>0.71788689840388198</v>
      </c>
    </row>
    <row r="810" spans="1:3" x14ac:dyDescent="0.3">
      <c r="A810" s="1">
        <v>113.08181370201055</v>
      </c>
      <c r="B810" s="1">
        <f t="shared" si="12"/>
        <v>0.6458009189382492</v>
      </c>
      <c r="C810" s="1">
        <v>0.99414044618060848</v>
      </c>
    </row>
    <row r="811" spans="1:3" x14ac:dyDescent="0.3">
      <c r="A811" s="1">
        <v>116.26646169621381</v>
      </c>
      <c r="B811" s="1">
        <f t="shared" si="12"/>
        <v>49.920509391474802</v>
      </c>
      <c r="C811" s="1">
        <v>0.63490707113864564</v>
      </c>
    </row>
    <row r="812" spans="1:3" x14ac:dyDescent="0.3">
      <c r="A812" s="1">
        <v>95.693539201747626</v>
      </c>
      <c r="B812" s="1">
        <f t="shared" si="12"/>
        <v>111.67588107732608</v>
      </c>
      <c r="C812" s="1">
        <v>0.36194952238532668</v>
      </c>
    </row>
    <row r="813" spans="1:3" x14ac:dyDescent="0.3">
      <c r="A813" s="1">
        <v>106.54396560799796</v>
      </c>
      <c r="B813" s="1">
        <f t="shared" si="12"/>
        <v>64.031296636353602</v>
      </c>
      <c r="C813" s="1">
        <v>0.55839716788232063</v>
      </c>
    </row>
    <row r="814" spans="1:3" x14ac:dyDescent="0.3">
      <c r="A814" s="1">
        <v>105.37917346970062</v>
      </c>
      <c r="B814" s="1">
        <f t="shared" si="12"/>
        <v>112.47562645793154</v>
      </c>
      <c r="C814" s="1">
        <v>0.35932493057039094</v>
      </c>
    </row>
    <row r="815" spans="1:3" x14ac:dyDescent="0.3">
      <c r="A815" s="1">
        <v>108.38944404473295</v>
      </c>
      <c r="B815" s="1">
        <f t="shared" si="12"/>
        <v>36.576605791475309</v>
      </c>
      <c r="C815" s="1">
        <v>0.7168797875911741</v>
      </c>
    </row>
    <row r="816" spans="1:3" x14ac:dyDescent="0.3">
      <c r="A816" s="1">
        <v>104.09727024612948</v>
      </c>
      <c r="B816" s="1">
        <f t="shared" si="12"/>
        <v>292.78787471795192</v>
      </c>
      <c r="C816" s="1">
        <v>6.9643238624225598E-2</v>
      </c>
    </row>
    <row r="817" spans="1:3" x14ac:dyDescent="0.3">
      <c r="A817" s="1">
        <v>109.95447979017626</v>
      </c>
      <c r="B817" s="1">
        <f t="shared" si="12"/>
        <v>237.27131221285504</v>
      </c>
      <c r="C817" s="1">
        <v>0.11542100283822138</v>
      </c>
    </row>
    <row r="818" spans="1:3" x14ac:dyDescent="0.3">
      <c r="A818" s="1">
        <v>108.55105670576449</v>
      </c>
      <c r="B818" s="1">
        <f t="shared" si="12"/>
        <v>406.88078371805369</v>
      </c>
      <c r="C818" s="1">
        <v>2.4658955656605731E-2</v>
      </c>
    </row>
    <row r="819" spans="1:3" x14ac:dyDescent="0.3">
      <c r="A819" s="1">
        <v>93.288798830471933</v>
      </c>
      <c r="B819" s="1">
        <f t="shared" si="12"/>
        <v>59.7783991070025</v>
      </c>
      <c r="C819" s="1">
        <v>0.58043153172399065</v>
      </c>
    </row>
    <row r="820" spans="1:3" x14ac:dyDescent="0.3">
      <c r="A820" s="1">
        <v>106.49094888809486</v>
      </c>
      <c r="B820" s="1">
        <f t="shared" si="12"/>
        <v>134.98771928982814</v>
      </c>
      <c r="C820" s="1">
        <v>0.29276406140324107</v>
      </c>
    </row>
    <row r="821" spans="1:3" x14ac:dyDescent="0.3">
      <c r="A821" s="1">
        <v>115.89104729442624</v>
      </c>
      <c r="B821" s="1">
        <f t="shared" si="12"/>
        <v>20.858723678321393</v>
      </c>
      <c r="C821" s="1">
        <v>0.82711264381847593</v>
      </c>
    </row>
    <row r="822" spans="1:3" x14ac:dyDescent="0.3">
      <c r="A822" s="1">
        <v>105.13417606067378</v>
      </c>
      <c r="B822" s="1">
        <f t="shared" si="12"/>
        <v>139.90742031271739</v>
      </c>
      <c r="C822" s="1">
        <v>0.27994628742332223</v>
      </c>
    </row>
    <row r="823" spans="1:3" x14ac:dyDescent="0.3">
      <c r="A823" s="1">
        <v>121.4643285087368</v>
      </c>
      <c r="B823" s="1">
        <f t="shared" si="12"/>
        <v>342.54603708474684</v>
      </c>
      <c r="C823" s="1">
        <v>4.4282357249671923E-2</v>
      </c>
    </row>
    <row r="824" spans="1:3" x14ac:dyDescent="0.3">
      <c r="A824" s="1">
        <v>107.39487520855619</v>
      </c>
      <c r="B824" s="1">
        <f t="shared" si="12"/>
        <v>494.20657546954862</v>
      </c>
      <c r="C824" s="1">
        <v>1.1139255958738976E-2</v>
      </c>
    </row>
    <row r="825" spans="1:3" x14ac:dyDescent="0.3">
      <c r="A825" s="1">
        <v>117.66194261814235</v>
      </c>
      <c r="B825" s="1">
        <f t="shared" si="12"/>
        <v>6.1413650328732707</v>
      </c>
      <c r="C825" s="1">
        <v>0.94564653462324899</v>
      </c>
    </row>
    <row r="826" spans="1:3" x14ac:dyDescent="0.3">
      <c r="A826" s="1">
        <v>146.4548759534955</v>
      </c>
      <c r="B826" s="1">
        <f t="shared" si="12"/>
        <v>135.01063215686071</v>
      </c>
      <c r="C826" s="1">
        <v>0.29270302438428908</v>
      </c>
    </row>
    <row r="827" spans="1:3" x14ac:dyDescent="0.3">
      <c r="A827" s="1">
        <v>99.234343047428411</v>
      </c>
      <c r="B827" s="1">
        <f t="shared" si="12"/>
        <v>120.95155188331304</v>
      </c>
      <c r="C827" s="1">
        <v>0.33265175328836938</v>
      </c>
    </row>
    <row r="828" spans="1:3" x14ac:dyDescent="0.3">
      <c r="A828" s="1">
        <v>103.55901763919974</v>
      </c>
      <c r="B828" s="1">
        <f t="shared" si="12"/>
        <v>15.177505420280928</v>
      </c>
      <c r="C828" s="1">
        <v>0.87099826044495987</v>
      </c>
    </row>
    <row r="829" spans="1:3" x14ac:dyDescent="0.3">
      <c r="A829" s="1">
        <v>87.535808284301311</v>
      </c>
      <c r="B829" s="1">
        <f t="shared" si="12"/>
        <v>283.1138802690154</v>
      </c>
      <c r="C829" s="1">
        <v>7.6052125614185007E-2</v>
      </c>
    </row>
    <row r="830" spans="1:3" x14ac:dyDescent="0.3">
      <c r="A830" s="1">
        <v>94.319656505249441</v>
      </c>
      <c r="B830" s="1">
        <f t="shared" si="12"/>
        <v>235.42728178095149</v>
      </c>
      <c r="C830" s="1">
        <v>0.1173741874446852</v>
      </c>
    </row>
    <row r="831" spans="1:3" x14ac:dyDescent="0.3">
      <c r="A831" s="1">
        <v>107.81114638608415</v>
      </c>
      <c r="B831" s="1">
        <f t="shared" si="12"/>
        <v>192.42452954640734</v>
      </c>
      <c r="C831" s="1">
        <v>0.17358928189947204</v>
      </c>
    </row>
    <row r="832" spans="1:3" x14ac:dyDescent="0.3">
      <c r="A832" s="1">
        <v>104.45818502863403</v>
      </c>
      <c r="B832" s="1">
        <f t="shared" si="12"/>
        <v>72.973940779930686</v>
      </c>
      <c r="C832" s="1">
        <v>0.51475569933164467</v>
      </c>
    </row>
    <row r="833" spans="1:3" x14ac:dyDescent="0.3">
      <c r="A833" s="1">
        <v>103.2635182631202</v>
      </c>
      <c r="B833" s="1">
        <f t="shared" si="12"/>
        <v>128.41802748551004</v>
      </c>
      <c r="C833" s="1">
        <v>0.3108005005035554</v>
      </c>
    </row>
    <row r="834" spans="1:3" x14ac:dyDescent="0.3">
      <c r="A834" s="1">
        <v>102.44854734570254</v>
      </c>
      <c r="B834" s="1">
        <f t="shared" si="12"/>
        <v>9.5412647030092383</v>
      </c>
      <c r="C834" s="1">
        <v>0.91683706167790768</v>
      </c>
    </row>
    <row r="835" spans="1:3" x14ac:dyDescent="0.3">
      <c r="A835" s="1">
        <v>102.27579337457428</v>
      </c>
      <c r="B835" s="1">
        <f t="shared" ref="B835:B898" si="13">-LN(C835)/0.0091</f>
        <v>148.65641163998166</v>
      </c>
      <c r="C835" s="1">
        <v>0.2585222937711722</v>
      </c>
    </row>
    <row r="836" spans="1:3" x14ac:dyDescent="0.3">
      <c r="A836" s="1">
        <v>98.9016635279404</v>
      </c>
      <c r="B836" s="1">
        <f t="shared" si="13"/>
        <v>20.773608236253597</v>
      </c>
      <c r="C836" s="1">
        <v>0.82775353251747186</v>
      </c>
    </row>
    <row r="837" spans="1:3" x14ac:dyDescent="0.3">
      <c r="A837" s="1">
        <v>89.215026542078704</v>
      </c>
      <c r="B837" s="1">
        <f t="shared" si="13"/>
        <v>53.288805730844288</v>
      </c>
      <c r="C837" s="1">
        <v>0.61574144718771939</v>
      </c>
    </row>
    <row r="838" spans="1:3" x14ac:dyDescent="0.3">
      <c r="A838" s="1">
        <v>88.037294567911886</v>
      </c>
      <c r="B838" s="1">
        <f t="shared" si="13"/>
        <v>93.133133272041945</v>
      </c>
      <c r="C838" s="1">
        <v>0.42847987304300056</v>
      </c>
    </row>
    <row r="839" spans="1:3" x14ac:dyDescent="0.3">
      <c r="A839" s="1">
        <v>115.01171143696411</v>
      </c>
      <c r="B839" s="1">
        <f t="shared" si="13"/>
        <v>3.4093819736575339</v>
      </c>
      <c r="C839" s="1">
        <v>0.96945097201452679</v>
      </c>
    </row>
    <row r="840" spans="1:3" x14ac:dyDescent="0.3">
      <c r="A840" s="1">
        <v>92.681374603998847</v>
      </c>
      <c r="B840" s="1">
        <f t="shared" si="13"/>
        <v>105.96191471687415</v>
      </c>
      <c r="C840" s="1">
        <v>0.38126773888363291</v>
      </c>
    </row>
    <row r="841" spans="1:3" x14ac:dyDescent="0.3">
      <c r="A841" s="1">
        <v>137.99562935251743</v>
      </c>
      <c r="B841" s="1">
        <f t="shared" si="13"/>
        <v>51.645396835377994</v>
      </c>
      <c r="C841" s="1">
        <v>0.6250190740684225</v>
      </c>
    </row>
    <row r="842" spans="1:3" x14ac:dyDescent="0.3">
      <c r="A842" s="1">
        <v>103.18043592211325</v>
      </c>
      <c r="B842" s="1">
        <f t="shared" si="13"/>
        <v>173.84127850914516</v>
      </c>
      <c r="C842" s="1">
        <v>0.2055726798303171</v>
      </c>
    </row>
    <row r="843" spans="1:3" x14ac:dyDescent="0.3">
      <c r="A843" s="1">
        <v>116.54353016216191</v>
      </c>
      <c r="B843" s="1">
        <f t="shared" si="13"/>
        <v>27.321763868584103</v>
      </c>
      <c r="C843" s="1">
        <v>0.77986999114963229</v>
      </c>
    </row>
    <row r="844" spans="1:3" x14ac:dyDescent="0.3">
      <c r="A844" s="1">
        <v>104.32125832754537</v>
      </c>
      <c r="B844" s="1">
        <f t="shared" si="13"/>
        <v>17.23739803310216</v>
      </c>
      <c r="C844" s="1">
        <v>0.85482345042268137</v>
      </c>
    </row>
    <row r="845" spans="1:3" x14ac:dyDescent="0.3">
      <c r="A845" s="1">
        <v>128.53134108387167</v>
      </c>
      <c r="B845" s="1">
        <f t="shared" si="13"/>
        <v>76.193498126189382</v>
      </c>
      <c r="C845" s="1">
        <v>0.49989318521683401</v>
      </c>
    </row>
    <row r="846" spans="1:3" x14ac:dyDescent="0.3">
      <c r="A846" s="1">
        <v>111.10801920527592</v>
      </c>
      <c r="B846" s="1">
        <f t="shared" si="13"/>
        <v>44.791614165508456</v>
      </c>
      <c r="C846" s="1">
        <v>0.66524246955778676</v>
      </c>
    </row>
    <row r="847" spans="1:3" x14ac:dyDescent="0.3">
      <c r="A847" s="1">
        <v>101.6365686658537</v>
      </c>
      <c r="B847" s="1">
        <f t="shared" si="13"/>
        <v>158.70150450933065</v>
      </c>
      <c r="C847" s="1">
        <v>0.2359385967589343</v>
      </c>
    </row>
    <row r="848" spans="1:3" x14ac:dyDescent="0.3">
      <c r="A848" s="1">
        <v>138.49565134965815</v>
      </c>
      <c r="B848" s="1">
        <f t="shared" si="13"/>
        <v>36.445695161760739</v>
      </c>
      <c r="C848" s="1">
        <v>0.717734305856502</v>
      </c>
    </row>
    <row r="849" spans="1:3" x14ac:dyDescent="0.3">
      <c r="A849" s="1">
        <v>98.663971635105554</v>
      </c>
      <c r="B849" s="1">
        <f t="shared" si="13"/>
        <v>523.73246247626571</v>
      </c>
      <c r="C849" s="1">
        <v>8.5146641438032175E-3</v>
      </c>
    </row>
    <row r="850" spans="1:3" x14ac:dyDescent="0.3">
      <c r="A850" s="1">
        <v>111.95822849491378</v>
      </c>
      <c r="B850" s="1">
        <f t="shared" si="13"/>
        <v>82.00681316750304</v>
      </c>
      <c r="C850" s="1">
        <v>0.47413556321909239</v>
      </c>
    </row>
    <row r="851" spans="1:3" x14ac:dyDescent="0.3">
      <c r="A851" s="1">
        <v>118.17344016468269</v>
      </c>
      <c r="B851" s="1">
        <f t="shared" si="13"/>
        <v>8.6886364754204148</v>
      </c>
      <c r="C851" s="1">
        <v>0.92397839289529105</v>
      </c>
    </row>
    <row r="852" spans="1:3" x14ac:dyDescent="0.3">
      <c r="A852" s="1">
        <v>96.700013323570602</v>
      </c>
      <c r="B852" s="1">
        <f t="shared" si="13"/>
        <v>5.3956016513232292</v>
      </c>
      <c r="C852" s="1">
        <v>0.95208594012268444</v>
      </c>
    </row>
    <row r="853" spans="1:3" x14ac:dyDescent="0.3">
      <c r="A853" s="1">
        <v>122.29956069437321</v>
      </c>
      <c r="B853" s="1">
        <f t="shared" si="13"/>
        <v>80.057833815880386</v>
      </c>
      <c r="C853" s="1">
        <v>0.48261970885341959</v>
      </c>
    </row>
    <row r="854" spans="1:3" x14ac:dyDescent="0.3">
      <c r="A854" s="1">
        <v>131.98473339376505</v>
      </c>
      <c r="B854" s="1">
        <f t="shared" si="13"/>
        <v>130.95037092048605</v>
      </c>
      <c r="C854" s="1">
        <v>0.30372020630512409</v>
      </c>
    </row>
    <row r="855" spans="1:3" x14ac:dyDescent="0.3">
      <c r="A855" s="1">
        <v>123.41986717307009</v>
      </c>
      <c r="B855" s="1">
        <f t="shared" si="13"/>
        <v>121.78137339824303</v>
      </c>
      <c r="C855" s="1">
        <v>0.33014923551133762</v>
      </c>
    </row>
    <row r="856" spans="1:3" x14ac:dyDescent="0.3">
      <c r="A856" s="1">
        <v>110.59403873819974</v>
      </c>
      <c r="B856" s="1">
        <f t="shared" si="13"/>
        <v>255.70288977598727</v>
      </c>
      <c r="C856" s="1">
        <v>9.7598193304239023E-2</v>
      </c>
    </row>
    <row r="857" spans="1:3" x14ac:dyDescent="0.3">
      <c r="A857" s="1">
        <v>101.7935178928019</v>
      </c>
      <c r="B857" s="1">
        <f t="shared" si="13"/>
        <v>23.526389182508883</v>
      </c>
      <c r="C857" s="1">
        <v>0.80727561265907777</v>
      </c>
    </row>
    <row r="858" spans="1:3" x14ac:dyDescent="0.3">
      <c r="A858" s="1">
        <v>106.2217270876863</v>
      </c>
      <c r="B858" s="1">
        <f t="shared" si="13"/>
        <v>79.413477742530034</v>
      </c>
      <c r="C858" s="1">
        <v>0.48545793023468736</v>
      </c>
    </row>
    <row r="859" spans="1:3" x14ac:dyDescent="0.3">
      <c r="A859" s="1">
        <v>120.38105892803287</v>
      </c>
      <c r="B859" s="1">
        <f t="shared" si="13"/>
        <v>4.0251559275510274E-2</v>
      </c>
      <c r="C859" s="1">
        <v>0.99963377788628804</v>
      </c>
    </row>
    <row r="860" spans="1:3" x14ac:dyDescent="0.3">
      <c r="A860" s="1">
        <v>98.462122928467579</v>
      </c>
      <c r="B860" s="1">
        <f t="shared" si="13"/>
        <v>100.58904948069819</v>
      </c>
      <c r="C860" s="1">
        <v>0.40037232581560717</v>
      </c>
    </row>
    <row r="861" spans="1:3" x14ac:dyDescent="0.3">
      <c r="A861" s="1">
        <v>110.55116061048466</v>
      </c>
      <c r="B861" s="1">
        <f t="shared" si="13"/>
        <v>252.68644139463345</v>
      </c>
      <c r="C861" s="1">
        <v>0.10031434064760276</v>
      </c>
    </row>
    <row r="862" spans="1:3" x14ac:dyDescent="0.3">
      <c r="A862" s="1">
        <v>103.20212964448729</v>
      </c>
      <c r="B862" s="1">
        <f t="shared" si="13"/>
        <v>56.516548541030794</v>
      </c>
      <c r="C862" s="1">
        <v>0.59791863765373698</v>
      </c>
    </row>
    <row r="863" spans="1:3" x14ac:dyDescent="0.3">
      <c r="A863" s="1">
        <v>110.69373754740809</v>
      </c>
      <c r="B863" s="1">
        <f t="shared" si="13"/>
        <v>11.556840707846538</v>
      </c>
      <c r="C863" s="1">
        <v>0.90017395550401313</v>
      </c>
    </row>
    <row r="864" spans="1:3" x14ac:dyDescent="0.3">
      <c r="A864" s="1">
        <v>99.662615007546265</v>
      </c>
      <c r="B864" s="1">
        <f t="shared" si="13"/>
        <v>116.63188992722915</v>
      </c>
      <c r="C864" s="1">
        <v>0.34598834192938016</v>
      </c>
    </row>
    <row r="865" spans="1:3" x14ac:dyDescent="0.3">
      <c r="A865" s="1">
        <v>99.538405316125136</v>
      </c>
      <c r="B865" s="1">
        <f t="shared" si="13"/>
        <v>158.03545886150451</v>
      </c>
      <c r="C865" s="1">
        <v>0.23737296670430616</v>
      </c>
    </row>
    <row r="866" spans="1:3" x14ac:dyDescent="0.3">
      <c r="A866" s="1">
        <v>74.503658702597022</v>
      </c>
      <c r="B866" s="1">
        <f t="shared" si="13"/>
        <v>72.544783592312456</v>
      </c>
      <c r="C866" s="1">
        <v>0.51676992095706042</v>
      </c>
    </row>
    <row r="867" spans="1:3" x14ac:dyDescent="0.3">
      <c r="A867" s="1">
        <v>106.21617234879523</v>
      </c>
      <c r="B867" s="1">
        <f t="shared" si="13"/>
        <v>101.33709013587836</v>
      </c>
      <c r="C867" s="1">
        <v>0.39765617847224344</v>
      </c>
    </row>
    <row r="868" spans="1:3" x14ac:dyDescent="0.3">
      <c r="A868" s="1">
        <v>108.76086349104298</v>
      </c>
      <c r="B868" s="1">
        <f t="shared" si="13"/>
        <v>112.55031812428379</v>
      </c>
      <c r="C868" s="1">
        <v>0.35908078249458297</v>
      </c>
    </row>
    <row r="869" spans="1:3" x14ac:dyDescent="0.3">
      <c r="A869" s="1">
        <v>123.98352196702035</v>
      </c>
      <c r="B869" s="1">
        <f t="shared" si="13"/>
        <v>14.196200303976962</v>
      </c>
      <c r="C869" s="1">
        <v>0.87881099887081515</v>
      </c>
    </row>
    <row r="870" spans="1:3" x14ac:dyDescent="0.3">
      <c r="A870" s="1">
        <v>112.0664265321102</v>
      </c>
      <c r="B870" s="1">
        <f t="shared" si="13"/>
        <v>4.6303764305864323</v>
      </c>
      <c r="C870" s="1">
        <v>0.95873897518845175</v>
      </c>
    </row>
    <row r="871" spans="1:3" x14ac:dyDescent="0.3">
      <c r="A871" s="1">
        <v>110.56402086556773</v>
      </c>
      <c r="B871" s="1">
        <f t="shared" si="13"/>
        <v>31.815939901411955</v>
      </c>
      <c r="C871" s="1">
        <v>0.74861903744621117</v>
      </c>
    </row>
    <row r="872" spans="1:3" x14ac:dyDescent="0.3">
      <c r="A872" s="1">
        <v>125.33225713501452</v>
      </c>
      <c r="B872" s="1">
        <f t="shared" si="13"/>
        <v>5.663635044311973</v>
      </c>
      <c r="C872" s="1">
        <v>0.94976653340250861</v>
      </c>
    </row>
    <row r="873" spans="1:3" x14ac:dyDescent="0.3">
      <c r="A873" s="1">
        <v>78.704505590721965</v>
      </c>
      <c r="B873" s="1">
        <f t="shared" si="13"/>
        <v>204.99885195480152</v>
      </c>
      <c r="C873" s="1">
        <v>0.15482039857173377</v>
      </c>
    </row>
    <row r="874" spans="1:3" x14ac:dyDescent="0.3">
      <c r="A874" s="1">
        <v>132.22684997832403</v>
      </c>
      <c r="B874" s="1">
        <f t="shared" si="13"/>
        <v>326.96718645172933</v>
      </c>
      <c r="C874" s="1">
        <v>5.1026947843867305E-2</v>
      </c>
    </row>
    <row r="875" spans="1:3" x14ac:dyDescent="0.3">
      <c r="A875" s="1">
        <v>115.56729673917289</v>
      </c>
      <c r="B875" s="1">
        <f t="shared" si="13"/>
        <v>72.505852282307927</v>
      </c>
      <c r="C875" s="1">
        <v>0.5169530320139164</v>
      </c>
    </row>
    <row r="876" spans="1:3" x14ac:dyDescent="0.3">
      <c r="A876" s="1">
        <v>112.96780626740656</v>
      </c>
      <c r="B876" s="1">
        <f t="shared" si="13"/>
        <v>266.11126723738266</v>
      </c>
      <c r="C876" s="1">
        <v>8.8778344065675835E-2</v>
      </c>
    </row>
    <row r="877" spans="1:3" x14ac:dyDescent="0.3">
      <c r="A877" s="1">
        <v>106.07380232191645</v>
      </c>
      <c r="B877" s="1">
        <f t="shared" si="13"/>
        <v>44.781532041560823</v>
      </c>
      <c r="C877" s="1">
        <v>0.66530350657673876</v>
      </c>
    </row>
    <row r="878" spans="1:3" x14ac:dyDescent="0.3">
      <c r="A878" s="1">
        <v>104.79024381798808</v>
      </c>
      <c r="B878" s="1">
        <f t="shared" si="13"/>
        <v>4.7458715644363023</v>
      </c>
      <c r="C878" s="1">
        <v>0.95773186437574387</v>
      </c>
    </row>
    <row r="879" spans="1:3" x14ac:dyDescent="0.3">
      <c r="A879" s="1">
        <v>103.50421830968116</v>
      </c>
      <c r="B879" s="1">
        <f t="shared" si="13"/>
        <v>21.709437546997023</v>
      </c>
      <c r="C879" s="1">
        <v>0.82073427533799248</v>
      </c>
    </row>
    <row r="880" spans="1:3" x14ac:dyDescent="0.3">
      <c r="A880" s="1">
        <v>102.93578866854659</v>
      </c>
      <c r="B880" s="1">
        <f t="shared" si="13"/>
        <v>261.56037841682655</v>
      </c>
      <c r="C880" s="1">
        <v>9.2532120731223494E-2</v>
      </c>
    </row>
    <row r="881" spans="1:3" x14ac:dyDescent="0.3">
      <c r="A881" s="1">
        <v>120.76852186088217</v>
      </c>
      <c r="B881" s="1">
        <f t="shared" si="13"/>
        <v>5.6495117130082599</v>
      </c>
      <c r="C881" s="1">
        <v>0.94988860744041259</v>
      </c>
    </row>
    <row r="882" spans="1:3" x14ac:dyDescent="0.3">
      <c r="A882" s="1">
        <v>103.6588756099809</v>
      </c>
      <c r="B882" s="1">
        <f t="shared" si="13"/>
        <v>260.65800752357683</v>
      </c>
      <c r="C882" s="1">
        <v>9.3295083468123416E-2</v>
      </c>
    </row>
    <row r="883" spans="1:3" x14ac:dyDescent="0.3">
      <c r="A883" s="1">
        <v>111.75941977431648</v>
      </c>
      <c r="B883" s="1">
        <f t="shared" si="13"/>
        <v>22.476225506755441</v>
      </c>
      <c r="C883" s="1">
        <v>0.81502731406598106</v>
      </c>
    </row>
    <row r="884" spans="1:3" x14ac:dyDescent="0.3">
      <c r="A884" s="1">
        <v>111.10908558781375</v>
      </c>
      <c r="B884" s="1">
        <f t="shared" si="13"/>
        <v>24.679005599220904</v>
      </c>
      <c r="C884" s="1">
        <v>0.79885250404370256</v>
      </c>
    </row>
    <row r="885" spans="1:3" x14ac:dyDescent="0.3">
      <c r="A885" s="1">
        <v>105.83595126750879</v>
      </c>
      <c r="B885" s="1">
        <f t="shared" si="13"/>
        <v>270.30796639473499</v>
      </c>
      <c r="C885" s="1">
        <v>8.5451826532792138E-2</v>
      </c>
    </row>
    <row r="886" spans="1:3" x14ac:dyDescent="0.3">
      <c r="A886" s="1">
        <v>115.41115923624602</v>
      </c>
      <c r="B886" s="1">
        <f t="shared" si="13"/>
        <v>4.9175885852540695</v>
      </c>
      <c r="C886" s="1">
        <v>0.95623645741142005</v>
      </c>
    </row>
    <row r="887" spans="1:3" x14ac:dyDescent="0.3">
      <c r="A887" s="1">
        <v>100.62057668197667</v>
      </c>
      <c r="B887" s="1">
        <f t="shared" si="13"/>
        <v>125.98493672977229</v>
      </c>
      <c r="C887" s="1">
        <v>0.31775872066408278</v>
      </c>
    </row>
    <row r="888" spans="1:3" x14ac:dyDescent="0.3">
      <c r="A888" s="1">
        <v>94.425498951168265</v>
      </c>
      <c r="B888" s="1">
        <f t="shared" si="13"/>
        <v>126.88572381142637</v>
      </c>
      <c r="C888" s="1">
        <v>0.31516464735862298</v>
      </c>
    </row>
    <row r="889" spans="1:3" x14ac:dyDescent="0.3">
      <c r="A889" s="1">
        <v>100.65941210574238</v>
      </c>
      <c r="B889" s="1">
        <f t="shared" si="13"/>
        <v>62.433387224637741</v>
      </c>
      <c r="C889" s="1">
        <v>0.56657612842188787</v>
      </c>
    </row>
    <row r="890" spans="1:3" x14ac:dyDescent="0.3">
      <c r="A890" s="1">
        <v>115.35234903509263</v>
      </c>
      <c r="B890" s="1">
        <f t="shared" si="13"/>
        <v>240.48496093799082</v>
      </c>
      <c r="C890" s="1">
        <v>0.11209448530533769</v>
      </c>
    </row>
    <row r="891" spans="1:3" x14ac:dyDescent="0.3">
      <c r="A891" s="1">
        <v>111.98527004613425</v>
      </c>
      <c r="B891" s="1">
        <f t="shared" si="13"/>
        <v>1.7783491039693284</v>
      </c>
      <c r="C891" s="1">
        <v>0.98394726401562549</v>
      </c>
    </row>
    <row r="892" spans="1:3" x14ac:dyDescent="0.3">
      <c r="A892" s="1">
        <v>134.50305146339815</v>
      </c>
      <c r="B892" s="1">
        <f t="shared" si="13"/>
        <v>232.77375693004441</v>
      </c>
      <c r="C892" s="1">
        <v>0.12024292733542893</v>
      </c>
    </row>
    <row r="893" spans="1:3" x14ac:dyDescent="0.3">
      <c r="A893" s="1">
        <v>114.22341599914944</v>
      </c>
      <c r="B893" s="1">
        <f t="shared" si="13"/>
        <v>228.15848587604111</v>
      </c>
      <c r="C893" s="1">
        <v>0.12540055543687245</v>
      </c>
    </row>
    <row r="894" spans="1:3" x14ac:dyDescent="0.3">
      <c r="A894" s="1">
        <v>121.40453150583198</v>
      </c>
      <c r="B894" s="1">
        <f t="shared" si="13"/>
        <v>112.54097888917086</v>
      </c>
      <c r="C894" s="1">
        <v>0.35911130100405897</v>
      </c>
    </row>
    <row r="895" spans="1:3" x14ac:dyDescent="0.3">
      <c r="A895" s="1">
        <v>86.991284711402841</v>
      </c>
      <c r="B895" s="1">
        <f t="shared" si="13"/>
        <v>7.3574059819287694</v>
      </c>
      <c r="C895" s="1">
        <v>0.93523972289193391</v>
      </c>
    </row>
    <row r="896" spans="1:3" x14ac:dyDescent="0.3">
      <c r="A896" s="1">
        <v>119.65604613156756</v>
      </c>
      <c r="B896" s="1">
        <f t="shared" si="13"/>
        <v>24.435783734098116</v>
      </c>
      <c r="C896" s="1">
        <v>0.80062257759331035</v>
      </c>
    </row>
    <row r="897" spans="1:3" x14ac:dyDescent="0.3">
      <c r="A897" s="1">
        <v>100.94249687914271</v>
      </c>
      <c r="B897" s="1">
        <f t="shared" si="13"/>
        <v>47.77588684505146</v>
      </c>
      <c r="C897" s="1">
        <v>0.64741966002380447</v>
      </c>
    </row>
    <row r="898" spans="1:3" x14ac:dyDescent="0.3">
      <c r="A898" s="1">
        <v>99.933571669098455</v>
      </c>
      <c r="B898" s="1">
        <f t="shared" si="13"/>
        <v>55.062283753659891</v>
      </c>
      <c r="C898" s="1">
        <v>0.60588396862697225</v>
      </c>
    </row>
    <row r="899" spans="1:3" x14ac:dyDescent="0.3">
      <c r="A899" s="1">
        <v>102.92606389644789</v>
      </c>
      <c r="B899" s="1">
        <f t="shared" ref="B899:B962" si="14">-LN(C899)/0.0091</f>
        <v>151.93499152720443</v>
      </c>
      <c r="C899" s="1">
        <v>0.25092318491164889</v>
      </c>
    </row>
    <row r="900" spans="1:3" x14ac:dyDescent="0.3">
      <c r="A900" s="1">
        <v>97.035907906829379</v>
      </c>
      <c r="B900" s="1">
        <f t="shared" si="14"/>
        <v>175.22025824643578</v>
      </c>
      <c r="C900" s="1">
        <v>0.20300912503433333</v>
      </c>
    </row>
    <row r="901" spans="1:3" x14ac:dyDescent="0.3">
      <c r="A901" s="1">
        <v>111.77345782503835</v>
      </c>
      <c r="B901" s="1">
        <f t="shared" si="14"/>
        <v>19.31265134511942</v>
      </c>
      <c r="C901" s="1">
        <v>0.83883175145725886</v>
      </c>
    </row>
    <row r="902" spans="1:3" x14ac:dyDescent="0.3">
      <c r="A902" s="1">
        <v>101.87349658313906</v>
      </c>
      <c r="B902" s="1">
        <f t="shared" si="14"/>
        <v>77.550308390115063</v>
      </c>
      <c r="C902" s="1">
        <v>0.49375896481215859</v>
      </c>
    </row>
    <row r="903" spans="1:3" x14ac:dyDescent="0.3">
      <c r="A903" s="1">
        <v>114.54624341728049</v>
      </c>
      <c r="B903" s="1">
        <f t="shared" si="14"/>
        <v>163.33204428023444</v>
      </c>
      <c r="C903" s="1">
        <v>0.2262031922360912</v>
      </c>
    </row>
    <row r="904" spans="1:3" x14ac:dyDescent="0.3">
      <c r="A904" s="1">
        <v>98.822305567737203</v>
      </c>
      <c r="B904" s="1">
        <f t="shared" si="14"/>
        <v>138.24292723447536</v>
      </c>
      <c r="C904" s="1">
        <v>0.28421887874996188</v>
      </c>
    </row>
    <row r="905" spans="1:3" x14ac:dyDescent="0.3">
      <c r="A905" s="1">
        <v>105.363336893206</v>
      </c>
      <c r="B905" s="1">
        <f t="shared" si="14"/>
        <v>24.155489021833919</v>
      </c>
      <c r="C905" s="1">
        <v>0.8026673177282021</v>
      </c>
    </row>
    <row r="906" spans="1:3" x14ac:dyDescent="0.3">
      <c r="A906" s="1">
        <v>102.56718638207531</v>
      </c>
      <c r="B906" s="1">
        <f t="shared" si="14"/>
        <v>134.37087089943191</v>
      </c>
      <c r="C906" s="1">
        <v>0.29441206091494493</v>
      </c>
    </row>
    <row r="907" spans="1:3" x14ac:dyDescent="0.3">
      <c r="A907" s="1">
        <v>106.12611873089918</v>
      </c>
      <c r="B907" s="1">
        <f t="shared" si="14"/>
        <v>23.909252938345091</v>
      </c>
      <c r="C907" s="1">
        <v>0.804467909787286</v>
      </c>
    </row>
    <row r="908" spans="1:3" x14ac:dyDescent="0.3">
      <c r="A908" s="1">
        <v>119.22982735573896</v>
      </c>
      <c r="B908" s="1">
        <f t="shared" si="14"/>
        <v>90.434932482633656</v>
      </c>
      <c r="C908" s="1">
        <v>0.43913083285012361</v>
      </c>
    </row>
    <row r="909" spans="1:3" x14ac:dyDescent="0.3">
      <c r="A909" s="1">
        <v>109.90843434716226</v>
      </c>
      <c r="B909" s="1">
        <f t="shared" si="14"/>
        <v>189.15080305322257</v>
      </c>
      <c r="C909" s="1">
        <v>0.17883846552934354</v>
      </c>
    </row>
    <row r="910" spans="1:3" x14ac:dyDescent="0.3">
      <c r="A910" s="1">
        <v>95.351691975665744</v>
      </c>
      <c r="B910" s="1">
        <f t="shared" si="14"/>
        <v>238.7043638945934</v>
      </c>
      <c r="C910" s="1">
        <v>0.11392559587389751</v>
      </c>
    </row>
    <row r="911" spans="1:3" x14ac:dyDescent="0.3">
      <c r="A911" s="1">
        <v>129.8811903828755</v>
      </c>
      <c r="B911" s="1">
        <f t="shared" si="14"/>
        <v>265.13345693331723</v>
      </c>
      <c r="C911" s="1">
        <v>8.9571825312051753E-2</v>
      </c>
    </row>
    <row r="912" spans="1:3" x14ac:dyDescent="0.3">
      <c r="A912" s="1">
        <v>112.90431671601254</v>
      </c>
      <c r="B912" s="1">
        <f t="shared" si="14"/>
        <v>58.189460530601302</v>
      </c>
      <c r="C912" s="1">
        <v>0.58888515884884185</v>
      </c>
    </row>
    <row r="913" spans="1:3" x14ac:dyDescent="0.3">
      <c r="A913" s="1">
        <v>116.27356030236115</v>
      </c>
      <c r="B913" s="1">
        <f t="shared" si="14"/>
        <v>579.47397922550829</v>
      </c>
      <c r="C913" s="1">
        <v>5.1271095919675283E-3</v>
      </c>
    </row>
    <row r="914" spans="1:3" x14ac:dyDescent="0.3">
      <c r="A914" s="1">
        <v>114.47743786935462</v>
      </c>
      <c r="B914" s="1">
        <f t="shared" si="14"/>
        <v>7.3645780293069922</v>
      </c>
      <c r="C914" s="1">
        <v>0.93517868587298192</v>
      </c>
    </row>
    <row r="915" spans="1:3" x14ac:dyDescent="0.3">
      <c r="A915" s="1">
        <v>101.9380525170709</v>
      </c>
      <c r="B915" s="1">
        <f t="shared" si="14"/>
        <v>117.04948352995625</v>
      </c>
      <c r="C915" s="1">
        <v>0.34467604602191226</v>
      </c>
    </row>
    <row r="916" spans="1:3" x14ac:dyDescent="0.3">
      <c r="A916" s="1">
        <v>117.40448285796447</v>
      </c>
      <c r="B916" s="1">
        <f t="shared" si="14"/>
        <v>23.165556280679969</v>
      </c>
      <c r="C916" s="1">
        <v>0.80993072298348945</v>
      </c>
    </row>
    <row r="917" spans="1:3" x14ac:dyDescent="0.3">
      <c r="A917" s="1">
        <v>137.38979674177244</v>
      </c>
      <c r="B917" s="1">
        <f t="shared" si="14"/>
        <v>5.033386134850466</v>
      </c>
      <c r="C917" s="1">
        <v>0.95522934659871217</v>
      </c>
    </row>
    <row r="918" spans="1:3" x14ac:dyDescent="0.3">
      <c r="A918" s="1">
        <v>134.64801582391374</v>
      </c>
      <c r="B918" s="1">
        <f t="shared" si="14"/>
        <v>70.042506931477263</v>
      </c>
      <c r="C918" s="1">
        <v>0.52867213965269932</v>
      </c>
    </row>
    <row r="919" spans="1:3" x14ac:dyDescent="0.3">
      <c r="A919" s="1">
        <v>127.30710209812969</v>
      </c>
      <c r="B919" s="1">
        <f t="shared" si="14"/>
        <v>105.37414838826309</v>
      </c>
      <c r="C919" s="1">
        <v>0.38331247901852472</v>
      </c>
    </row>
    <row r="920" spans="1:3" x14ac:dyDescent="0.3">
      <c r="A920" s="1">
        <v>78.794909364078194</v>
      </c>
      <c r="B920" s="1">
        <f t="shared" si="14"/>
        <v>26.576045975460545</v>
      </c>
      <c r="C920" s="1">
        <v>0.78518021179845576</v>
      </c>
    </row>
    <row r="921" spans="1:3" x14ac:dyDescent="0.3">
      <c r="A921" s="1">
        <v>115.87933300266741</v>
      </c>
      <c r="B921" s="1">
        <f t="shared" si="14"/>
        <v>242.99667130473179</v>
      </c>
      <c r="C921" s="1">
        <v>0.10956144901882992</v>
      </c>
    </row>
    <row r="922" spans="1:3" x14ac:dyDescent="0.3">
      <c r="A922" s="1">
        <v>128.58290943346219</v>
      </c>
      <c r="B922" s="1">
        <f t="shared" si="14"/>
        <v>29.475689401086353</v>
      </c>
      <c r="C922" s="1">
        <v>0.76473281044953767</v>
      </c>
    </row>
    <row r="923" spans="1:3" x14ac:dyDescent="0.3">
      <c r="A923" s="1">
        <v>106.00022192680626</v>
      </c>
      <c r="B923" s="1">
        <f t="shared" si="14"/>
        <v>30.232584068110707</v>
      </c>
      <c r="C923" s="1">
        <v>0.75948362681966608</v>
      </c>
    </row>
    <row r="924" spans="1:3" x14ac:dyDescent="0.3">
      <c r="A924" s="1">
        <v>106.75227627449203</v>
      </c>
      <c r="B924" s="1">
        <f t="shared" si="14"/>
        <v>16.709032138160097</v>
      </c>
      <c r="C924" s="1">
        <v>0.85894344920194099</v>
      </c>
    </row>
    <row r="925" spans="1:3" x14ac:dyDescent="0.3">
      <c r="A925" s="1">
        <v>95.555641615064815</v>
      </c>
      <c r="B925" s="1">
        <f t="shared" si="14"/>
        <v>9.6071263231348425</v>
      </c>
      <c r="C925" s="1">
        <v>0.91628772850733975</v>
      </c>
    </row>
    <row r="926" spans="1:3" x14ac:dyDescent="0.3">
      <c r="A926" s="1">
        <v>108.33014044270385</v>
      </c>
      <c r="B926" s="1">
        <f t="shared" si="14"/>
        <v>113.42235480249677</v>
      </c>
      <c r="C926" s="1">
        <v>0.3562425611133152</v>
      </c>
    </row>
    <row r="927" spans="1:3" x14ac:dyDescent="0.3">
      <c r="A927" s="1">
        <v>114.42898908659117</v>
      </c>
      <c r="B927" s="1">
        <f t="shared" si="14"/>
        <v>45.195659514125062</v>
      </c>
      <c r="C927" s="1">
        <v>0.66280098879970706</v>
      </c>
    </row>
    <row r="928" spans="1:3" x14ac:dyDescent="0.3">
      <c r="A928" s="1">
        <v>105.91424284517416</v>
      </c>
      <c r="B928" s="1">
        <f t="shared" si="14"/>
        <v>2.6131607657501323</v>
      </c>
      <c r="C928" s="1">
        <v>0.97650074770348216</v>
      </c>
    </row>
    <row r="929" spans="1:3" x14ac:dyDescent="0.3">
      <c r="A929" s="1">
        <v>101.16710569069255</v>
      </c>
      <c r="B929" s="1">
        <f t="shared" si="14"/>
        <v>76.798954808713518</v>
      </c>
      <c r="C929" s="1">
        <v>0.49714651936399429</v>
      </c>
    </row>
    <row r="930" spans="1:3" x14ac:dyDescent="0.3">
      <c r="A930" s="1">
        <v>116.23334017291199</v>
      </c>
      <c r="B930" s="1">
        <f t="shared" si="14"/>
        <v>62.688208420348303</v>
      </c>
      <c r="C930" s="1">
        <v>0.56526383251442003</v>
      </c>
    </row>
    <row r="931" spans="1:3" x14ac:dyDescent="0.3">
      <c r="A931" s="1">
        <v>99.321945577103179</v>
      </c>
      <c r="B931" s="1">
        <f t="shared" si="14"/>
        <v>8.5580480941700134</v>
      </c>
      <c r="C931" s="1">
        <v>0.92507705923642691</v>
      </c>
    </row>
    <row r="932" spans="1:3" x14ac:dyDescent="0.3">
      <c r="A932" s="1">
        <v>82.199311741860583</v>
      </c>
      <c r="B932" s="1">
        <f t="shared" si="14"/>
        <v>136.22031691405019</v>
      </c>
      <c r="C932" s="1">
        <v>0.28949858088930935</v>
      </c>
    </row>
    <row r="933" spans="1:3" x14ac:dyDescent="0.3">
      <c r="A933" s="1">
        <v>107.54945292806951</v>
      </c>
      <c r="B933" s="1">
        <f t="shared" si="14"/>
        <v>4.942141507338075</v>
      </c>
      <c r="C933" s="1">
        <v>0.95602282784508807</v>
      </c>
    </row>
    <row r="934" spans="1:3" x14ac:dyDescent="0.3">
      <c r="A934" s="1">
        <v>120.51972049026517</v>
      </c>
      <c r="B934" s="1">
        <f t="shared" si="14"/>
        <v>11.207191753970172</v>
      </c>
      <c r="C934" s="1">
        <v>0.9030426953947569</v>
      </c>
    </row>
    <row r="935" spans="1:3" x14ac:dyDescent="0.3">
      <c r="A935" s="1">
        <v>112.69670636043884</v>
      </c>
      <c r="B935" s="1">
        <f t="shared" si="14"/>
        <v>343.00138349547814</v>
      </c>
      <c r="C935" s="1">
        <v>4.4099246192815945E-2</v>
      </c>
    </row>
    <row r="936" spans="1:3" x14ac:dyDescent="0.3">
      <c r="A936" s="1">
        <v>113.43284455084358</v>
      </c>
      <c r="B936" s="1">
        <f t="shared" si="14"/>
        <v>37.766601703491318</v>
      </c>
      <c r="C936" s="1">
        <v>0.70915860469374681</v>
      </c>
    </row>
    <row r="937" spans="1:3" x14ac:dyDescent="0.3">
      <c r="A937" s="1">
        <v>137.41882781265303</v>
      </c>
      <c r="B937" s="1">
        <f t="shared" si="14"/>
        <v>18.49212621510636</v>
      </c>
      <c r="C937" s="1">
        <v>0.84511856440931421</v>
      </c>
    </row>
    <row r="938" spans="1:3" x14ac:dyDescent="0.3">
      <c r="A938" s="1">
        <v>124.50283434678568</v>
      </c>
      <c r="B938" s="1">
        <f t="shared" si="14"/>
        <v>113.544805544055</v>
      </c>
      <c r="C938" s="1">
        <v>0.35584582049012725</v>
      </c>
    </row>
    <row r="939" spans="1:3" x14ac:dyDescent="0.3">
      <c r="A939" s="1">
        <v>117.93961589806713</v>
      </c>
      <c r="B939" s="1">
        <f t="shared" si="14"/>
        <v>50.449999236786446</v>
      </c>
      <c r="C939" s="1">
        <v>0.6318552201910459</v>
      </c>
    </row>
    <row r="940" spans="1:3" x14ac:dyDescent="0.3">
      <c r="A940" s="1">
        <v>113.54000803781673</v>
      </c>
      <c r="B940" s="1">
        <f t="shared" si="14"/>
        <v>184.05746760172553</v>
      </c>
      <c r="C940" s="1">
        <v>0.18732261116367077</v>
      </c>
    </row>
    <row r="941" spans="1:3" x14ac:dyDescent="0.3">
      <c r="A941" s="1">
        <v>96.055217959801666</v>
      </c>
      <c r="B941" s="1">
        <f t="shared" si="14"/>
        <v>88.722364045059081</v>
      </c>
      <c r="C941" s="1">
        <v>0.44602801599169895</v>
      </c>
    </row>
    <row r="942" spans="1:3" x14ac:dyDescent="0.3">
      <c r="A942" s="1">
        <v>105.46730123256566</v>
      </c>
      <c r="B942" s="1">
        <f t="shared" si="14"/>
        <v>196.43814831573394</v>
      </c>
      <c r="C942" s="1">
        <v>0.16736350596636859</v>
      </c>
    </row>
    <row r="943" spans="1:3" x14ac:dyDescent="0.3">
      <c r="A943" s="1">
        <v>131.57174094463699</v>
      </c>
      <c r="B943" s="1">
        <f t="shared" si="14"/>
        <v>181.24709690842209</v>
      </c>
      <c r="C943" s="1">
        <v>0.19217505417035433</v>
      </c>
    </row>
    <row r="944" spans="1:3" x14ac:dyDescent="0.3">
      <c r="A944" s="1">
        <v>109.05306822256534</v>
      </c>
      <c r="B944" s="1">
        <f t="shared" si="14"/>
        <v>533.61688408757766</v>
      </c>
      <c r="C944" s="1">
        <v>7.782219916379284E-3</v>
      </c>
    </row>
    <row r="945" spans="1:3" x14ac:dyDescent="0.3">
      <c r="A945" s="1">
        <v>94.622795636823867</v>
      </c>
      <c r="B945" s="1">
        <f t="shared" si="14"/>
        <v>423.27775055175425</v>
      </c>
      <c r="C945" s="1">
        <v>2.1240882595294046E-2</v>
      </c>
    </row>
    <row r="946" spans="1:3" x14ac:dyDescent="0.3">
      <c r="A946" s="1">
        <v>136.33118128869683</v>
      </c>
      <c r="B946" s="1">
        <f t="shared" si="14"/>
        <v>37.804441022038539</v>
      </c>
      <c r="C946" s="1">
        <v>0.70891445661793873</v>
      </c>
    </row>
    <row r="947" spans="1:3" x14ac:dyDescent="0.3">
      <c r="A947" s="1">
        <v>114.48757646154263</v>
      </c>
      <c r="B947" s="1">
        <f t="shared" si="14"/>
        <v>49.857141714626074</v>
      </c>
      <c r="C947" s="1">
        <v>0.6352732932523576</v>
      </c>
    </row>
    <row r="948" spans="1:3" x14ac:dyDescent="0.3">
      <c r="A948" s="1">
        <v>122.10073605761863</v>
      </c>
      <c r="B948" s="1">
        <f t="shared" si="14"/>
        <v>15.513000901704999</v>
      </c>
      <c r="C948" s="1">
        <v>0.86834315012054808</v>
      </c>
    </row>
    <row r="949" spans="1:3" x14ac:dyDescent="0.3">
      <c r="A949" s="1">
        <v>108.57798684388399</v>
      </c>
      <c r="B949" s="1">
        <f t="shared" si="14"/>
        <v>40.345614999373588</v>
      </c>
      <c r="C949" s="1">
        <v>0.69270912808618423</v>
      </c>
    </row>
    <row r="950" spans="1:3" x14ac:dyDescent="0.3">
      <c r="A950" s="1">
        <v>110.00803765942692</v>
      </c>
      <c r="B950" s="1">
        <f t="shared" si="14"/>
        <v>83.287432333483025</v>
      </c>
      <c r="C950" s="1">
        <v>0.46864223151341289</v>
      </c>
    </row>
    <row r="951" spans="1:3" x14ac:dyDescent="0.3">
      <c r="A951" s="1">
        <v>93.588468239759095</v>
      </c>
      <c r="B951" s="1">
        <f t="shared" si="14"/>
        <v>91.648266777112525</v>
      </c>
      <c r="C951" s="1">
        <v>0.43430890835291602</v>
      </c>
    </row>
    <row r="952" spans="1:3" x14ac:dyDescent="0.3">
      <c r="A952" s="1">
        <v>102.71842170855962</v>
      </c>
      <c r="B952" s="1">
        <f t="shared" si="14"/>
        <v>367.71293882278451</v>
      </c>
      <c r="C952" s="1">
        <v>3.5218359935300758E-2</v>
      </c>
    </row>
    <row r="953" spans="1:3" x14ac:dyDescent="0.3">
      <c r="A953" s="1">
        <v>103.67428245022893</v>
      </c>
      <c r="B953" s="1">
        <f t="shared" si="14"/>
        <v>249.29582307482281</v>
      </c>
      <c r="C953" s="1">
        <v>0.10345774712363048</v>
      </c>
    </row>
    <row r="954" spans="1:3" x14ac:dyDescent="0.3">
      <c r="A954" s="1">
        <v>137.06332452362403</v>
      </c>
      <c r="B954" s="1">
        <f t="shared" si="14"/>
        <v>40.520043781854071</v>
      </c>
      <c r="C954" s="1">
        <v>0.69161046174504837</v>
      </c>
    </row>
    <row r="955" spans="1:3" x14ac:dyDescent="0.3">
      <c r="A955" s="1">
        <v>92.4793349034735</v>
      </c>
      <c r="B955" s="1">
        <f t="shared" si="14"/>
        <v>20.288494944774268</v>
      </c>
      <c r="C955" s="1">
        <v>0.83141575365459153</v>
      </c>
    </row>
    <row r="956" spans="1:3" x14ac:dyDescent="0.3">
      <c r="A956" s="1">
        <v>101.70433966355631</v>
      </c>
      <c r="B956" s="1">
        <f t="shared" si="14"/>
        <v>115.01540526218874</v>
      </c>
      <c r="C956" s="1">
        <v>0.35111545152134771</v>
      </c>
    </row>
    <row r="957" spans="1:3" x14ac:dyDescent="0.3">
      <c r="A957" s="1">
        <v>97.343535394757055</v>
      </c>
      <c r="B957" s="1">
        <f t="shared" si="14"/>
        <v>72.065592017908841</v>
      </c>
      <c r="C957" s="1">
        <v>0.51902829065828426</v>
      </c>
    </row>
    <row r="958" spans="1:3" x14ac:dyDescent="0.3">
      <c r="A958" s="1">
        <v>104.04923528345535</v>
      </c>
      <c r="B958" s="1">
        <f t="shared" si="14"/>
        <v>39.046150390602641</v>
      </c>
      <c r="C958" s="1">
        <v>0.70094912564470346</v>
      </c>
    </row>
    <row r="959" spans="1:3" x14ac:dyDescent="0.3">
      <c r="A959" s="1">
        <v>105.2727421259624</v>
      </c>
      <c r="B959" s="1">
        <f t="shared" si="14"/>
        <v>0.1980456124742801</v>
      </c>
      <c r="C959" s="1">
        <v>0.99819940794091622</v>
      </c>
    </row>
    <row r="960" spans="1:3" x14ac:dyDescent="0.3">
      <c r="A960" s="1">
        <v>144.17313564568758</v>
      </c>
      <c r="B960" s="1">
        <f t="shared" si="14"/>
        <v>106.98703294674303</v>
      </c>
      <c r="C960" s="1">
        <v>0.37772759178441723</v>
      </c>
    </row>
    <row r="961" spans="1:3" x14ac:dyDescent="0.3">
      <c r="A961" s="1">
        <v>126.3881350090378</v>
      </c>
      <c r="B961" s="1">
        <f t="shared" si="14"/>
        <v>70.978994593051311</v>
      </c>
      <c r="C961" s="1">
        <v>0.52418591875972775</v>
      </c>
    </row>
    <row r="962" spans="1:3" x14ac:dyDescent="0.3">
      <c r="A962" s="1">
        <v>115.59164845981286</v>
      </c>
      <c r="B962" s="1">
        <f t="shared" si="14"/>
        <v>92.166854628965879</v>
      </c>
      <c r="C962" s="1">
        <v>0.43226416821802421</v>
      </c>
    </row>
    <row r="963" spans="1:3" x14ac:dyDescent="0.3">
      <c r="A963" s="1">
        <v>105.1955646793067</v>
      </c>
      <c r="B963" s="1">
        <f t="shared" ref="B963:B1001" si="15">-LN(C963)/0.0091</f>
        <v>64.11541154141527</v>
      </c>
      <c r="C963" s="1">
        <v>0.55796990874965668</v>
      </c>
    </row>
    <row r="964" spans="1:3" x14ac:dyDescent="0.3">
      <c r="A964" s="1">
        <v>112.90103798761265</v>
      </c>
      <c r="B964" s="1">
        <f t="shared" si="15"/>
        <v>86.607452172312591</v>
      </c>
      <c r="C964" s="1">
        <v>0.45469527268288218</v>
      </c>
    </row>
    <row r="965" spans="1:3" x14ac:dyDescent="0.3">
      <c r="A965" s="1">
        <v>147.54379577003419</v>
      </c>
      <c r="B965" s="1">
        <f t="shared" si="15"/>
        <v>3.1398824337269278</v>
      </c>
      <c r="C965" s="1">
        <v>0.97183141575365461</v>
      </c>
    </row>
    <row r="966" spans="1:3" x14ac:dyDescent="0.3">
      <c r="A966" s="1">
        <v>119.13554004000616</v>
      </c>
      <c r="B966" s="1">
        <f t="shared" si="15"/>
        <v>170.40442327434573</v>
      </c>
      <c r="C966" s="1">
        <v>0.21210364085818048</v>
      </c>
    </row>
    <row r="967" spans="1:3" x14ac:dyDescent="0.3">
      <c r="A967" s="1">
        <v>109.90200421962072</v>
      </c>
      <c r="B967" s="1">
        <f t="shared" si="15"/>
        <v>107.67281857086539</v>
      </c>
      <c r="C967" s="1">
        <v>0.37537766655476545</v>
      </c>
    </row>
    <row r="968" spans="1:3" x14ac:dyDescent="0.3">
      <c r="A968" s="1">
        <v>125.42625795991626</v>
      </c>
      <c r="B968" s="1">
        <f t="shared" si="15"/>
        <v>5.0263646269160551</v>
      </c>
      <c r="C968" s="1">
        <v>0.95529038361766416</v>
      </c>
    </row>
    <row r="969" spans="1:3" x14ac:dyDescent="0.3">
      <c r="A969" s="1">
        <v>111.15743887363351</v>
      </c>
      <c r="B969" s="1">
        <f t="shared" si="15"/>
        <v>118.53847909611243</v>
      </c>
      <c r="C969" s="1">
        <v>0.34003723258156071</v>
      </c>
    </row>
    <row r="970" spans="1:3" x14ac:dyDescent="0.3">
      <c r="A970" s="1">
        <v>118.63123659655685</v>
      </c>
      <c r="B970" s="1">
        <f t="shared" si="15"/>
        <v>128.07327391681414</v>
      </c>
      <c r="C970" s="1">
        <v>0.31177709280678734</v>
      </c>
    </row>
    <row r="971" spans="1:3" x14ac:dyDescent="0.3">
      <c r="A971" s="1">
        <v>109.37595930532552</v>
      </c>
      <c r="B971" s="1">
        <f t="shared" si="15"/>
        <v>430.45413499216824</v>
      </c>
      <c r="C971" s="1">
        <v>1.9898068178350169E-2</v>
      </c>
    </row>
    <row r="972" spans="1:3" x14ac:dyDescent="0.3">
      <c r="A972" s="1">
        <v>123.24125605606241</v>
      </c>
      <c r="B972" s="1">
        <f t="shared" si="15"/>
        <v>71.614217853642302</v>
      </c>
      <c r="C972" s="1">
        <v>0.52116458632160401</v>
      </c>
    </row>
    <row r="973" spans="1:3" x14ac:dyDescent="0.3">
      <c r="A973" s="1">
        <v>113.05658659272012</v>
      </c>
      <c r="B973" s="1">
        <f t="shared" si="15"/>
        <v>205.82509727502432</v>
      </c>
      <c r="C973" s="1">
        <v>0.15366069521164585</v>
      </c>
    </row>
    <row r="974" spans="1:3" x14ac:dyDescent="0.3">
      <c r="A974" s="1">
        <v>115.40770543011604</v>
      </c>
      <c r="B974" s="1">
        <f t="shared" si="15"/>
        <v>129.50240681841464</v>
      </c>
      <c r="C974" s="1">
        <v>0.30774864955595571</v>
      </c>
    </row>
    <row r="975" spans="1:3" x14ac:dyDescent="0.3">
      <c r="A975" s="1">
        <v>119.95581103779841</v>
      </c>
      <c r="B975" s="1">
        <f t="shared" si="15"/>
        <v>23.227684380947874</v>
      </c>
      <c r="C975" s="1">
        <v>0.8094729453413495</v>
      </c>
    </row>
    <row r="976" spans="1:3" x14ac:dyDescent="0.3">
      <c r="A976" s="1">
        <v>87.493025653529912</v>
      </c>
      <c r="B976" s="1">
        <f t="shared" si="15"/>
        <v>64.398269123302413</v>
      </c>
      <c r="C976" s="1">
        <v>0.55653553880428475</v>
      </c>
    </row>
    <row r="977" spans="1:3" x14ac:dyDescent="0.3">
      <c r="A977" s="1">
        <v>97.958281053579412</v>
      </c>
      <c r="B977" s="1">
        <f t="shared" si="15"/>
        <v>51.404203959863182</v>
      </c>
      <c r="C977" s="1">
        <v>0.62639240699484233</v>
      </c>
    </row>
    <row r="978" spans="1:3" x14ac:dyDescent="0.3">
      <c r="A978" s="1">
        <v>111.02208787211566</v>
      </c>
      <c r="B978" s="1">
        <f t="shared" si="15"/>
        <v>27.29596503999041</v>
      </c>
      <c r="C978" s="1">
        <v>0.78005310220648827</v>
      </c>
    </row>
    <row r="979" spans="1:3" x14ac:dyDescent="0.3">
      <c r="A979" s="1">
        <v>103.43257968575926</v>
      </c>
      <c r="B979" s="1">
        <f t="shared" si="15"/>
        <v>19.116921830637583</v>
      </c>
      <c r="C979" s="1">
        <v>0.84032715842158268</v>
      </c>
    </row>
    <row r="980" spans="1:3" x14ac:dyDescent="0.3">
      <c r="A980" s="1">
        <v>126.25921413506148</v>
      </c>
      <c r="B980" s="1">
        <f t="shared" si="15"/>
        <v>29.664424882755878</v>
      </c>
      <c r="C980" s="1">
        <v>0.76342051454206972</v>
      </c>
    </row>
    <row r="981" spans="1:3" x14ac:dyDescent="0.3">
      <c r="A981" s="1">
        <v>144.34426616877317</v>
      </c>
      <c r="B981" s="1">
        <f t="shared" si="15"/>
        <v>188.44050560221564</v>
      </c>
      <c r="C981" s="1">
        <v>0.17999816888943143</v>
      </c>
    </row>
    <row r="982" spans="1:3" x14ac:dyDescent="0.3">
      <c r="A982" s="1">
        <v>87.24778950214386</v>
      </c>
      <c r="B982" s="1">
        <f t="shared" si="15"/>
        <v>106.37611266222206</v>
      </c>
      <c r="C982" s="1">
        <v>0.37983336893826103</v>
      </c>
    </row>
    <row r="983" spans="1:3" x14ac:dyDescent="0.3">
      <c r="A983" s="1">
        <v>123.77170974592445</v>
      </c>
      <c r="B983" s="1">
        <f t="shared" si="15"/>
        <v>10.430056907899784</v>
      </c>
      <c r="C983" s="1">
        <v>0.90945158238471635</v>
      </c>
    </row>
    <row r="984" spans="1:3" x14ac:dyDescent="0.3">
      <c r="A984" s="1">
        <v>111.74969500221778</v>
      </c>
      <c r="B984" s="1">
        <f t="shared" si="15"/>
        <v>9.0586750577797762E-2</v>
      </c>
      <c r="C984" s="1">
        <v>0.9991760002441481</v>
      </c>
    </row>
    <row r="985" spans="1:3" x14ac:dyDescent="0.3">
      <c r="A985" s="1">
        <v>123.82044501951896</v>
      </c>
      <c r="B985" s="1">
        <f t="shared" si="15"/>
        <v>0.35943119021184533</v>
      </c>
      <c r="C985" s="1">
        <v>0.99673451948606828</v>
      </c>
    </row>
    <row r="986" spans="1:3" x14ac:dyDescent="0.3">
      <c r="A986" s="1">
        <v>102.85294506989885</v>
      </c>
      <c r="B986" s="1">
        <f t="shared" si="15"/>
        <v>24.897525201410563</v>
      </c>
      <c r="C986" s="1">
        <v>0.79726554155095064</v>
      </c>
    </row>
    <row r="987" spans="1:3" x14ac:dyDescent="0.3">
      <c r="A987" s="1">
        <v>112.90321850116015</v>
      </c>
      <c r="B987" s="1">
        <f t="shared" si="15"/>
        <v>33.668191155413425</v>
      </c>
      <c r="C987" s="1">
        <v>0.73610644856105223</v>
      </c>
    </row>
    <row r="988" spans="1:3" x14ac:dyDescent="0.3">
      <c r="A988" s="1">
        <v>98.138674780202564</v>
      </c>
      <c r="B988" s="1">
        <f t="shared" si="15"/>
        <v>157.93660506453685</v>
      </c>
      <c r="C988" s="1">
        <v>0.23758659627063813</v>
      </c>
    </row>
    <row r="989" spans="1:3" x14ac:dyDescent="0.3">
      <c r="A989" s="1">
        <v>88.809801177703775</v>
      </c>
      <c r="B989" s="1">
        <f t="shared" si="15"/>
        <v>147.58493423829998</v>
      </c>
      <c r="C989" s="1">
        <v>0.26105533005768</v>
      </c>
    </row>
    <row r="990" spans="1:3" x14ac:dyDescent="0.3">
      <c r="A990" s="1">
        <v>114.9626419240667</v>
      </c>
      <c r="B990" s="1">
        <f t="shared" si="15"/>
        <v>45.499671446929582</v>
      </c>
      <c r="C990" s="1">
        <v>0.66096987823114717</v>
      </c>
    </row>
    <row r="991" spans="1:3" x14ac:dyDescent="0.3">
      <c r="A991" s="1">
        <v>131.62458258680999</v>
      </c>
      <c r="B991" s="1">
        <f t="shared" si="15"/>
        <v>104.06089572095767</v>
      </c>
      <c r="C991" s="1">
        <v>0.38792077394940033</v>
      </c>
    </row>
    <row r="992" spans="1:3" x14ac:dyDescent="0.3">
      <c r="A992" s="1">
        <v>124.79912953072926</v>
      </c>
      <c r="B992" s="1">
        <f t="shared" si="15"/>
        <v>9.7792846612025635</v>
      </c>
      <c r="C992" s="1">
        <v>0.91485335856196781</v>
      </c>
    </row>
    <row r="993" spans="1:3" x14ac:dyDescent="0.3">
      <c r="A993" s="1">
        <v>110.74522631621221</v>
      </c>
      <c r="B993" s="1">
        <f t="shared" si="15"/>
        <v>153.55065566953274</v>
      </c>
      <c r="C993" s="1">
        <v>0.24726096377452925</v>
      </c>
    </row>
    <row r="994" spans="1:3" x14ac:dyDescent="0.3">
      <c r="A994" s="1">
        <v>97.409460118215065</v>
      </c>
      <c r="B994" s="1">
        <f t="shared" si="15"/>
        <v>11.519591085480394</v>
      </c>
      <c r="C994" s="1">
        <v>0.90047914059877321</v>
      </c>
    </row>
    <row r="995" spans="1:3" x14ac:dyDescent="0.3">
      <c r="A995" s="1">
        <v>142.87590516265482</v>
      </c>
      <c r="B995" s="1">
        <f t="shared" si="15"/>
        <v>125.60564163067819</v>
      </c>
      <c r="C995" s="1">
        <v>0.31885738700521865</v>
      </c>
    </row>
    <row r="996" spans="1:3" x14ac:dyDescent="0.3">
      <c r="A996" s="1">
        <v>104.12534634757321</v>
      </c>
      <c r="B996" s="1">
        <f t="shared" si="15"/>
        <v>89.962450006269592</v>
      </c>
      <c r="C996" s="1">
        <v>0.44102298043763544</v>
      </c>
    </row>
    <row r="997" spans="1:3" x14ac:dyDescent="0.3">
      <c r="A997" s="1">
        <v>86.102781147346832</v>
      </c>
      <c r="B997" s="1">
        <f t="shared" si="15"/>
        <v>10.489074154157255</v>
      </c>
      <c r="C997" s="1">
        <v>0.90896328623310041</v>
      </c>
    </row>
    <row r="998" spans="1:3" x14ac:dyDescent="0.3">
      <c r="A998" s="1">
        <v>86.95404090336524</v>
      </c>
      <c r="B998" s="1">
        <f t="shared" si="15"/>
        <v>55.594950817799869</v>
      </c>
      <c r="C998" s="1">
        <v>0.60295419171727649</v>
      </c>
    </row>
    <row r="999" spans="1:3" x14ac:dyDescent="0.3">
      <c r="A999" s="1">
        <v>87.647603373043239</v>
      </c>
      <c r="B999" s="1">
        <f t="shared" si="15"/>
        <v>8.6378336630880046</v>
      </c>
      <c r="C999" s="1">
        <v>0.92440565202795499</v>
      </c>
    </row>
    <row r="1000" spans="1:3" x14ac:dyDescent="0.3">
      <c r="A1000" s="1">
        <v>101.4256795818801</v>
      </c>
      <c r="B1000" s="1">
        <f t="shared" si="15"/>
        <v>201.71257270796283</v>
      </c>
      <c r="C1000" s="1">
        <v>0.15952024903103731</v>
      </c>
    </row>
    <row r="1001" spans="1:3" x14ac:dyDescent="0.3">
      <c r="A1001" s="1">
        <v>111.12197767521138</v>
      </c>
      <c r="B1001" s="1">
        <f t="shared" si="15"/>
        <v>227.12039791274347</v>
      </c>
      <c r="C1001" s="1">
        <v>0.12659077730643636</v>
      </c>
    </row>
  </sheetData>
  <sortState xmlns:xlrd2="http://schemas.microsoft.com/office/spreadsheetml/2017/richdata2" ref="E20:E320">
    <sortCondition ref="E20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Лист3</vt:lpstr>
      <vt:lpstr>Лист4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2022-11-22T12:27:59Z</dcterms:created>
  <dcterms:modified xsi:type="dcterms:W3CDTF">2022-11-22T17:05:00Z</dcterms:modified>
</cp:coreProperties>
</file>