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. 사용방법" sheetId="1" r:id="rId4"/>
    <sheet state="visible" name="1. 물물교환 필요 아이템 목록 체크" sheetId="2" r:id="rId5"/>
    <sheet state="visible" name="2. 물물교환 가격 체크" sheetId="3" r:id="rId6"/>
    <sheet state="visible" name="3. 물물교환 재료 계산기(오아시스)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">
      <text>
        <t xml:space="preserve">힐러집 아르바이트</t>
      </text>
    </comment>
    <comment authorId="0" ref="F4">
      <text>
        <t xml:space="preserve">힐러집 아르바이트</t>
      </text>
    </comment>
    <comment authorId="0" ref="B7">
      <text>
        <t xml:space="preserve">의류점 아르바이트</t>
      </text>
    </comment>
    <comment authorId="0" ref="B9">
      <text>
        <t xml:space="preserve">인형공방 아르바이트</t>
      </text>
    </comment>
    <comment authorId="0" ref="B11">
      <text>
        <t xml:space="preserve">대장간 아르바이트</t>
      </text>
    </comment>
    <comment authorId="0" ref="B12">
      <text>
        <t xml:space="preserve">의류점 아르바이트</t>
      </text>
    </comment>
    <comment authorId="0" ref="F19">
      <text>
        <t xml:space="preserve">대장간 아르바이트</t>
      </text>
    </comment>
    <comment authorId="0" ref="B21">
      <text>
        <t xml:space="preserve">서점 아르바이트</t>
      </text>
    </comment>
    <comment authorId="0" ref="F21">
      <text>
        <t xml:space="preserve">대장간 아르바이트</t>
      </text>
    </comment>
    <comment authorId="0" ref="B22">
      <text>
        <t xml:space="preserve">인형공방 아르바이트</t>
      </text>
    </comment>
    <comment authorId="0" ref="F22">
      <text>
        <t xml:space="preserve">식료품점 아르바이트</t>
      </text>
    </comment>
    <comment authorId="0" ref="F23">
      <text>
        <t xml:space="preserve">인형공방 아르바이트</t>
      </text>
    </comment>
    <comment authorId="0" ref="B24">
      <text>
        <t xml:space="preserve">식료품점 아르바이트</t>
      </text>
    </comment>
    <comment authorId="0" ref="F24">
      <text>
        <t xml:space="preserve">대장간 아르바이트</t>
      </text>
    </comment>
    <comment authorId="0" ref="B26">
      <text>
        <t xml:space="preserve">등대 아르바이트</t>
      </text>
    </comment>
    <comment authorId="0" ref="F26">
      <text>
        <t xml:space="preserve">의류점 아르바이트</t>
      </text>
    </comment>
    <comment authorId="0" ref="B27">
      <text>
        <t xml:space="preserve">의류점 아르바이트</t>
      </text>
    </comment>
    <comment authorId="0" ref="F27">
      <text>
        <t xml:space="preserve">힐러집 아르바이트</t>
      </text>
    </comment>
    <comment authorId="0" ref="B29">
      <text>
        <t xml:space="preserve">의류점 아르바이트</t>
      </text>
    </comment>
    <comment authorId="0" ref="B30">
      <text>
        <t xml:space="preserve">서점 아르바이트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">
      <text>
        <t xml:space="preserve">힐러집 아르바이트</t>
      </text>
    </comment>
    <comment authorId="0" ref="G8">
      <text>
        <t xml:space="preserve">힐러집 아르바이트</t>
      </text>
    </comment>
    <comment authorId="0" ref="B11">
      <text>
        <t xml:space="preserve">의류점 아르바이트</t>
      </text>
    </comment>
    <comment authorId="0" ref="B13">
      <text>
        <t xml:space="preserve">인형공방 아르바이트</t>
      </text>
    </comment>
    <comment authorId="0" ref="B15">
      <text>
        <t xml:space="preserve">대장간 아르바이트</t>
      </text>
    </comment>
    <comment authorId="0" ref="B16">
      <text>
        <t xml:space="preserve">의류점 아르바이트</t>
      </text>
    </comment>
    <comment authorId="0" ref="G24">
      <text>
        <t xml:space="preserve">대장간 아르바이트</t>
      </text>
    </comment>
    <comment authorId="0" ref="B26">
      <text>
        <t xml:space="preserve">서점 아르바이트</t>
      </text>
    </comment>
    <comment authorId="0" ref="G26">
      <text>
        <t xml:space="preserve">대장간 아르바이트</t>
      </text>
    </comment>
    <comment authorId="0" ref="B27">
      <text>
        <t xml:space="preserve">인형공방 아르바이트</t>
      </text>
    </comment>
    <comment authorId="0" ref="G27">
      <text>
        <t xml:space="preserve">식료품점 아르바이트</t>
      </text>
    </comment>
    <comment authorId="0" ref="G28">
      <text>
        <t xml:space="preserve">인형공방 아르바이트</t>
      </text>
    </comment>
    <comment authorId="0" ref="B29">
      <text>
        <t xml:space="preserve">식료품점 아르바이트</t>
      </text>
    </comment>
    <comment authorId="0" ref="G29">
      <text>
        <t xml:space="preserve">대장간 아르바이트</t>
      </text>
    </comment>
    <comment authorId="0" ref="B31">
      <text>
        <t xml:space="preserve">등대 아르바이트</t>
      </text>
    </comment>
    <comment authorId="0" ref="G31">
      <text>
        <t xml:space="preserve">의류점 아르바이트</t>
      </text>
    </comment>
    <comment authorId="0" ref="B32">
      <text>
        <t xml:space="preserve">의류점 아르바이트</t>
      </text>
    </comment>
    <comment authorId="0" ref="G32">
      <text>
        <t xml:space="preserve">힐러집 아르바이트</t>
      </text>
    </comment>
    <comment authorId="0" ref="B34">
      <text>
        <t xml:space="preserve">의류점 아르바이트</t>
      </text>
    </comment>
    <comment authorId="0" ref="B35">
      <text>
        <t xml:space="preserve">서점 아르바이트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2">
      <text>
        <t xml:space="preserve">힐러집 구매</t>
      </text>
    </comment>
    <comment authorId="0" ref="H13">
      <text>
        <t xml:space="preserve">힐러집 구매시 개당 1,100 Gold</t>
      </text>
    </comment>
    <comment authorId="0" ref="H14">
      <text>
        <t xml:space="preserve">힐러집 구매시 개당 400 Gold</t>
      </text>
    </comment>
    <comment authorId="0" ref="H52">
      <text>
        <t xml:space="preserve">이멘마하 잡화점 구매시 개당 500 Gold</t>
      </text>
    </comment>
  </commentList>
</comments>
</file>

<file path=xl/sharedStrings.xml><?xml version="1.0" encoding="utf-8"?>
<sst xmlns="http://schemas.openxmlformats.org/spreadsheetml/2006/main" count="293" uniqueCount="129">
  <si>
    <t>제작</t>
  </si>
  <si>
    <t>최종 수정일</t>
  </si>
  <si>
    <t>최신시트 주소</t>
  </si>
  <si>
    <t>LT 한도영</t>
  </si>
  <si>
    <t>물물교환 시트</t>
  </si>
  <si>
    <t>❌ 출처 기재 없는 2차 공유, 무단 수정된 시트의 재배포 금지 / 2차 배포시 원본 링크 배포 해주세요. ❌
제보 및 기능 추가 요청은 LT한도영 인게임 메신저 혹은 Discord 오늘/today_is_ohneul</t>
  </si>
  <si>
    <t>2023-08-24 임시 배포 시작
- 물물교환 필요 아이템 목록 체크 시트
- 물물교환 필요 아이템 경매장 가격 체크 시트
2023-08-06 오아시스 물물교환 재료 계산기 완성
- 다른 교역소 재료 계산기도 추가 예정</t>
  </si>
  <si>
    <t>하단의 시트 목록을 클릭하면 각 시트로 이동할 수 있습니다.</t>
  </si>
  <si>
    <t>파일 - 사본만들기를 통해 개인 시트로 복사해 사용할 수 있습니다.
개인 시트로 복사하지 않아도 해당 링크 내에서 자유롭게 사용할 수 있습니다.</t>
  </si>
  <si>
    <t>※ 개인 시트로 복사하여 사용 시, 기능 수정 및 버그 픽스 진행 등 최신 시트에 변경점이 있어도 자동 업데이트 되지 않습니다.</t>
  </si>
  <si>
    <t>※ 시트 변형 시 기존의 기능이 제대로 작동하지 않을 수 있으니, 주황색 셀에만 데이터를 입력하는 것을 권장합니다.</t>
  </si>
  <si>
    <t>스크립트가 적용된 버튼을 클릭하면 권한 허용을 요구합니다. 구글 아이디 선택하시고 고급 - (시트이름)으로 이동 해서 허가해주시면 됩니다.</t>
  </si>
  <si>
    <t>※ 개인 시트로 복사하여 사용 시, 스크립트 권한 허용이 필요하지 않습니다. 단, 시트 변형 시 스크립트가 동작하지 않을 확률이 매우 크므로 유의하여 사용해 주세요.</t>
  </si>
  <si>
    <t>오아시스</t>
  </si>
  <si>
    <t>칼리다</t>
  </si>
  <si>
    <t>※ 상단 메뉴바의 버튼으로 바로 초기화 가능</t>
  </si>
  <si>
    <t>품목명</t>
  </si>
  <si>
    <t>갯수</t>
  </si>
  <si>
    <t>스태미나 500 포션</t>
  </si>
  <si>
    <t>마나 500 포션</t>
  </si>
  <si>
    <t>매듭끈</t>
  </si>
  <si>
    <t>고급 나무장작</t>
  </si>
  <si>
    <t>쿠션용 솜</t>
  </si>
  <si>
    <t>에너지 컨버터</t>
  </si>
  <si>
    <t>최고급 실크</t>
  </si>
  <si>
    <t>정화된 토끼의 발</t>
  </si>
  <si>
    <t>최고급 가죽끈</t>
  </si>
  <si>
    <t>끈끈이 풀</t>
  </si>
  <si>
    <t>질긴 실</t>
  </si>
  <si>
    <t>최고급 바닐라 향초</t>
  </si>
  <si>
    <t>정령의 리큐르</t>
  </si>
  <si>
    <t>인조 잔디</t>
  </si>
  <si>
    <t>은판</t>
  </si>
  <si>
    <t>에메랄드 퓨즈</t>
  </si>
  <si>
    <t>고급 옷감</t>
  </si>
  <si>
    <t>고급 가죽끈</t>
  </si>
  <si>
    <t>펫 놀이세트</t>
  </si>
  <si>
    <t>미스릴 대못</t>
  </si>
  <si>
    <t>※ 아르바이트로 얻을 수 있는 아이템은
클릭시 해당 아르바이트 확인 가능</t>
  </si>
  <si>
    <t>건초 더미</t>
  </si>
  <si>
    <t>발리스타용 독 묻은 와이번 볼트</t>
  </si>
  <si>
    <t>마력이 깃든 나무장작</t>
  </si>
  <si>
    <t>최고급 나무장작</t>
  </si>
  <si>
    <t>카루</t>
  </si>
  <si>
    <t>자르딘</t>
  </si>
  <si>
    <t>새우조련미끼</t>
  </si>
  <si>
    <t>동판</t>
  </si>
  <si>
    <t>실리엔</t>
  </si>
  <si>
    <t>신비한 허브 가루</t>
  </si>
  <si>
    <t>마법의 양피지</t>
  </si>
  <si>
    <t>미스릴판</t>
  </si>
  <si>
    <t>질긴 끈</t>
  </si>
  <si>
    <t>보릿가루</t>
  </si>
  <si>
    <t>힐웬 합금</t>
  </si>
  <si>
    <t>마리오네트 500 포션</t>
  </si>
  <si>
    <t>밀가루</t>
  </si>
  <si>
    <t>금판</t>
  </si>
  <si>
    <t>스핀기어</t>
  </si>
  <si>
    <t>빤짝이 종이</t>
  </si>
  <si>
    <t>중급 나무장작</t>
  </si>
  <si>
    <t>최고급 옷감</t>
  </si>
  <si>
    <t>고급 실크</t>
  </si>
  <si>
    <t>생명력 500 포션</t>
  </si>
  <si>
    <t>에너지 증폭장치</t>
  </si>
  <si>
    <t>뮤턴트</t>
  </si>
  <si>
    <t>튼튼한 고리</t>
  </si>
  <si>
    <t>조화의 코스모스 퍼퓸</t>
  </si>
  <si>
    <t>마법의 깃털펜</t>
  </si>
  <si>
    <t>특급 나무장작</t>
  </si>
  <si>
    <t>전체 Total</t>
  </si>
  <si>
    <t>사용방법</t>
  </si>
  <si>
    <t>- 주황색 셀에 각 품목의 경매장 가격을 입력하면 품목별 필요한 갯수에 맞는 가격과, 해당 아이템들을 전부 구매했을 시, 각 교역소별 얼마의 골드가 필요한지와 전체 교역소를 합쳐 얼마의 골드가 필요한지를 계산해줍니다.</t>
  </si>
  <si>
    <t>TOTAL</t>
  </si>
  <si>
    <t>개당 가격</t>
  </si>
  <si>
    <t>전체 가격</t>
  </si>
  <si>
    <t>물교셋 가격</t>
  </si>
  <si>
    <t>구매시 가격 차이</t>
  </si>
  <si>
    <t>득실여부</t>
  </si>
  <si>
    <t>시즌 3 알반 에일레흐</t>
  </si>
  <si>
    <t>2023.08.06 현재 오아시스만 작동됨</t>
  </si>
  <si>
    <t>현재 시트범위 적용 기능 비활성화중</t>
  </si>
  <si>
    <t>제작 조건</t>
  </si>
  <si>
    <t>필요 재료</t>
  </si>
  <si>
    <t>필요 갯수</t>
  </si>
  <si>
    <t>경매장 가격</t>
  </si>
  <si>
    <t>제작 비용</t>
  </si>
  <si>
    <t>비고</t>
  </si>
  <si>
    <t>1공정 구매</t>
  </si>
  <si>
    <t>물이 든 병</t>
  </si>
  <si>
    <t>완제품 가격</t>
  </si>
  <si>
    <t>1. 품목별 체크박스를 선택한 뒤, [계산] 버튼을 누르면 자동으로 재료의 갯수를 계산해 줍니다.</t>
  </si>
  <si>
    <t>2공정 구매</t>
  </si>
  <si>
    <t>네잎 클로버</t>
  </si>
  <si>
    <t>3공정 구매</t>
  </si>
  <si>
    <t>썬라이트 허브</t>
  </si>
  <si>
    <t>전체 구매시 가격</t>
  </si>
  <si>
    <t>4공정 구매</t>
  </si>
  <si>
    <t>베이스 허브</t>
  </si>
  <si>
    <t>2. 품목별 경매장 가격 / 완제품 가격을 입력하면 현재 선택된 조건을 기반으로 총 제작 비용과 완제품 구매 대비 제작이 이득인지, 손해인지를 계산해 줍니다.</t>
  </si>
  <si>
    <t>베이스 포션</t>
  </si>
  <si>
    <t>순익 차이</t>
  </si>
  <si>
    <t>스태미나 300 포션</t>
  </si>
  <si>
    <t xml:space="preserve"> </t>
  </si>
  <si>
    <t>스태미나 100 포션</t>
  </si>
  <si>
    <t>굵은 실뭉치</t>
  </si>
  <si>
    <t>가는 실뭉치</t>
  </si>
  <si>
    <t>양털</t>
  </si>
  <si>
    <t>거미줄</t>
  </si>
  <si>
    <t>고급 양털</t>
  </si>
  <si>
    <t>최고급 가죽</t>
  </si>
  <si>
    <t>최종 공정 구매</t>
  </si>
  <si>
    <t>화이트 허브</t>
  </si>
  <si>
    <t>고대 정령의 화석 조각</t>
  </si>
  <si>
    <t>엘리멘탈 리무버</t>
  </si>
  <si>
    <t>은괴</t>
  </si>
  <si>
    <t>은광석 / 은광석 조각</t>
  </si>
  <si>
    <t>펫이 좋아하는 잡동사니</t>
  </si>
  <si>
    <t>나무판</t>
  </si>
  <si>
    <t>나무장작</t>
  </si>
  <si>
    <t>대못</t>
  </si>
  <si>
    <t>철봉</t>
  </si>
  <si>
    <t>질긴끈</t>
  </si>
  <si>
    <t>철괴</t>
  </si>
  <si>
    <t>철광석 / 철광석 조각</t>
  </si>
  <si>
    <t>못쓰게 된 밀 이파리</t>
  </si>
  <si>
    <t>힐웬</t>
  </si>
  <si>
    <t>실리엔 결정</t>
  </si>
  <si>
    <t>힐웬 광석 조각</t>
  </si>
  <si>
    <t>--------------------------------------------------------------------------------------------------------------------------------------------------------------------------------------------------------------------------------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</si>
</sst>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#,##0 &quot;Gold&quot;"/>
    <numFmt numFmtId="166" formatCode="#,##0.0 &quot;숲&quot;"/>
  </numFmts>
  <fonts count="15">
    <font>
      <sz val="10.0"/>
      <color rgb="FF000000"/>
      <name val="Arial"/>
      <scheme val="minor"/>
    </font>
    <font>
      <color theme="1"/>
      <name val="Arial"/>
      <scheme val="minor"/>
    </font>
    <font/>
    <font>
      <u/>
      <color theme="1"/>
      <name val="Arial"/>
      <scheme val="minor"/>
    </font>
    <font>
      <b/>
      <sz val="8.0"/>
      <color rgb="FFFF0000"/>
      <name val="Arial"/>
      <scheme val="minor"/>
    </font>
    <font>
      <sz val="9.0"/>
      <color theme="1"/>
      <name val="Arial"/>
      <scheme val="minor"/>
    </font>
    <font>
      <color theme="1"/>
      <name val="Nanum Gothic"/>
    </font>
    <font>
      <b/>
      <color theme="1"/>
      <name val="Nanum Gothic"/>
    </font>
    <font>
      <b/>
      <sz val="13.0"/>
      <color theme="1"/>
      <name val="Nanum Gothic"/>
    </font>
    <font>
      <sz val="8.0"/>
      <color theme="1"/>
      <name val="Nanum Gothic"/>
    </font>
    <font>
      <sz val="15.0"/>
      <color theme="1"/>
      <name val="Nanum Gothic"/>
    </font>
    <font>
      <b/>
      <sz val="9.0"/>
      <color theme="1"/>
      <name val="Nanum Gothic"/>
    </font>
    <font>
      <b/>
      <color rgb="FFFF0000"/>
      <name val="Nanum Gothic"/>
    </font>
    <font>
      <sz val="9.0"/>
      <color theme="1"/>
      <name val="Nanum Gothic"/>
    </font>
    <font>
      <sz val="9.0"/>
      <color rgb="FF000000"/>
      <name val="&quot;Google Sans Mono&quot;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84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dotted">
        <color rgb="FF000000"/>
      </bottom>
    </border>
    <border>
      <right style="thin">
        <color rgb="FF000000"/>
      </right>
      <bottom style="dotted">
        <color rgb="FF000000"/>
      </bottom>
    </border>
    <border>
      <left style="thin">
        <color rgb="FF000000"/>
      </left>
      <top style="dotted">
        <color rgb="FF000000"/>
      </top>
    </border>
    <border>
      <right style="thin">
        <color rgb="FF000000"/>
      </right>
      <top style="dotted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dotted">
        <color rgb="FF000000"/>
      </bottom>
    </border>
    <border>
      <left style="medium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medium">
        <color rgb="FF000000"/>
      </right>
      <bottom style="dotted">
        <color rgb="FF000000"/>
      </bottom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dotted">
        <color rgb="FF000000"/>
      </bottom>
    </border>
    <border>
      <top style="medium">
        <color rgb="FF000000"/>
      </top>
      <bottom style="dotted">
        <color rgb="FF000000"/>
      </bottom>
    </border>
    <border>
      <right style="medium">
        <color rgb="FF000000"/>
      </right>
      <top style="medium">
        <color rgb="FF000000"/>
      </top>
      <bottom style="dotted">
        <color rgb="FF000000"/>
      </bottom>
    </border>
    <border>
      <left style="medium">
        <color rgb="FF000000"/>
      </left>
      <top style="dotted">
        <color rgb="FF000000"/>
      </top>
      <bottom style="medium">
        <color rgb="FF000000"/>
      </bottom>
    </border>
    <border>
      <top style="dotted">
        <color rgb="FF000000"/>
      </top>
      <bottom style="medium">
        <color rgb="FF000000"/>
      </bottom>
    </border>
    <border>
      <right style="medium">
        <color rgb="FF000000"/>
      </right>
      <top style="dotted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dotted">
        <color rgb="FF000000"/>
      </bottom>
    </border>
    <border>
      <left style="dotted">
        <color rgb="FF000000"/>
      </left>
      <bottom style="dotted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dotted">
        <color rgb="FF000000"/>
      </left>
      <top style="dotted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dotted">
        <color rgb="FF000000"/>
      </right>
    </border>
    <border>
      <left style="dotted">
        <color rgb="FF000000"/>
      </left>
      <right style="dotted">
        <color rgb="FF000000"/>
      </right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dotted">
        <color rgb="FF000000"/>
      </left>
      <top style="dotted">
        <color rgb="FF000000"/>
      </top>
    </border>
    <border>
      <right style="dotted">
        <color rgb="FF000000"/>
      </right>
      <top style="dotted">
        <color rgb="FF000000"/>
      </top>
    </border>
    <border>
      <left style="dotted">
        <color rgb="FF000000"/>
      </left>
    </border>
    <border>
      <right style="dotted">
        <color rgb="FF000000"/>
      </right>
    </border>
    <border>
      <left style="medium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bottom style="thin">
        <color rgb="FF000000"/>
      </bottom>
    </border>
    <border>
      <right style="dotted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medium">
        <color rgb="FF000000"/>
      </right>
      <top style="dotted">
        <color rgb="FF000000"/>
      </top>
      <bottom style="thin">
        <color rgb="FF000000"/>
      </bottom>
    </border>
    <border>
      <left style="medium">
        <color rgb="FF000000"/>
      </left>
      <right style="dotted">
        <color rgb="FF000000"/>
      </right>
      <top style="thin">
        <color rgb="FF000000"/>
      </top>
    </border>
    <border>
      <left style="dotted">
        <color rgb="FF000000"/>
      </left>
      <right style="dotted">
        <color rgb="FF000000"/>
      </right>
      <top style="thin">
        <color rgb="FF000000"/>
      </top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medium">
        <color rgb="FF000000"/>
      </right>
      <top style="thin">
        <color rgb="FF000000"/>
      </top>
      <bottom style="dotted">
        <color rgb="FF000000"/>
      </bottom>
    </border>
    <border>
      <top style="dotted">
        <color rgb="FF000000"/>
      </top>
    </border>
    <border>
      <left style="dotted">
        <color rgb="FF000000"/>
      </left>
      <right style="medium">
        <color rgb="FF000000"/>
      </right>
      <top style="dotted">
        <color rgb="FF000000"/>
      </top>
    </border>
    <border>
      <left style="dotted">
        <color rgb="FF000000"/>
      </left>
      <right style="medium">
        <color rgb="FF000000"/>
      </right>
    </border>
    <border>
      <left style="dotted">
        <color rgb="FF000000"/>
      </left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/>
    </xf>
    <xf borderId="5" fillId="0" fontId="1" numFmtId="164" xfId="0" applyAlignment="1" applyBorder="1" applyFont="1" applyNumberFormat="1">
      <alignment horizontal="center" readingOrder="0"/>
    </xf>
    <xf borderId="5" fillId="0" fontId="2" numFmtId="0" xfId="0" applyBorder="1" applyFont="1"/>
    <xf borderId="5" fillId="0" fontId="3" numFmtId="0" xfId="0" applyAlignment="1" applyBorder="1" applyFont="1">
      <alignment horizontal="center" readingOrder="0"/>
    </xf>
    <xf borderId="6" fillId="0" fontId="2" numFmtId="0" xfId="0" applyBorder="1" applyFont="1"/>
    <xf borderId="7" fillId="0" fontId="4" numFmtId="0" xfId="0" applyAlignment="1" applyBorder="1" applyFont="1">
      <alignment horizontal="center" readingOrder="0"/>
    </xf>
    <xf borderId="8" fillId="0" fontId="2" numFmtId="0" xfId="0" applyBorder="1" applyFont="1"/>
    <xf borderId="9" fillId="0" fontId="2" numFmtId="0" xfId="0" applyBorder="1" applyFont="1"/>
    <xf borderId="10" fillId="0" fontId="1" numFmtId="0" xfId="0" applyAlignment="1" applyBorder="1" applyFont="1">
      <alignment readingOrder="0"/>
    </xf>
    <xf borderId="11" fillId="0" fontId="2" numFmtId="0" xfId="0" applyBorder="1" applyFont="1"/>
    <xf borderId="12" fillId="0" fontId="2" numFmtId="0" xfId="0" applyBorder="1" applyFont="1"/>
    <xf borderId="0" fillId="0" fontId="1" numFmtId="0" xfId="0" applyAlignment="1" applyFont="1">
      <alignment readingOrder="0"/>
    </xf>
    <xf borderId="7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readingOrder="0" shrinkToFit="0" vertical="center" wrapText="1"/>
    </xf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7" fillId="0" fontId="5" numFmtId="0" xfId="0" applyAlignment="1" applyBorder="1" applyFont="1">
      <alignment readingOrder="0" shrinkToFit="0" vertical="center" wrapText="1"/>
    </xf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20" fillId="0" fontId="5" numFmtId="0" xfId="0" applyAlignment="1" applyBorder="1" applyFont="1">
      <alignment readingOrder="0" shrinkToFit="0" vertical="center" wrapText="1"/>
    </xf>
    <xf borderId="21" fillId="0" fontId="2" numFmtId="0" xfId="0" applyBorder="1" applyFont="1"/>
    <xf borderId="16" fillId="0" fontId="1" numFmtId="0" xfId="0" applyBorder="1" applyFont="1"/>
    <xf borderId="0" fillId="0" fontId="1" numFmtId="0" xfId="0" applyAlignment="1" applyFont="1">
      <alignment horizontal="center" vertical="center"/>
    </xf>
    <xf borderId="0" fillId="0" fontId="6" numFmtId="0" xfId="0" applyFont="1"/>
    <xf borderId="0" fillId="0" fontId="6" numFmtId="0" xfId="0" applyAlignment="1" applyFont="1">
      <alignment horizontal="center"/>
    </xf>
    <xf borderId="0" fillId="0" fontId="7" numFmtId="0" xfId="0" applyAlignment="1" applyFont="1">
      <alignment vertical="center"/>
    </xf>
    <xf borderId="1" fillId="2" fontId="8" numFmtId="0" xfId="0" applyAlignment="1" applyBorder="1" applyFill="1" applyFont="1">
      <alignment horizontal="center" vertical="center"/>
    </xf>
    <xf borderId="0" fillId="0" fontId="7" numFmtId="0" xfId="0" applyAlignment="1" applyFont="1">
      <alignment horizontal="center" vertical="center"/>
    </xf>
    <xf borderId="1" fillId="3" fontId="8" numFmtId="0" xfId="0" applyAlignment="1" applyBorder="1" applyFill="1" applyFont="1">
      <alignment horizontal="center" vertical="center"/>
    </xf>
    <xf borderId="22" fillId="0" fontId="6" numFmtId="0" xfId="0" applyAlignment="1" applyBorder="1" applyFont="1">
      <alignment readingOrder="0" vertical="center"/>
    </xf>
    <xf borderId="23" fillId="0" fontId="2" numFmtId="0" xfId="0" applyBorder="1" applyFont="1"/>
    <xf borderId="24" fillId="0" fontId="2" numFmtId="0" xfId="0" applyBorder="1" applyFont="1"/>
    <xf borderId="0" fillId="0" fontId="7" numFmtId="0" xfId="0" applyAlignment="1" applyFont="1">
      <alignment readingOrder="0" vertical="center"/>
    </xf>
    <xf borderId="25" fillId="0" fontId="6" numFmtId="0" xfId="0" applyAlignment="1" applyBorder="1" applyFont="1">
      <alignment horizontal="center" readingOrder="0"/>
    </xf>
    <xf borderId="26" fillId="0" fontId="6" numFmtId="0" xfId="0" applyAlignment="1" applyBorder="1" applyFont="1">
      <alignment horizontal="center" readingOrder="0"/>
    </xf>
    <xf borderId="27" fillId="0" fontId="6" numFmtId="0" xfId="0" applyAlignment="1" applyBorder="1" applyFont="1">
      <alignment horizontal="center" readingOrder="0"/>
    </xf>
    <xf borderId="4" fillId="0" fontId="2" numFmtId="0" xfId="0" applyBorder="1" applyFont="1"/>
    <xf borderId="0" fillId="0" fontId="6" numFmtId="0" xfId="0" applyAlignment="1" applyFont="1">
      <alignment readingOrder="0" vertical="center"/>
    </xf>
    <xf borderId="28" fillId="0" fontId="6" numFmtId="0" xfId="0" applyAlignment="1" applyBorder="1" applyFont="1">
      <alignment horizontal="center"/>
    </xf>
    <xf borderId="29" fillId="0" fontId="6" numFmtId="0" xfId="0" applyAlignment="1" applyBorder="1" applyFont="1">
      <alignment horizontal="center"/>
    </xf>
    <xf borderId="30" fillId="4" fontId="6" numFmtId="0" xfId="0" applyAlignment="1" applyBorder="1" applyFill="1" applyFont="1">
      <alignment horizontal="center" readingOrder="0"/>
    </xf>
    <xf borderId="22" fillId="0" fontId="6" numFmtId="0" xfId="0" applyAlignment="1" applyBorder="1" applyFont="1">
      <alignment horizontal="center"/>
    </xf>
    <xf borderId="31" fillId="0" fontId="6" numFmtId="0" xfId="0" applyAlignment="1" applyBorder="1" applyFont="1">
      <alignment horizontal="center"/>
    </xf>
    <xf borderId="32" fillId="0" fontId="6" numFmtId="0" xfId="0" applyAlignment="1" applyBorder="1" applyFont="1">
      <alignment horizontal="center"/>
    </xf>
    <xf borderId="33" fillId="4" fontId="6" numFmtId="0" xfId="0" applyAlignment="1" applyBorder="1" applyFont="1">
      <alignment horizontal="center" readingOrder="0"/>
    </xf>
    <xf borderId="34" fillId="0" fontId="2" numFmtId="0" xfId="0" applyBorder="1" applyFont="1"/>
    <xf borderId="35" fillId="0" fontId="2" numFmtId="0" xfId="0" applyBorder="1" applyFont="1"/>
    <xf borderId="22" fillId="0" fontId="6" numFmtId="0" xfId="0" applyAlignment="1" applyBorder="1" applyFont="1">
      <alignment readingOrder="0"/>
    </xf>
    <xf borderId="31" fillId="0" fontId="9" numFmtId="0" xfId="0" applyAlignment="1" applyBorder="1" applyFont="1">
      <alignment horizontal="center" readingOrder="0"/>
    </xf>
    <xf borderId="36" fillId="0" fontId="6" numFmtId="0" xfId="0" applyAlignment="1" applyBorder="1" applyFont="1">
      <alignment horizontal="center"/>
    </xf>
    <xf borderId="37" fillId="0" fontId="6" numFmtId="0" xfId="0" applyAlignment="1" applyBorder="1" applyFont="1">
      <alignment horizontal="center"/>
    </xf>
    <xf borderId="38" fillId="4" fontId="6" numFmtId="0" xfId="0" applyAlignment="1" applyBorder="1" applyFont="1">
      <alignment horizontal="center" readingOrder="0"/>
    </xf>
    <xf borderId="22" fillId="0" fontId="6" numFmtId="0" xfId="0" applyAlignment="1" applyBorder="1" applyFont="1">
      <alignment horizontal="center" vertical="center"/>
    </xf>
    <xf borderId="1" fillId="5" fontId="8" numFmtId="0" xfId="0" applyAlignment="1" applyBorder="1" applyFill="1" applyFont="1">
      <alignment horizontal="center" vertical="center"/>
    </xf>
    <xf borderId="1" fillId="6" fontId="8" numFmtId="0" xfId="0" applyAlignment="1" applyBorder="1" applyFill="1" applyFont="1">
      <alignment horizontal="center" vertical="center"/>
    </xf>
    <xf borderId="22" fillId="0" fontId="10" numFmtId="0" xfId="0" applyAlignment="1" applyBorder="1" applyFont="1">
      <alignment horizontal="center" readingOrder="0" vertical="center"/>
    </xf>
    <xf borderId="39" fillId="0" fontId="6" numFmtId="165" xfId="0" applyAlignment="1" applyBorder="1" applyFont="1" applyNumberFormat="1">
      <alignment horizontal="center" vertical="center"/>
    </xf>
    <xf borderId="40" fillId="0" fontId="2" numFmtId="0" xfId="0" applyBorder="1" applyFont="1"/>
    <xf borderId="41" fillId="0" fontId="2" numFmtId="0" xfId="0" applyBorder="1" applyFont="1"/>
    <xf borderId="22" fillId="0" fontId="8" numFmtId="0" xfId="0" applyAlignment="1" applyBorder="1" applyFont="1">
      <alignment horizontal="center" readingOrder="0" vertical="center"/>
    </xf>
    <xf borderId="42" fillId="0" fontId="6" numFmtId="166" xfId="0" applyAlignment="1" applyBorder="1" applyFont="1" applyNumberFormat="1">
      <alignment horizontal="center" vertical="center"/>
    </xf>
    <xf borderId="43" fillId="0" fontId="2" numFmtId="0" xfId="0" applyBorder="1" applyFont="1"/>
    <xf borderId="44" fillId="0" fontId="2" numFmtId="0" xfId="0" applyBorder="1" applyFont="1"/>
    <xf borderId="22" fillId="0" fontId="6" numFmtId="0" xfId="0" applyAlignment="1" applyBorder="1" applyFont="1">
      <alignment readingOrder="0" shrinkToFit="0" vertical="center" wrapText="1"/>
    </xf>
    <xf borderId="34" fillId="0" fontId="6" numFmtId="0" xfId="0" applyAlignment="1" applyBorder="1" applyFont="1">
      <alignment horizontal="center" readingOrder="0"/>
    </xf>
    <xf borderId="16" fillId="0" fontId="6" numFmtId="165" xfId="0" applyAlignment="1" applyBorder="1" applyFont="1" applyNumberFormat="1">
      <alignment horizontal="center" readingOrder="0"/>
    </xf>
    <xf borderId="45" fillId="0" fontId="6" numFmtId="0" xfId="0" applyAlignment="1" applyBorder="1" applyFont="1">
      <alignment horizontal="center" readingOrder="0"/>
    </xf>
    <xf borderId="46" fillId="4" fontId="6" numFmtId="0" xfId="0" applyAlignment="1" applyBorder="1" applyFont="1">
      <alignment horizontal="center" readingOrder="0"/>
    </xf>
    <xf borderId="30" fillId="0" fontId="6" numFmtId="165" xfId="0" applyAlignment="1" applyBorder="1" applyFont="1" applyNumberFormat="1">
      <alignment horizontal="right" readingOrder="0"/>
    </xf>
    <xf borderId="47" fillId="4" fontId="6" numFmtId="0" xfId="0" applyAlignment="1" applyBorder="1" applyFont="1">
      <alignment horizontal="center" readingOrder="0"/>
    </xf>
    <xf borderId="48" fillId="0" fontId="6" numFmtId="0" xfId="0" applyAlignment="1" applyBorder="1" applyFont="1">
      <alignment horizontal="center" readingOrder="0"/>
    </xf>
    <xf borderId="49" fillId="0" fontId="6" numFmtId="0" xfId="0" applyAlignment="1" applyBorder="1" applyFont="1">
      <alignment horizontal="center" readingOrder="0"/>
    </xf>
    <xf borderId="50" fillId="0" fontId="6" numFmtId="0" xfId="0" applyAlignment="1" applyBorder="1" applyFont="1">
      <alignment horizontal="center" readingOrder="0"/>
    </xf>
    <xf borderId="51" fillId="4" fontId="6" numFmtId="166" xfId="0" applyAlignment="1" applyBorder="1" applyFont="1" applyNumberFormat="1">
      <alignment horizontal="center" readingOrder="0"/>
    </xf>
    <xf borderId="52" fillId="0" fontId="6" numFmtId="166" xfId="0" applyAlignment="1" applyBorder="1" applyFont="1" applyNumberFormat="1">
      <alignment horizontal="center" readingOrder="0"/>
    </xf>
    <xf borderId="53" fillId="0" fontId="6" numFmtId="0" xfId="0" applyAlignment="1" applyBorder="1" applyFont="1">
      <alignment horizontal="center"/>
    </xf>
    <xf borderId="54" fillId="4" fontId="6" numFmtId="0" xfId="0" applyAlignment="1" applyBorder="1" applyFont="1">
      <alignment horizontal="center" readingOrder="0"/>
    </xf>
    <xf borderId="55" fillId="0" fontId="6" numFmtId="165" xfId="0" applyAlignment="1" applyBorder="1" applyFont="1" applyNumberFormat="1">
      <alignment horizontal="right" readingOrder="0"/>
    </xf>
    <xf borderId="0" fillId="0" fontId="6" numFmtId="0" xfId="0" applyAlignment="1" applyFont="1">
      <alignment horizontal="center" vertical="center"/>
    </xf>
    <xf borderId="56" fillId="0" fontId="2" numFmtId="0" xfId="0" applyBorder="1" applyFont="1"/>
    <xf borderId="40" fillId="0" fontId="6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0" fillId="0" fontId="11" numFmtId="0" xfId="0" applyAlignment="1" applyFont="1">
      <alignment horizontal="center" readingOrder="0" shrinkToFit="0" vertical="center" wrapText="1"/>
    </xf>
    <xf borderId="57" fillId="0" fontId="2" numFmtId="0" xfId="0" applyBorder="1" applyFont="1"/>
    <xf borderId="43" fillId="0" fontId="6" numFmtId="166" xfId="0" applyAlignment="1" applyBorder="1" applyFont="1" applyNumberFormat="1">
      <alignment horizontal="center" vertical="center"/>
    </xf>
    <xf borderId="0" fillId="0" fontId="6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58" fillId="0" fontId="6" numFmtId="0" xfId="0" applyAlignment="1" applyBorder="1" applyFont="1">
      <alignment horizontal="center" readingOrder="0" vertical="center"/>
    </xf>
    <xf borderId="10" fillId="0" fontId="6" numFmtId="165" xfId="0" applyAlignment="1" applyBorder="1" applyFont="1" applyNumberFormat="1">
      <alignment horizontal="center" readingOrder="0" vertical="center"/>
    </xf>
    <xf borderId="59" fillId="0" fontId="2" numFmtId="0" xfId="0" applyBorder="1" applyFont="1"/>
    <xf borderId="51" fillId="0" fontId="6" numFmtId="0" xfId="0" applyAlignment="1" applyBorder="1" applyFont="1">
      <alignment horizontal="center" readingOrder="0" vertical="center"/>
    </xf>
    <xf borderId="52" fillId="0" fontId="6" numFmtId="0" xfId="0" applyAlignment="1" applyBorder="1" applyFont="1">
      <alignment horizontal="center" readingOrder="0" vertical="center"/>
    </xf>
    <xf borderId="60" fillId="0" fontId="6" numFmtId="0" xfId="0" applyAlignment="1" applyBorder="1" applyFont="1">
      <alignment horizontal="center" readingOrder="0" vertical="center"/>
    </xf>
    <xf borderId="61" fillId="0" fontId="2" numFmtId="0" xfId="0" applyBorder="1" applyFont="1"/>
    <xf borderId="53" fillId="0" fontId="6" numFmtId="0" xfId="0" applyAlignment="1" applyBorder="1" applyFont="1">
      <alignment horizontal="center" readingOrder="0" vertical="center"/>
    </xf>
    <xf borderId="62" fillId="0" fontId="6" numFmtId="0" xfId="0" applyAlignment="1" applyBorder="1" applyFont="1">
      <alignment horizontal="center" vertical="center"/>
    </xf>
    <xf borderId="63" fillId="0" fontId="6" numFmtId="0" xfId="0" applyAlignment="1" applyBorder="1" applyFont="1">
      <alignment horizontal="center" vertical="center"/>
    </xf>
    <xf borderId="29" fillId="0" fontId="6" numFmtId="0" xfId="0" applyAlignment="1" applyBorder="1" applyFont="1">
      <alignment horizontal="center" readingOrder="0" vertical="center"/>
    </xf>
    <xf borderId="29" fillId="4" fontId="6" numFmtId="0" xfId="0" applyAlignment="1" applyBorder="1" applyFont="1">
      <alignment horizontal="center" readingOrder="0" vertical="center"/>
    </xf>
    <xf borderId="29" fillId="0" fontId="6" numFmtId="0" xfId="0" applyAlignment="1" applyBorder="1" applyFont="1">
      <alignment horizontal="center" vertical="center"/>
    </xf>
    <xf borderId="30" fillId="0" fontId="6" numFmtId="0" xfId="0" applyAlignment="1" applyBorder="1" applyFont="1">
      <alignment horizontal="center" readingOrder="0" vertical="center"/>
    </xf>
    <xf borderId="22" fillId="0" fontId="13" numFmtId="0" xfId="0" applyAlignment="1" applyBorder="1" applyFont="1">
      <alignment horizontal="center" readingOrder="0" shrinkToFit="0" vertical="center" wrapText="1"/>
    </xf>
    <xf borderId="62" fillId="0" fontId="2" numFmtId="0" xfId="0" applyBorder="1" applyFont="1"/>
    <xf borderId="63" fillId="0" fontId="2" numFmtId="0" xfId="0" applyBorder="1" applyFont="1"/>
    <xf borderId="32" fillId="0" fontId="6" numFmtId="0" xfId="0" applyAlignment="1" applyBorder="1" applyFont="1">
      <alignment horizontal="center" readingOrder="0" vertical="center"/>
    </xf>
    <xf borderId="32" fillId="4" fontId="6" numFmtId="0" xfId="0" applyAlignment="1" applyBorder="1" applyFont="1">
      <alignment horizontal="center" readingOrder="0" vertical="center"/>
    </xf>
    <xf borderId="32" fillId="0" fontId="6" numFmtId="0" xfId="0" applyAlignment="1" applyBorder="1" applyFont="1">
      <alignment horizontal="center" vertical="center"/>
    </xf>
    <xf borderId="33" fillId="4" fontId="6" numFmtId="0" xfId="0" applyAlignment="1" applyBorder="1" applyFont="1">
      <alignment horizontal="center" readingOrder="0" vertical="center"/>
    </xf>
    <xf borderId="33" fillId="0" fontId="6" numFmtId="0" xfId="0" applyAlignment="1" applyBorder="1" applyFont="1">
      <alignment horizontal="center" readingOrder="0" vertical="center"/>
    </xf>
    <xf borderId="64" fillId="0" fontId="13" numFmtId="0" xfId="0" applyAlignment="1" applyBorder="1" applyFont="1">
      <alignment horizontal="center" readingOrder="0" shrinkToFit="0" vertical="center" wrapText="1"/>
    </xf>
    <xf borderId="65" fillId="0" fontId="2" numFmtId="0" xfId="0" applyBorder="1" applyFont="1"/>
    <xf borderId="66" fillId="0" fontId="6" numFmtId="0" xfId="0" applyAlignment="1" applyBorder="1" applyFont="1">
      <alignment horizontal="center" vertical="center"/>
    </xf>
    <xf borderId="67" fillId="0" fontId="2" numFmtId="0" xfId="0" applyBorder="1" applyFont="1"/>
    <xf borderId="32" fillId="0" fontId="6" numFmtId="0" xfId="0" applyAlignment="1" applyBorder="1" applyFont="1">
      <alignment horizontal="center" readingOrder="0"/>
    </xf>
    <xf borderId="68" fillId="0" fontId="2" numFmtId="0" xfId="0" applyBorder="1" applyFont="1"/>
    <xf borderId="69" fillId="0" fontId="2" numFmtId="0" xfId="0" applyBorder="1" applyFont="1"/>
    <xf borderId="70" fillId="0" fontId="2" numFmtId="0" xfId="0" applyBorder="1" applyFont="1"/>
    <xf borderId="71" fillId="0" fontId="2" numFmtId="0" xfId="0" applyBorder="1" applyFont="1"/>
    <xf borderId="72" fillId="0" fontId="2" numFmtId="0" xfId="0" applyBorder="1" applyFont="1"/>
    <xf borderId="73" fillId="0" fontId="2" numFmtId="0" xfId="0" applyBorder="1" applyFont="1"/>
    <xf borderId="74" fillId="0" fontId="6" numFmtId="0" xfId="0" applyAlignment="1" applyBorder="1" applyFont="1">
      <alignment horizontal="center" readingOrder="0" vertical="center"/>
    </xf>
    <xf borderId="74" fillId="4" fontId="6" numFmtId="0" xfId="0" applyAlignment="1" applyBorder="1" applyFont="1">
      <alignment horizontal="center" readingOrder="0" vertical="center"/>
    </xf>
    <xf borderId="74" fillId="0" fontId="6" numFmtId="0" xfId="0" applyAlignment="1" applyBorder="1" applyFont="1">
      <alignment horizontal="center" vertical="center"/>
    </xf>
    <xf borderId="75" fillId="0" fontId="6" numFmtId="0" xfId="0" applyAlignment="1" applyBorder="1" applyFont="1">
      <alignment horizontal="center" vertical="center"/>
    </xf>
    <xf borderId="76" fillId="0" fontId="6" numFmtId="0" xfId="0" applyAlignment="1" applyBorder="1" applyFont="1">
      <alignment horizontal="center" vertical="center"/>
    </xf>
    <xf borderId="77" fillId="0" fontId="6" numFmtId="0" xfId="0" applyAlignment="1" applyBorder="1" applyFont="1">
      <alignment horizontal="center" readingOrder="0" vertical="center"/>
    </xf>
    <xf borderId="78" fillId="4" fontId="6" numFmtId="0" xfId="0" applyAlignment="1" applyBorder="1" applyFont="1">
      <alignment horizontal="center" readingOrder="0" vertical="center"/>
    </xf>
    <xf borderId="78" fillId="0" fontId="6" numFmtId="0" xfId="0" applyAlignment="1" applyBorder="1" applyFont="1">
      <alignment horizontal="center" readingOrder="0" vertical="center"/>
    </xf>
    <xf borderId="78" fillId="0" fontId="6" numFmtId="0" xfId="0" applyAlignment="1" applyBorder="1" applyFont="1">
      <alignment horizontal="center" vertical="center"/>
    </xf>
    <xf borderId="79" fillId="0" fontId="6" numFmtId="0" xfId="0" applyAlignment="1" applyBorder="1" applyFont="1">
      <alignment horizontal="center" readingOrder="0" vertical="center"/>
    </xf>
    <xf borderId="80" fillId="0" fontId="2" numFmtId="0" xfId="0" applyBorder="1" applyFont="1"/>
    <xf borderId="77" fillId="0" fontId="6" numFmtId="0" xfId="0" applyAlignment="1" applyBorder="1" applyFont="1">
      <alignment horizontal="center" vertical="center"/>
    </xf>
    <xf borderId="66" fillId="0" fontId="6" numFmtId="0" xfId="0" applyAlignment="1" applyBorder="1" applyFont="1">
      <alignment horizontal="center" readingOrder="0" vertical="center"/>
    </xf>
    <xf borderId="78" fillId="4" fontId="6" numFmtId="0" xfId="0" applyAlignment="1" applyBorder="1" applyFont="1">
      <alignment horizontal="center" vertical="center"/>
    </xf>
    <xf borderId="32" fillId="4" fontId="6" numFmtId="0" xfId="0" applyAlignment="1" applyBorder="1" applyFont="1">
      <alignment horizontal="center" vertical="center"/>
    </xf>
    <xf borderId="33" fillId="7" fontId="14" numFmtId="0" xfId="0" applyAlignment="1" applyBorder="1" applyFill="1" applyFont="1">
      <alignment horizontal="center" vertical="center"/>
    </xf>
    <xf borderId="81" fillId="0" fontId="6" numFmtId="0" xfId="0" applyAlignment="1" applyBorder="1" applyFont="1">
      <alignment horizontal="center" vertical="center"/>
    </xf>
    <xf borderId="82" fillId="0" fontId="2" numFmtId="0" xfId="0" applyBorder="1" applyFont="1"/>
    <xf borderId="74" fillId="4" fontId="6" numFmtId="0" xfId="0" applyAlignment="1" applyBorder="1" applyFont="1">
      <alignment horizontal="center" vertical="center"/>
    </xf>
    <xf borderId="83" fillId="0" fontId="2" numFmtId="0" xfId="0" applyBorder="1" applyFont="1"/>
    <xf borderId="64" fillId="0" fontId="6" numFmtId="0" xfId="0" applyAlignment="1" applyBorder="1" applyFont="1">
      <alignment horizontal="center" vertical="center"/>
    </xf>
    <xf borderId="8" fillId="0" fontId="6" numFmtId="0" xfId="0" applyAlignment="1" applyBorder="1" applyFont="1">
      <alignment horizontal="center" vertical="center"/>
    </xf>
    <xf borderId="8" fillId="4" fontId="6" numFmtId="0" xfId="0" applyAlignment="1" applyBorder="1" applyFont="1">
      <alignment horizontal="center" readingOrder="0" vertical="center"/>
    </xf>
    <xf borderId="8" fillId="0" fontId="6" numFmtId="0" xfId="0" applyAlignment="1" applyBorder="1" applyFont="1">
      <alignment horizontal="center" readingOrder="0" vertical="center"/>
    </xf>
    <xf borderId="8" fillId="4" fontId="6" numFmtId="0" xfId="0" applyAlignment="1" applyBorder="1" applyFont="1">
      <alignment horizontal="center" vertical="center"/>
    </xf>
    <xf borderId="65" fillId="0" fontId="6" numFmtId="0" xfId="0" applyAlignment="1" applyBorder="1" applyFont="1">
      <alignment horizontal="center" readingOrder="0" vertical="center"/>
    </xf>
    <xf borderId="0" fillId="4" fontId="6" numFmtId="0" xfId="0" applyAlignment="1" applyFont="1">
      <alignment horizontal="center" readingOrder="0" vertical="center"/>
    </xf>
    <xf borderId="0" fillId="4" fontId="6" numFmtId="0" xfId="0" applyAlignment="1" applyFont="1">
      <alignment horizontal="center" vertical="center"/>
    </xf>
    <xf borderId="35" fillId="4" fontId="6" numFmtId="0" xfId="0" applyAlignment="1" applyBorder="1" applyFont="1">
      <alignment horizontal="center" readingOrder="0" vertical="center"/>
    </xf>
    <xf borderId="35" fillId="0" fontId="6" numFmtId="0" xfId="0" applyAlignment="1" applyBorder="1" applyFont="1">
      <alignment horizontal="center" readingOrder="0" vertical="center"/>
    </xf>
    <xf borderId="5" fillId="0" fontId="6" numFmtId="0" xfId="0" applyAlignment="1" applyBorder="1" applyFont="1">
      <alignment horizontal="center" readingOrder="0" vertical="center"/>
    </xf>
    <xf borderId="6" fillId="0" fontId="6" numFmtId="0" xfId="0" applyAlignment="1" applyBorder="1" applyFont="1">
      <alignment horizontal="center" vertical="center"/>
    </xf>
  </cellXfs>
  <cellStyles count="1">
    <cellStyle xfId="0" name="Normal" builtinId="0"/>
  </cellStyles>
  <dxfs count="3">
    <dxf>
      <font>
        <strike/>
      </font>
      <fill>
        <patternFill patternType="solid">
          <fgColor rgb="FFEFEFEF"/>
          <bgColor rgb="FFEFEFEF"/>
        </patternFill>
      </fill>
      <border/>
    </dxf>
    <dxf>
      <font>
        <b/>
        <color rgb="FF0000FF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7</xdr:row>
      <xdr:rowOff>0</xdr:rowOff>
    </xdr:from>
    <xdr:ext cx="1152525" cy="666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</xdr:row>
      <xdr:rowOff>0</xdr:rowOff>
    </xdr:from>
    <xdr:ext cx="209550" cy="200025"/>
    <xdr:pic>
      <xdr:nvPicPr>
        <xdr:cNvPr id="0" name="image3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3</xdr:row>
      <xdr:rowOff>0</xdr:rowOff>
    </xdr:from>
    <xdr:ext cx="31432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14</xdr:row>
      <xdr:rowOff>0</xdr:rowOff>
    </xdr:from>
    <xdr:ext cx="790575" cy="200025"/>
    <xdr:pic>
      <xdr:nvPicPr>
        <xdr:cNvPr id="0" name="image5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962025</xdr:colOff>
      <xdr:row>0</xdr:row>
      <xdr:rowOff>171450</xdr:rowOff>
    </xdr:from>
    <xdr:ext cx="971550" cy="428625"/>
    <xdr:grpSp>
      <xdr:nvGrpSpPr>
        <xdr:cNvPr id="2" name="Shape 2" title="그림"/>
        <xdr:cNvGrpSpPr/>
      </xdr:nvGrpSpPr>
      <xdr:grpSpPr>
        <a:xfrm>
          <a:off x="0" y="-6000"/>
          <a:ext cx="888600" cy="363300"/>
          <a:chOff x="0" y="-6000"/>
          <a:chExt cx="888600" cy="363300"/>
        </a:xfrm>
      </xdr:grpSpPr>
      <xdr:sp>
        <xdr:nvSpPr>
          <xdr:cNvPr id="3" name="Shape 3"/>
          <xdr:cNvSpPr/>
        </xdr:nvSpPr>
        <xdr:spPr>
          <a:xfrm>
            <a:off x="0" y="0"/>
            <a:ext cx="888600" cy="357300"/>
          </a:xfrm>
          <a:prstGeom prst="bevel">
            <a:avLst>
              <a:gd fmla="val 12500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42150" y="-6000"/>
            <a:ext cx="804300" cy="354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100">
                <a:latin typeface="Nanum Gothic"/>
                <a:ea typeface="Nanum Gothic"/>
                <a:cs typeface="Nanum Gothic"/>
                <a:sym typeface="Nanum Gothic"/>
              </a:rPr>
              <a:t>계산</a:t>
            </a:r>
            <a:endParaRPr b="1" sz="1100">
              <a:latin typeface="Nanum Gothic"/>
              <a:ea typeface="Nanum Gothic"/>
              <a:cs typeface="Nanum Gothic"/>
              <a:sym typeface="Nanum Gothic"/>
            </a:endParaRPr>
          </a:p>
        </xdr:txBody>
      </xdr:sp>
    </xdr:grpSp>
    <xdr:clientData fLocksWithSheet="0"/>
  </xdr:oneCellAnchor>
  <xdr:oneCellAnchor>
    <xdr:from>
      <xdr:col>8</xdr:col>
      <xdr:colOff>1104900</xdr:colOff>
      <xdr:row>0</xdr:row>
      <xdr:rowOff>171450</xdr:rowOff>
    </xdr:from>
    <xdr:ext cx="1181100" cy="428625"/>
    <xdr:grpSp>
      <xdr:nvGrpSpPr>
        <xdr:cNvPr id="2" name="Shape 2" title="그림"/>
        <xdr:cNvGrpSpPr/>
      </xdr:nvGrpSpPr>
      <xdr:grpSpPr>
        <a:xfrm>
          <a:off x="10000" y="0"/>
          <a:ext cx="887100" cy="369900"/>
          <a:chOff x="10000" y="0"/>
          <a:chExt cx="887100" cy="369900"/>
        </a:xfrm>
      </xdr:grpSpPr>
      <xdr:sp>
        <xdr:nvSpPr>
          <xdr:cNvPr id="5" name="Shape 5"/>
          <xdr:cNvSpPr/>
        </xdr:nvSpPr>
        <xdr:spPr>
          <a:xfrm>
            <a:off x="10000" y="0"/>
            <a:ext cx="887100" cy="369900"/>
          </a:xfrm>
          <a:prstGeom prst="bevel">
            <a:avLst>
              <a:gd fmla="val 12500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" name="Shape 6"/>
          <xdr:cNvSpPr txBox="1"/>
        </xdr:nvSpPr>
        <xdr:spPr>
          <a:xfrm>
            <a:off x="46900" y="31050"/>
            <a:ext cx="813300" cy="307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>
                <a:latin typeface="Nanum Gothic"/>
                <a:ea typeface="Nanum Gothic"/>
                <a:cs typeface="Nanum Gothic"/>
                <a:sym typeface="Nanum Gothic"/>
              </a:rPr>
              <a:t>시트범위 적용</a:t>
            </a:r>
            <a:endParaRPr b="1" sz="600">
              <a:latin typeface="Nanum Gothic"/>
              <a:ea typeface="Nanum Gothic"/>
              <a:cs typeface="Nanum Gothic"/>
              <a:sym typeface="Nanum Gothic"/>
            </a:endParaRPr>
          </a:p>
        </xdr:txBody>
      </xdr:sp>
    </xdr:grpSp>
    <xdr:clientData fLocksWithSheet="0"/>
  </xdr:oneCellAnchor>
  <xdr:oneCellAnchor>
    <xdr:from>
      <xdr:col>7</xdr:col>
      <xdr:colOff>952500</xdr:colOff>
      <xdr:row>0</xdr:row>
      <xdr:rowOff>171450</xdr:rowOff>
    </xdr:from>
    <xdr:ext cx="1114425" cy="428625"/>
    <xdr:grpSp>
      <xdr:nvGrpSpPr>
        <xdr:cNvPr id="2" name="Shape 2" title="그림"/>
        <xdr:cNvGrpSpPr/>
      </xdr:nvGrpSpPr>
      <xdr:grpSpPr>
        <a:xfrm>
          <a:off x="0" y="0"/>
          <a:ext cx="895800" cy="353400"/>
          <a:chOff x="0" y="0"/>
          <a:chExt cx="895800" cy="353400"/>
        </a:xfrm>
      </xdr:grpSpPr>
      <xdr:sp>
        <xdr:nvSpPr>
          <xdr:cNvPr id="7" name="Shape 7"/>
          <xdr:cNvSpPr/>
        </xdr:nvSpPr>
        <xdr:spPr>
          <a:xfrm>
            <a:off x="0" y="0"/>
            <a:ext cx="895800" cy="353400"/>
          </a:xfrm>
          <a:prstGeom prst="bevel">
            <a:avLst>
              <a:gd fmla="val 12500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8" name="Shape 8"/>
          <xdr:cNvSpPr txBox="1"/>
        </xdr:nvSpPr>
        <xdr:spPr>
          <a:xfrm>
            <a:off x="0" y="22800"/>
            <a:ext cx="895800" cy="307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>
                <a:latin typeface="Nanum Gothic"/>
                <a:ea typeface="Nanum Gothic"/>
                <a:cs typeface="Nanum Gothic"/>
                <a:sym typeface="Nanum Gothic"/>
              </a:rPr>
              <a:t>체크박스 초기화</a:t>
            </a:r>
            <a:endParaRPr b="1" sz="800">
              <a:latin typeface="Nanum Gothic"/>
              <a:ea typeface="Nanum Gothic"/>
              <a:cs typeface="Nanum Gothic"/>
              <a:sym typeface="Nanum Gothic"/>
            </a:endParaRPr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QrjY5GTmrBW2wUm2FyoCOz77tuMjwTth6DhWnI0oOg8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2" max="6" width="15.13"/>
    <col customWidth="1" min="7" max="7" width="2.63"/>
  </cols>
  <sheetData>
    <row r="2">
      <c r="B2" s="1" t="s">
        <v>0</v>
      </c>
      <c r="C2" s="2" t="s">
        <v>1</v>
      </c>
      <c r="D2" s="3"/>
      <c r="E2" s="2" t="s">
        <v>2</v>
      </c>
      <c r="F2" s="4"/>
    </row>
    <row r="3">
      <c r="B3" s="5" t="s">
        <v>3</v>
      </c>
      <c r="C3" s="6">
        <v>45142.0</v>
      </c>
      <c r="D3" s="7"/>
      <c r="E3" s="8" t="s">
        <v>4</v>
      </c>
      <c r="F3" s="9"/>
    </row>
    <row r="5">
      <c r="B5" s="10" t="s">
        <v>5</v>
      </c>
      <c r="C5" s="11"/>
      <c r="D5" s="11"/>
      <c r="E5" s="11"/>
      <c r="F5" s="12"/>
    </row>
    <row r="6">
      <c r="B6" s="13" t="s">
        <v>6</v>
      </c>
      <c r="C6" s="14"/>
      <c r="D6" s="14"/>
      <c r="E6" s="14"/>
      <c r="F6" s="15"/>
    </row>
    <row r="7">
      <c r="B7" s="16"/>
      <c r="C7" s="16"/>
      <c r="D7" s="16"/>
      <c r="E7" s="16"/>
      <c r="F7" s="16"/>
    </row>
    <row r="8" ht="22.5" customHeight="1">
      <c r="B8" s="17"/>
      <c r="C8" s="11"/>
      <c r="D8" s="12"/>
      <c r="E8" s="18" t="s">
        <v>7</v>
      </c>
      <c r="F8" s="12"/>
    </row>
    <row r="9" ht="22.5" customHeight="1">
      <c r="B9" s="19"/>
      <c r="C9" s="20"/>
      <c r="D9" s="21"/>
      <c r="E9" s="19"/>
      <c r="F9" s="21"/>
    </row>
    <row r="10">
      <c r="B10" s="17"/>
      <c r="C10" s="11"/>
      <c r="D10" s="12"/>
      <c r="E10" s="22" t="s">
        <v>8</v>
      </c>
      <c r="F10" s="12"/>
    </row>
    <row r="11">
      <c r="B11" s="23"/>
      <c r="D11" s="24"/>
      <c r="E11" s="23"/>
      <c r="F11" s="24"/>
    </row>
    <row r="12">
      <c r="B12" s="23"/>
      <c r="D12" s="24"/>
      <c r="E12" s="23"/>
      <c r="F12" s="24"/>
    </row>
    <row r="13">
      <c r="B13" s="23"/>
      <c r="D13" s="24"/>
      <c r="E13" s="23"/>
      <c r="F13" s="24"/>
    </row>
    <row r="14">
      <c r="B14" s="23"/>
      <c r="D14" s="24"/>
      <c r="E14" s="25"/>
      <c r="F14" s="26"/>
    </row>
    <row r="15">
      <c r="B15" s="23"/>
      <c r="D15" s="24"/>
      <c r="E15" s="27" t="s">
        <v>9</v>
      </c>
      <c r="F15" s="28"/>
    </row>
    <row r="16">
      <c r="B16" s="23"/>
      <c r="D16" s="24"/>
      <c r="E16" s="23"/>
      <c r="F16" s="24"/>
    </row>
    <row r="17">
      <c r="B17" s="23"/>
      <c r="D17" s="24"/>
      <c r="E17" s="23"/>
      <c r="F17" s="24"/>
    </row>
    <row r="18">
      <c r="B18" s="23"/>
      <c r="D18" s="24"/>
      <c r="E18" s="25"/>
      <c r="F18" s="26"/>
    </row>
    <row r="19">
      <c r="B19" s="23"/>
      <c r="D19" s="24"/>
      <c r="E19" s="27" t="s">
        <v>10</v>
      </c>
      <c r="F19" s="28"/>
    </row>
    <row r="20">
      <c r="B20" s="23"/>
      <c r="D20" s="24"/>
      <c r="E20" s="23"/>
      <c r="F20" s="24"/>
    </row>
    <row r="21">
      <c r="B21" s="23"/>
      <c r="D21" s="24"/>
      <c r="E21" s="23"/>
      <c r="F21" s="24"/>
    </row>
    <row r="22">
      <c r="B22" s="19"/>
      <c r="C22" s="20"/>
      <c r="D22" s="21"/>
      <c r="E22" s="19"/>
      <c r="F22" s="21"/>
    </row>
    <row r="23">
      <c r="B23" s="17"/>
      <c r="C23" s="11"/>
      <c r="D23" s="11"/>
      <c r="E23" s="22" t="s">
        <v>11</v>
      </c>
      <c r="F23" s="12"/>
    </row>
    <row r="24">
      <c r="B24" s="23"/>
      <c r="E24" s="23"/>
      <c r="F24" s="24"/>
    </row>
    <row r="25">
      <c r="B25" s="23"/>
      <c r="E25" s="23"/>
      <c r="F25" s="24"/>
    </row>
    <row r="26">
      <c r="B26" s="23"/>
      <c r="E26" s="25"/>
      <c r="F26" s="26"/>
    </row>
    <row r="27">
      <c r="B27" s="23"/>
      <c r="E27" s="27" t="s">
        <v>12</v>
      </c>
      <c r="F27" s="28"/>
    </row>
    <row r="28">
      <c r="B28" s="23"/>
      <c r="E28" s="23"/>
      <c r="F28" s="24"/>
    </row>
    <row r="29">
      <c r="B29" s="23"/>
      <c r="E29" s="23"/>
      <c r="F29" s="24"/>
    </row>
    <row r="30">
      <c r="B30" s="23"/>
      <c r="E30" s="25"/>
      <c r="F30" s="26"/>
    </row>
    <row r="31">
      <c r="B31" s="23"/>
      <c r="E31" s="29"/>
      <c r="F31" s="24"/>
    </row>
    <row r="32">
      <c r="B32" s="23"/>
      <c r="E32" s="23"/>
      <c r="F32" s="24"/>
    </row>
    <row r="33">
      <c r="B33" s="23"/>
      <c r="E33" s="23"/>
      <c r="F33" s="24"/>
    </row>
    <row r="34">
      <c r="B34" s="19"/>
      <c r="C34" s="20"/>
      <c r="D34" s="20"/>
      <c r="E34" s="19"/>
      <c r="F34" s="21"/>
    </row>
    <row r="35">
      <c r="B35" s="30"/>
      <c r="C35" s="30"/>
      <c r="D35" s="30"/>
    </row>
  </sheetData>
  <mergeCells count="16">
    <mergeCell ref="B8:D9"/>
    <mergeCell ref="B10:D22"/>
    <mergeCell ref="B23:D34"/>
    <mergeCell ref="E10:F14"/>
    <mergeCell ref="E15:F18"/>
    <mergeCell ref="E19:F22"/>
    <mergeCell ref="E23:F26"/>
    <mergeCell ref="E27:F30"/>
    <mergeCell ref="E31:F34"/>
    <mergeCell ref="C2:D2"/>
    <mergeCell ref="E2:F2"/>
    <mergeCell ref="C3:D3"/>
    <mergeCell ref="E3:F3"/>
    <mergeCell ref="B5:F5"/>
    <mergeCell ref="B6:F6"/>
    <mergeCell ref="E8:F9"/>
  </mergeCells>
  <hyperlinks>
    <hyperlink r:id="rId1" ref="E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18.88"/>
    <col customWidth="1" min="3" max="3" width="3.88"/>
    <col customWidth="1" min="5" max="5" width="3.13"/>
    <col customWidth="1" min="6" max="6" width="18.88"/>
    <col customWidth="1" min="7" max="7" width="3.88"/>
    <col customWidth="1" min="9" max="9" width="3.88"/>
    <col customWidth="1" min="13" max="13" width="3.88"/>
  </cols>
  <sheetData>
    <row r="1">
      <c r="A1" s="31"/>
      <c r="B1" s="32"/>
      <c r="C1" s="32"/>
      <c r="D1" s="32"/>
      <c r="E1" s="32"/>
      <c r="F1" s="32"/>
      <c r="G1" s="32"/>
      <c r="H1" s="32"/>
      <c r="I1" s="31"/>
      <c r="J1" s="31"/>
      <c r="K1" s="31"/>
      <c r="L1" s="31"/>
      <c r="M1" s="31"/>
    </row>
    <row r="2" ht="18.75" customHeight="1">
      <c r="A2" s="33"/>
      <c r="B2" s="34" t="s">
        <v>13</v>
      </c>
      <c r="C2" s="3"/>
      <c r="D2" s="4"/>
      <c r="E2" s="35"/>
      <c r="F2" s="36" t="s">
        <v>14</v>
      </c>
      <c r="G2" s="3"/>
      <c r="H2" s="4"/>
      <c r="I2" s="33"/>
      <c r="J2" s="37" t="s">
        <v>15</v>
      </c>
      <c r="K2" s="38"/>
      <c r="L2" s="39"/>
      <c r="M2" s="40"/>
    </row>
    <row r="3">
      <c r="A3" s="31"/>
      <c r="B3" s="41" t="s">
        <v>16</v>
      </c>
      <c r="C3" s="42" t="s">
        <v>17</v>
      </c>
      <c r="D3" s="43"/>
      <c r="E3" s="32"/>
      <c r="F3" s="41" t="s">
        <v>16</v>
      </c>
      <c r="G3" s="42" t="s">
        <v>17</v>
      </c>
      <c r="H3" s="43"/>
      <c r="I3" s="31"/>
      <c r="J3" s="44"/>
      <c r="K3" s="7"/>
      <c r="L3" s="9"/>
      <c r="M3" s="45"/>
    </row>
    <row r="4">
      <c r="A4" s="31"/>
      <c r="B4" s="46" t="s">
        <v>18</v>
      </c>
      <c r="C4" s="47">
        <v>75.0</v>
      </c>
      <c r="D4" s="48" t="b">
        <v>0</v>
      </c>
      <c r="E4" s="32"/>
      <c r="F4" s="46" t="s">
        <v>19</v>
      </c>
      <c r="G4" s="47">
        <v>75.0</v>
      </c>
      <c r="H4" s="48" t="b">
        <v>0</v>
      </c>
      <c r="I4" s="31"/>
      <c r="J4" s="49"/>
      <c r="K4" s="38"/>
      <c r="L4" s="39"/>
      <c r="M4" s="32"/>
    </row>
    <row r="5">
      <c r="A5" s="31"/>
      <c r="B5" s="50" t="s">
        <v>20</v>
      </c>
      <c r="C5" s="51">
        <v>50.0</v>
      </c>
      <c r="D5" s="52" t="b">
        <v>0</v>
      </c>
      <c r="E5" s="32"/>
      <c r="F5" s="50" t="s">
        <v>21</v>
      </c>
      <c r="G5" s="51">
        <v>50.0</v>
      </c>
      <c r="H5" s="52" t="b">
        <v>0</v>
      </c>
      <c r="I5" s="31"/>
      <c r="J5" s="53"/>
      <c r="L5" s="54"/>
      <c r="M5" s="32"/>
    </row>
    <row r="6">
      <c r="A6" s="31"/>
      <c r="B6" s="50" t="s">
        <v>22</v>
      </c>
      <c r="C6" s="51">
        <v>15.0</v>
      </c>
      <c r="D6" s="52" t="b">
        <v>0</v>
      </c>
      <c r="E6" s="32"/>
      <c r="F6" s="50" t="s">
        <v>23</v>
      </c>
      <c r="G6" s="51">
        <v>15.0</v>
      </c>
      <c r="H6" s="52" t="b">
        <v>0</v>
      </c>
      <c r="I6" s="31"/>
      <c r="J6" s="53"/>
      <c r="L6" s="54"/>
      <c r="M6" s="32"/>
    </row>
    <row r="7">
      <c r="A7" s="31"/>
      <c r="B7" s="50" t="s">
        <v>24</v>
      </c>
      <c r="C7" s="51">
        <v>30.0</v>
      </c>
      <c r="D7" s="52" t="b">
        <v>0</v>
      </c>
      <c r="E7" s="32"/>
      <c r="F7" s="50" t="s">
        <v>25</v>
      </c>
      <c r="G7" s="51">
        <v>30.0</v>
      </c>
      <c r="H7" s="52" t="b">
        <v>0</v>
      </c>
      <c r="I7" s="31"/>
      <c r="J7" s="53"/>
      <c r="L7" s="54"/>
      <c r="M7" s="32"/>
    </row>
    <row r="8">
      <c r="A8" s="31"/>
      <c r="B8" s="50" t="s">
        <v>26</v>
      </c>
      <c r="C8" s="51">
        <v>10.0</v>
      </c>
      <c r="D8" s="52" t="b">
        <v>0</v>
      </c>
      <c r="E8" s="32"/>
      <c r="F8" s="50" t="s">
        <v>27</v>
      </c>
      <c r="G8" s="51">
        <v>10.0</v>
      </c>
      <c r="H8" s="52" t="b">
        <v>0</v>
      </c>
      <c r="I8" s="31"/>
      <c r="J8" s="53"/>
      <c r="L8" s="54"/>
      <c r="M8" s="32"/>
    </row>
    <row r="9">
      <c r="A9" s="31"/>
      <c r="B9" s="50" t="s">
        <v>28</v>
      </c>
      <c r="C9" s="51">
        <v>30.0</v>
      </c>
      <c r="D9" s="52" t="b">
        <v>0</v>
      </c>
      <c r="E9" s="32"/>
      <c r="F9" s="50" t="s">
        <v>29</v>
      </c>
      <c r="G9" s="51">
        <v>30.0</v>
      </c>
      <c r="H9" s="52" t="b">
        <v>0</v>
      </c>
      <c r="I9" s="31"/>
      <c r="J9" s="53"/>
      <c r="L9" s="54"/>
      <c r="M9" s="32"/>
    </row>
    <row r="10">
      <c r="A10" s="31"/>
      <c r="B10" s="50" t="s">
        <v>30</v>
      </c>
      <c r="C10" s="51">
        <v>8.0</v>
      </c>
      <c r="D10" s="52" t="b">
        <v>0</v>
      </c>
      <c r="E10" s="32"/>
      <c r="F10" s="50" t="s">
        <v>31</v>
      </c>
      <c r="G10" s="51">
        <v>8.0</v>
      </c>
      <c r="H10" s="52" t="b">
        <v>0</v>
      </c>
      <c r="I10" s="31"/>
      <c r="J10" s="53"/>
      <c r="L10" s="54"/>
      <c r="M10" s="32"/>
    </row>
    <row r="11">
      <c r="A11" s="31"/>
      <c r="B11" s="50" t="s">
        <v>32</v>
      </c>
      <c r="C11" s="51">
        <v>16.0</v>
      </c>
      <c r="D11" s="52" t="b">
        <v>0</v>
      </c>
      <c r="E11" s="32"/>
      <c r="F11" s="50" t="s">
        <v>33</v>
      </c>
      <c r="G11" s="51">
        <v>16.0</v>
      </c>
      <c r="H11" s="52" t="b">
        <v>0</v>
      </c>
      <c r="I11" s="31"/>
      <c r="J11" s="44"/>
      <c r="K11" s="7"/>
      <c r="L11" s="9"/>
      <c r="M11" s="32"/>
    </row>
    <row r="12">
      <c r="A12" s="31"/>
      <c r="B12" s="50" t="s">
        <v>34</v>
      </c>
      <c r="C12" s="51">
        <v>32.0</v>
      </c>
      <c r="D12" s="52" t="b">
        <v>0</v>
      </c>
      <c r="E12" s="32"/>
      <c r="F12" s="50" t="s">
        <v>35</v>
      </c>
      <c r="G12" s="51">
        <v>32.0</v>
      </c>
      <c r="H12" s="52" t="b">
        <v>0</v>
      </c>
      <c r="I12" s="31"/>
      <c r="J12" s="31"/>
      <c r="K12" s="31"/>
      <c r="L12" s="31"/>
      <c r="M12" s="31"/>
    </row>
    <row r="13">
      <c r="A13" s="31"/>
      <c r="B13" s="50" t="s">
        <v>36</v>
      </c>
      <c r="C13" s="51">
        <v>3.0</v>
      </c>
      <c r="D13" s="52" t="b">
        <v>0</v>
      </c>
      <c r="E13" s="32"/>
      <c r="F13" s="50" t="s">
        <v>37</v>
      </c>
      <c r="G13" s="51">
        <v>3.0</v>
      </c>
      <c r="H13" s="52" t="b">
        <v>0</v>
      </c>
      <c r="I13" s="31"/>
      <c r="J13" s="55" t="s">
        <v>38</v>
      </c>
      <c r="K13" s="38"/>
      <c r="L13" s="39"/>
      <c r="M13" s="31"/>
    </row>
    <row r="14">
      <c r="A14" s="31"/>
      <c r="B14" s="50" t="s">
        <v>39</v>
      </c>
      <c r="C14" s="51">
        <v>9.0</v>
      </c>
      <c r="D14" s="52" t="b">
        <v>0</v>
      </c>
      <c r="E14" s="32"/>
      <c r="F14" s="56" t="s">
        <v>40</v>
      </c>
      <c r="G14" s="51">
        <v>9.0</v>
      </c>
      <c r="H14" s="52" t="b">
        <v>0</v>
      </c>
      <c r="I14" s="31"/>
      <c r="J14" s="44"/>
      <c r="K14" s="7"/>
      <c r="L14" s="9"/>
      <c r="M14" s="31"/>
    </row>
    <row r="15">
      <c r="A15" s="31"/>
      <c r="B15" s="57" t="s">
        <v>41</v>
      </c>
      <c r="C15" s="58">
        <v>15.0</v>
      </c>
      <c r="D15" s="59" t="b">
        <v>0</v>
      </c>
      <c r="E15" s="32"/>
      <c r="F15" s="57" t="s">
        <v>42</v>
      </c>
      <c r="G15" s="58">
        <v>15.0</v>
      </c>
      <c r="H15" s="59" t="b">
        <v>0</v>
      </c>
      <c r="I15" s="31"/>
      <c r="J15" s="60"/>
      <c r="K15" s="38"/>
      <c r="L15" s="39"/>
      <c r="M15" s="31"/>
    </row>
    <row r="16">
      <c r="A16" s="31"/>
      <c r="B16" s="32"/>
      <c r="C16" s="32"/>
      <c r="D16" s="32"/>
      <c r="E16" s="32"/>
      <c r="F16" s="32"/>
      <c r="G16" s="32"/>
      <c r="H16" s="32"/>
      <c r="I16" s="31"/>
      <c r="J16" s="53"/>
      <c r="L16" s="54"/>
      <c r="M16" s="31"/>
    </row>
    <row r="17" ht="18.75" customHeight="1">
      <c r="A17" s="33"/>
      <c r="B17" s="61" t="s">
        <v>43</v>
      </c>
      <c r="C17" s="3"/>
      <c r="D17" s="4"/>
      <c r="E17" s="35"/>
      <c r="F17" s="62" t="s">
        <v>44</v>
      </c>
      <c r="G17" s="3"/>
      <c r="H17" s="4"/>
      <c r="I17" s="33"/>
      <c r="J17" s="53"/>
      <c r="L17" s="54"/>
      <c r="M17" s="33"/>
    </row>
    <row r="18">
      <c r="A18" s="31"/>
      <c r="B18" s="41" t="s">
        <v>16</v>
      </c>
      <c r="C18" s="42" t="s">
        <v>17</v>
      </c>
      <c r="D18" s="43"/>
      <c r="E18" s="32"/>
      <c r="F18" s="41" t="s">
        <v>16</v>
      </c>
      <c r="G18" s="42" t="s">
        <v>17</v>
      </c>
      <c r="H18" s="43"/>
      <c r="I18" s="31"/>
      <c r="J18" s="53"/>
      <c r="L18" s="54"/>
      <c r="M18" s="31"/>
    </row>
    <row r="19">
      <c r="A19" s="31"/>
      <c r="B19" s="46" t="s">
        <v>45</v>
      </c>
      <c r="C19" s="47">
        <v>100.0</v>
      </c>
      <c r="D19" s="48" t="b">
        <v>0</v>
      </c>
      <c r="E19" s="32"/>
      <c r="F19" s="46" t="s">
        <v>46</v>
      </c>
      <c r="G19" s="47">
        <v>50.0</v>
      </c>
      <c r="H19" s="48" t="b">
        <v>0</v>
      </c>
      <c r="I19" s="31"/>
      <c r="J19" s="53"/>
      <c r="L19" s="54"/>
      <c r="M19" s="31"/>
    </row>
    <row r="20">
      <c r="A20" s="31"/>
      <c r="B20" s="50" t="s">
        <v>47</v>
      </c>
      <c r="C20" s="51">
        <v>50.0</v>
      </c>
      <c r="D20" s="52" t="b">
        <v>0</v>
      </c>
      <c r="E20" s="32"/>
      <c r="F20" s="50" t="s">
        <v>48</v>
      </c>
      <c r="G20" s="51">
        <v>75.0</v>
      </c>
      <c r="H20" s="52" t="b">
        <v>0</v>
      </c>
      <c r="I20" s="31"/>
      <c r="J20" s="44"/>
      <c r="K20" s="7"/>
      <c r="L20" s="9"/>
      <c r="M20" s="31"/>
    </row>
    <row r="21">
      <c r="A21" s="31"/>
      <c r="B21" s="50" t="s">
        <v>49</v>
      </c>
      <c r="C21" s="51">
        <v>15.0</v>
      </c>
      <c r="D21" s="52" t="b">
        <v>0</v>
      </c>
      <c r="E21" s="32"/>
      <c r="F21" s="50" t="s">
        <v>50</v>
      </c>
      <c r="G21" s="51">
        <v>30.0</v>
      </c>
      <c r="H21" s="52" t="b">
        <v>0</v>
      </c>
      <c r="I21" s="31"/>
      <c r="J21" s="31"/>
      <c r="K21" s="31"/>
      <c r="L21" s="31"/>
      <c r="M21" s="31"/>
    </row>
    <row r="22">
      <c r="A22" s="31"/>
      <c r="B22" s="50" t="s">
        <v>51</v>
      </c>
      <c r="C22" s="51">
        <v>30.0</v>
      </c>
      <c r="D22" s="52" t="b">
        <v>0</v>
      </c>
      <c r="E22" s="32"/>
      <c r="F22" s="50" t="s">
        <v>52</v>
      </c>
      <c r="G22" s="51">
        <v>45.0</v>
      </c>
      <c r="H22" s="52" t="b">
        <v>0</v>
      </c>
      <c r="I22" s="31"/>
      <c r="J22" s="31"/>
      <c r="K22" s="31"/>
      <c r="L22" s="31"/>
      <c r="M22" s="31"/>
    </row>
    <row r="23">
      <c r="A23" s="31"/>
      <c r="B23" s="50" t="s">
        <v>53</v>
      </c>
      <c r="C23" s="51">
        <v>20.0</v>
      </c>
      <c r="D23" s="52" t="b">
        <v>0</v>
      </c>
      <c r="E23" s="32"/>
      <c r="F23" s="50" t="s">
        <v>54</v>
      </c>
      <c r="G23" s="51">
        <v>30.0</v>
      </c>
      <c r="H23" s="52" t="b">
        <v>0</v>
      </c>
      <c r="I23" s="31"/>
      <c r="J23" s="31"/>
      <c r="K23" s="31"/>
      <c r="L23" s="31"/>
      <c r="M23" s="31"/>
    </row>
    <row r="24">
      <c r="A24" s="31"/>
      <c r="B24" s="50" t="s">
        <v>55</v>
      </c>
      <c r="C24" s="51">
        <v>50.0</v>
      </c>
      <c r="D24" s="52" t="b">
        <v>0</v>
      </c>
      <c r="E24" s="32"/>
      <c r="F24" s="50" t="s">
        <v>56</v>
      </c>
      <c r="G24" s="51">
        <v>50.0</v>
      </c>
      <c r="H24" s="52" t="b">
        <v>0</v>
      </c>
      <c r="I24" s="31"/>
      <c r="J24" s="31"/>
      <c r="K24" s="31"/>
      <c r="L24" s="31"/>
      <c r="M24" s="31"/>
    </row>
    <row r="25">
      <c r="A25" s="31"/>
      <c r="B25" s="50" t="s">
        <v>57</v>
      </c>
      <c r="C25" s="51">
        <v>8.0</v>
      </c>
      <c r="D25" s="52" t="b">
        <v>0</v>
      </c>
      <c r="E25" s="32"/>
      <c r="F25" s="50" t="s">
        <v>58</v>
      </c>
      <c r="G25" s="51">
        <v>40.0</v>
      </c>
      <c r="H25" s="52" t="b">
        <v>0</v>
      </c>
      <c r="I25" s="31"/>
      <c r="J25" s="31"/>
      <c r="K25" s="31"/>
      <c r="L25" s="31"/>
      <c r="M25" s="31"/>
    </row>
    <row r="26">
      <c r="A26" s="31"/>
      <c r="B26" s="50" t="s">
        <v>59</v>
      </c>
      <c r="C26" s="51">
        <v>40.0</v>
      </c>
      <c r="D26" s="52" t="b">
        <v>0</v>
      </c>
      <c r="E26" s="32"/>
      <c r="F26" s="50" t="s">
        <v>60</v>
      </c>
      <c r="G26" s="51">
        <v>40.0</v>
      </c>
      <c r="H26" s="52" t="b">
        <v>0</v>
      </c>
      <c r="I26" s="31"/>
      <c r="J26" s="31"/>
      <c r="K26" s="31"/>
      <c r="L26" s="31"/>
      <c r="M26" s="31"/>
    </row>
    <row r="27">
      <c r="A27" s="31"/>
      <c r="B27" s="50" t="s">
        <v>61</v>
      </c>
      <c r="C27" s="51">
        <v>32.0</v>
      </c>
      <c r="D27" s="52" t="b">
        <v>0</v>
      </c>
      <c r="E27" s="32"/>
      <c r="F27" s="50" t="s">
        <v>62</v>
      </c>
      <c r="G27" s="51">
        <v>16.0</v>
      </c>
      <c r="H27" s="52" t="b">
        <v>0</v>
      </c>
      <c r="I27" s="31"/>
      <c r="J27" s="31"/>
      <c r="K27" s="31"/>
      <c r="L27" s="31"/>
      <c r="M27" s="31"/>
    </row>
    <row r="28">
      <c r="A28" s="31"/>
      <c r="B28" s="50" t="s">
        <v>63</v>
      </c>
      <c r="C28" s="51">
        <v>6.0</v>
      </c>
      <c r="D28" s="52" t="b">
        <v>0</v>
      </c>
      <c r="E28" s="32"/>
      <c r="F28" s="50" t="s">
        <v>64</v>
      </c>
      <c r="G28" s="51">
        <v>3.0</v>
      </c>
      <c r="H28" s="52" t="b">
        <v>0</v>
      </c>
      <c r="I28" s="31"/>
      <c r="J28" s="31"/>
      <c r="K28" s="31"/>
      <c r="L28" s="31"/>
      <c r="M28" s="31"/>
    </row>
    <row r="29">
      <c r="A29" s="31"/>
      <c r="B29" s="50" t="s">
        <v>65</v>
      </c>
      <c r="C29" s="51">
        <v>3.0</v>
      </c>
      <c r="D29" s="52" t="b">
        <v>0</v>
      </c>
      <c r="E29" s="32"/>
      <c r="F29" s="50" t="s">
        <v>66</v>
      </c>
      <c r="G29" s="51">
        <v>6.0</v>
      </c>
      <c r="H29" s="52" t="b">
        <v>0</v>
      </c>
      <c r="I29" s="31"/>
      <c r="J29" s="31"/>
      <c r="K29" s="31"/>
      <c r="L29" s="31"/>
      <c r="M29" s="31"/>
    </row>
    <row r="30">
      <c r="A30" s="31"/>
      <c r="B30" s="57" t="s">
        <v>67</v>
      </c>
      <c r="C30" s="58">
        <v>15.0</v>
      </c>
      <c r="D30" s="59" t="b">
        <v>0</v>
      </c>
      <c r="E30" s="32"/>
      <c r="F30" s="57" t="s">
        <v>68</v>
      </c>
      <c r="G30" s="58">
        <v>9.0</v>
      </c>
      <c r="H30" s="59" t="b">
        <v>0</v>
      </c>
      <c r="I30" s="31"/>
      <c r="J30" s="31"/>
      <c r="K30" s="31"/>
      <c r="L30" s="31"/>
      <c r="M30" s="31"/>
    </row>
    <row r="31">
      <c r="A31" s="31"/>
      <c r="B31" s="32"/>
      <c r="C31" s="32"/>
      <c r="D31" s="32"/>
      <c r="E31" s="32"/>
      <c r="F31" s="32"/>
      <c r="G31" s="32"/>
      <c r="H31" s="32"/>
      <c r="I31" s="31"/>
      <c r="J31" s="31"/>
      <c r="K31" s="31"/>
      <c r="L31" s="31"/>
      <c r="M31" s="31"/>
    </row>
  </sheetData>
  <mergeCells count="8">
    <mergeCell ref="B2:D2"/>
    <mergeCell ref="F2:H2"/>
    <mergeCell ref="J2:L3"/>
    <mergeCell ref="J4:L11"/>
    <mergeCell ref="J13:L14"/>
    <mergeCell ref="J15:L20"/>
    <mergeCell ref="B17:D17"/>
    <mergeCell ref="F17:H17"/>
  </mergeCells>
  <conditionalFormatting sqref="B4:C15 F4:G15 B19:C30 F19:G30">
    <cfRule type="expression" dxfId="0" priority="1">
      <formula>AND($E4=TRUE, COLUMN(B4)=COLUMN())</formula>
    </cfRule>
  </conditionalFormatting>
  <conditionalFormatting sqref="B4:D15 F15:G15 F30:G30">
    <cfRule type="expression" dxfId="0" priority="2">
      <formula>AND($D4=TRUE, COLUMN(B4)=COLUMN())</formula>
    </cfRule>
  </conditionalFormatting>
  <conditionalFormatting sqref="F4:H15">
    <cfRule type="expression" dxfId="0" priority="3">
      <formula>AND($H4=TRUE, COLUMN(F4)=COLUMN())</formula>
    </cfRule>
  </conditionalFormatting>
  <conditionalFormatting sqref="B19:D30">
    <cfRule type="expression" dxfId="0" priority="4">
      <formula>AND($D19=TRUE, COLUMN(B19)=COLUMN())</formula>
    </cfRule>
  </conditionalFormatting>
  <conditionalFormatting sqref="F19:H30">
    <cfRule type="expression" dxfId="0" priority="5">
      <formula>AND($H19=TRUE, COLUMN(F19)=COLUMN())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18.88"/>
    <col customWidth="1" min="3" max="3" width="3.88"/>
    <col customWidth="1" min="6" max="6" width="3.25"/>
    <col customWidth="1" min="7" max="7" width="18.88"/>
    <col customWidth="1" min="8" max="8" width="3.88"/>
    <col customWidth="1" min="10" max="10" width="12.63"/>
    <col customWidth="1" min="11" max="11" width="3.25"/>
    <col customWidth="1" min="12" max="14" width="15.13"/>
    <col customWidth="1" min="15" max="15" width="3.88"/>
  </cols>
  <sheetData>
    <row r="1">
      <c r="A1" s="31"/>
      <c r="B1" s="32"/>
      <c r="C1" s="32"/>
      <c r="D1" s="32"/>
      <c r="E1" s="32"/>
      <c r="F1" s="32"/>
      <c r="G1" s="32"/>
      <c r="H1" s="32"/>
      <c r="I1" s="32"/>
      <c r="J1" s="31"/>
      <c r="K1" s="31"/>
      <c r="L1" s="31"/>
      <c r="M1" s="31"/>
      <c r="N1" s="31"/>
      <c r="O1" s="31"/>
    </row>
    <row r="2" ht="15.75" customHeight="1">
      <c r="A2" s="31"/>
      <c r="B2" s="63" t="s">
        <v>69</v>
      </c>
      <c r="C2" s="38"/>
      <c r="D2" s="38"/>
      <c r="E2" s="38"/>
      <c r="F2" s="64">
        <f>sum(C6,H6,C22,H22)</f>
        <v>11045200</v>
      </c>
      <c r="G2" s="65"/>
      <c r="H2" s="65"/>
      <c r="I2" s="65"/>
      <c r="J2" s="66"/>
      <c r="K2" s="31"/>
      <c r="L2" s="67" t="s">
        <v>70</v>
      </c>
      <c r="M2" s="38"/>
      <c r="N2" s="39"/>
      <c r="O2" s="40"/>
    </row>
    <row r="3" ht="15.75" customHeight="1">
      <c r="A3" s="31"/>
      <c r="B3" s="44"/>
      <c r="C3" s="7"/>
      <c r="D3" s="7"/>
      <c r="E3" s="7"/>
      <c r="F3" s="68">
        <f>sum(C6,H6,C22,H22)/10000</f>
        <v>1104.52</v>
      </c>
      <c r="G3" s="69"/>
      <c r="H3" s="69"/>
      <c r="I3" s="69"/>
      <c r="J3" s="70"/>
      <c r="K3" s="31"/>
      <c r="L3" s="44"/>
      <c r="M3" s="7"/>
      <c r="N3" s="9"/>
      <c r="O3" s="45"/>
    </row>
    <row r="4">
      <c r="A4" s="31"/>
      <c r="B4" s="32"/>
      <c r="C4" s="32"/>
      <c r="D4" s="32"/>
      <c r="E4" s="32"/>
      <c r="F4" s="32"/>
      <c r="G4" s="32"/>
      <c r="H4" s="32"/>
      <c r="I4" s="32"/>
      <c r="J4" s="31"/>
      <c r="K4" s="31"/>
      <c r="L4" s="71" t="s">
        <v>71</v>
      </c>
      <c r="M4" s="38"/>
      <c r="N4" s="39"/>
      <c r="O4" s="32"/>
    </row>
    <row r="5">
      <c r="A5" s="33"/>
      <c r="B5" s="34" t="s">
        <v>13</v>
      </c>
      <c r="C5" s="3"/>
      <c r="D5" s="3"/>
      <c r="E5" s="4"/>
      <c r="F5" s="35"/>
      <c r="G5" s="36" t="s">
        <v>14</v>
      </c>
      <c r="H5" s="3"/>
      <c r="I5" s="3"/>
      <c r="J5" s="4"/>
      <c r="K5" s="31"/>
      <c r="L5" s="53"/>
      <c r="N5" s="54"/>
      <c r="O5" s="32"/>
    </row>
    <row r="6">
      <c r="A6" s="31"/>
      <c r="B6" s="72" t="s">
        <v>72</v>
      </c>
      <c r="C6" s="73">
        <f>SUM(E8:E19)</f>
        <v>2267400</v>
      </c>
      <c r="E6" s="54"/>
      <c r="F6" s="32"/>
      <c r="G6" s="72" t="s">
        <v>72</v>
      </c>
      <c r="H6" s="73">
        <f>SUM(J8:J19)</f>
        <v>3610700</v>
      </c>
      <c r="J6" s="54"/>
      <c r="K6" s="31"/>
      <c r="L6" s="53"/>
      <c r="N6" s="54"/>
      <c r="O6" s="32"/>
    </row>
    <row r="7">
      <c r="A7" s="31"/>
      <c r="B7" s="41" t="s">
        <v>16</v>
      </c>
      <c r="C7" s="42" t="s">
        <v>17</v>
      </c>
      <c r="D7" s="74" t="s">
        <v>73</v>
      </c>
      <c r="E7" s="43" t="s">
        <v>74</v>
      </c>
      <c r="F7" s="32"/>
      <c r="G7" s="41" t="s">
        <v>16</v>
      </c>
      <c r="H7" s="42" t="s">
        <v>17</v>
      </c>
      <c r="I7" s="74" t="s">
        <v>73</v>
      </c>
      <c r="J7" s="43" t="s">
        <v>74</v>
      </c>
      <c r="K7" s="31"/>
      <c r="L7" s="44"/>
      <c r="M7" s="7"/>
      <c r="N7" s="9"/>
      <c r="O7" s="32"/>
    </row>
    <row r="8">
      <c r="A8" s="31"/>
      <c r="B8" s="46" t="s">
        <v>18</v>
      </c>
      <c r="C8" s="47">
        <v>75.0</v>
      </c>
      <c r="D8" s="75">
        <v>4200.0</v>
      </c>
      <c r="E8" s="76">
        <f t="shared" ref="E8:E19" si="1">C8*D8</f>
        <v>315000</v>
      </c>
      <c r="F8" s="32"/>
      <c r="G8" s="46" t="s">
        <v>19</v>
      </c>
      <c r="H8" s="47">
        <v>75.0</v>
      </c>
      <c r="I8" s="75">
        <v>4200.0</v>
      </c>
      <c r="J8" s="76">
        <f t="shared" ref="J8:J19" si="2">H8*I8</f>
        <v>315000</v>
      </c>
      <c r="K8" s="31"/>
      <c r="L8" s="31"/>
      <c r="M8" s="31"/>
      <c r="N8" s="31"/>
      <c r="O8" s="32"/>
    </row>
    <row r="9">
      <c r="A9" s="31"/>
      <c r="B9" s="50" t="s">
        <v>20</v>
      </c>
      <c r="C9" s="51">
        <v>50.0</v>
      </c>
      <c r="D9" s="77">
        <v>3600.0</v>
      </c>
      <c r="E9" s="76">
        <f t="shared" si="1"/>
        <v>180000</v>
      </c>
      <c r="F9" s="32"/>
      <c r="G9" s="50" t="s">
        <v>21</v>
      </c>
      <c r="H9" s="51">
        <v>50.0</v>
      </c>
      <c r="I9" s="77">
        <v>5300.0</v>
      </c>
      <c r="J9" s="76">
        <f t="shared" si="2"/>
        <v>265000</v>
      </c>
      <c r="K9" s="31"/>
      <c r="L9" s="78" t="s">
        <v>75</v>
      </c>
      <c r="M9" s="79" t="s">
        <v>76</v>
      </c>
      <c r="N9" s="80" t="s">
        <v>77</v>
      </c>
      <c r="O9" s="32"/>
    </row>
    <row r="10">
      <c r="A10" s="31"/>
      <c r="B10" s="50" t="s">
        <v>22</v>
      </c>
      <c r="C10" s="51">
        <v>15.0</v>
      </c>
      <c r="D10" s="77">
        <v>14300.0</v>
      </c>
      <c r="E10" s="76">
        <f t="shared" si="1"/>
        <v>214500</v>
      </c>
      <c r="F10" s="32"/>
      <c r="G10" s="50" t="s">
        <v>23</v>
      </c>
      <c r="H10" s="51">
        <v>15.0</v>
      </c>
      <c r="I10" s="77">
        <v>6400.0</v>
      </c>
      <c r="J10" s="76">
        <f t="shared" si="2"/>
        <v>96000</v>
      </c>
      <c r="K10" s="31"/>
      <c r="L10" s="81">
        <v>1300.0</v>
      </c>
      <c r="M10" s="82">
        <f>F3-L10</f>
        <v>-195.48</v>
      </c>
      <c r="N10" s="83" t="str">
        <f>if(M10&gt;=0,"이득","손해")</f>
        <v>손해</v>
      </c>
      <c r="O10" s="32"/>
    </row>
    <row r="11">
      <c r="A11" s="31"/>
      <c r="B11" s="50" t="s">
        <v>24</v>
      </c>
      <c r="C11" s="51">
        <v>30.0</v>
      </c>
      <c r="D11" s="77">
        <v>7500.0</v>
      </c>
      <c r="E11" s="76">
        <f t="shared" si="1"/>
        <v>225000</v>
      </c>
      <c r="F11" s="32"/>
      <c r="G11" s="50" t="s">
        <v>25</v>
      </c>
      <c r="H11" s="51">
        <v>30.0</v>
      </c>
      <c r="I11" s="77">
        <v>13000.0</v>
      </c>
      <c r="J11" s="76">
        <f t="shared" si="2"/>
        <v>390000</v>
      </c>
      <c r="K11" s="31"/>
      <c r="L11" s="31"/>
      <c r="M11" s="31"/>
      <c r="N11" s="31"/>
      <c r="O11" s="32"/>
    </row>
    <row r="12">
      <c r="A12" s="31"/>
      <c r="B12" s="50" t="s">
        <v>26</v>
      </c>
      <c r="C12" s="51">
        <v>10.0</v>
      </c>
      <c r="D12" s="77">
        <v>5000.0</v>
      </c>
      <c r="E12" s="76">
        <f t="shared" si="1"/>
        <v>50000</v>
      </c>
      <c r="F12" s="32"/>
      <c r="G12" s="50" t="s">
        <v>27</v>
      </c>
      <c r="H12" s="51">
        <v>10.0</v>
      </c>
      <c r="I12" s="77">
        <v>9900.0</v>
      </c>
      <c r="J12" s="76">
        <f t="shared" si="2"/>
        <v>99000</v>
      </c>
      <c r="K12" s="31"/>
      <c r="L12" s="31"/>
      <c r="M12" s="31"/>
      <c r="N12" s="31"/>
      <c r="O12" s="31"/>
    </row>
    <row r="13">
      <c r="A13" s="31"/>
      <c r="B13" s="50" t="s">
        <v>28</v>
      </c>
      <c r="C13" s="51">
        <v>30.0</v>
      </c>
      <c r="D13" s="77">
        <v>4900.0</v>
      </c>
      <c r="E13" s="76">
        <f t="shared" si="1"/>
        <v>147000</v>
      </c>
      <c r="F13" s="32"/>
      <c r="G13" s="50" t="s">
        <v>29</v>
      </c>
      <c r="H13" s="51">
        <v>30.0</v>
      </c>
      <c r="I13" s="77">
        <v>26800.0</v>
      </c>
      <c r="J13" s="76">
        <f t="shared" si="2"/>
        <v>804000</v>
      </c>
      <c r="K13" s="31"/>
      <c r="L13" s="31"/>
      <c r="M13" s="31"/>
      <c r="N13" s="31"/>
      <c r="O13" s="31"/>
    </row>
    <row r="14">
      <c r="A14" s="31"/>
      <c r="B14" s="50" t="s">
        <v>30</v>
      </c>
      <c r="C14" s="51">
        <v>8.0</v>
      </c>
      <c r="D14" s="77">
        <v>11200.0</v>
      </c>
      <c r="E14" s="76">
        <f t="shared" si="1"/>
        <v>89600</v>
      </c>
      <c r="F14" s="32"/>
      <c r="G14" s="50" t="s">
        <v>31</v>
      </c>
      <c r="H14" s="51">
        <v>8.0</v>
      </c>
      <c r="I14" s="77">
        <v>26500.0</v>
      </c>
      <c r="J14" s="76">
        <f t="shared" si="2"/>
        <v>212000</v>
      </c>
      <c r="K14" s="31"/>
      <c r="L14" s="31"/>
      <c r="M14" s="31"/>
      <c r="N14" s="31"/>
      <c r="O14" s="31"/>
    </row>
    <row r="15">
      <c r="A15" s="31"/>
      <c r="B15" s="50" t="s">
        <v>32</v>
      </c>
      <c r="C15" s="51">
        <v>16.0</v>
      </c>
      <c r="D15" s="77">
        <v>4200.0</v>
      </c>
      <c r="E15" s="76">
        <f t="shared" si="1"/>
        <v>67200</v>
      </c>
      <c r="F15" s="32"/>
      <c r="G15" s="50" t="s">
        <v>33</v>
      </c>
      <c r="H15" s="51">
        <v>16.0</v>
      </c>
      <c r="I15" s="77">
        <v>6000.0</v>
      </c>
      <c r="J15" s="76">
        <f t="shared" si="2"/>
        <v>96000</v>
      </c>
      <c r="K15" s="31"/>
      <c r="L15" s="31"/>
      <c r="M15" s="31"/>
      <c r="N15" s="31"/>
      <c r="O15" s="31"/>
    </row>
    <row r="16">
      <c r="A16" s="31"/>
      <c r="B16" s="50" t="s">
        <v>34</v>
      </c>
      <c r="C16" s="51">
        <v>32.0</v>
      </c>
      <c r="D16" s="77">
        <v>7300.0</v>
      </c>
      <c r="E16" s="76">
        <f t="shared" si="1"/>
        <v>233600</v>
      </c>
      <c r="F16" s="32"/>
      <c r="G16" s="50" t="s">
        <v>35</v>
      </c>
      <c r="H16" s="51">
        <v>32.0</v>
      </c>
      <c r="I16" s="77">
        <v>25000.0</v>
      </c>
      <c r="J16" s="76">
        <f t="shared" si="2"/>
        <v>800000</v>
      </c>
      <c r="K16" s="31"/>
      <c r="L16" s="31"/>
      <c r="M16" s="31"/>
      <c r="N16" s="31"/>
      <c r="O16" s="31"/>
    </row>
    <row r="17">
      <c r="A17" s="31"/>
      <c r="B17" s="50" t="s">
        <v>36</v>
      </c>
      <c r="C17" s="51">
        <v>3.0</v>
      </c>
      <c r="D17" s="77">
        <v>22000.0</v>
      </c>
      <c r="E17" s="76">
        <f t="shared" si="1"/>
        <v>66000</v>
      </c>
      <c r="F17" s="32"/>
      <c r="G17" s="50" t="s">
        <v>37</v>
      </c>
      <c r="H17" s="51">
        <v>3.0</v>
      </c>
      <c r="I17" s="77">
        <v>28000.0</v>
      </c>
      <c r="J17" s="76">
        <f t="shared" si="2"/>
        <v>84000</v>
      </c>
      <c r="K17" s="31"/>
      <c r="L17" s="31"/>
      <c r="M17" s="31"/>
      <c r="N17" s="31"/>
      <c r="O17" s="33"/>
    </row>
    <row r="18">
      <c r="A18" s="31"/>
      <c r="B18" s="50" t="s">
        <v>39</v>
      </c>
      <c r="C18" s="51">
        <v>9.0</v>
      </c>
      <c r="D18" s="77">
        <v>60500.0</v>
      </c>
      <c r="E18" s="76">
        <f t="shared" si="1"/>
        <v>544500</v>
      </c>
      <c r="F18" s="32"/>
      <c r="G18" s="56" t="s">
        <v>40</v>
      </c>
      <c r="H18" s="51">
        <v>9.0</v>
      </c>
      <c r="I18" s="77">
        <v>23300.0</v>
      </c>
      <c r="J18" s="76">
        <f t="shared" si="2"/>
        <v>209700</v>
      </c>
      <c r="K18" s="31"/>
      <c r="L18" s="31"/>
      <c r="M18" s="31"/>
      <c r="N18" s="31"/>
      <c r="O18" s="31"/>
    </row>
    <row r="19">
      <c r="A19" s="31"/>
      <c r="B19" s="57" t="s">
        <v>41</v>
      </c>
      <c r="C19" s="58">
        <v>15.0</v>
      </c>
      <c r="D19" s="84">
        <v>9000.0</v>
      </c>
      <c r="E19" s="85">
        <f t="shared" si="1"/>
        <v>135000</v>
      </c>
      <c r="F19" s="32"/>
      <c r="G19" s="57" t="s">
        <v>42</v>
      </c>
      <c r="H19" s="58">
        <v>15.0</v>
      </c>
      <c r="I19" s="84">
        <v>16000.0</v>
      </c>
      <c r="J19" s="85">
        <f t="shared" si="2"/>
        <v>240000</v>
      </c>
      <c r="K19" s="31"/>
      <c r="L19" s="31"/>
      <c r="M19" s="31"/>
      <c r="N19" s="31"/>
      <c r="O19" s="31"/>
    </row>
    <row r="20">
      <c r="A20" s="31"/>
      <c r="B20" s="32"/>
      <c r="C20" s="32"/>
      <c r="D20" s="32"/>
      <c r="E20" s="32"/>
      <c r="F20" s="32"/>
      <c r="G20" s="31"/>
      <c r="H20" s="31"/>
      <c r="I20" s="31"/>
      <c r="J20" s="31"/>
      <c r="K20" s="31"/>
      <c r="L20" s="31"/>
      <c r="M20" s="31"/>
      <c r="N20" s="31"/>
      <c r="O20" s="31"/>
    </row>
    <row r="21">
      <c r="A21" s="33"/>
      <c r="B21" s="61" t="s">
        <v>43</v>
      </c>
      <c r="C21" s="3"/>
      <c r="D21" s="3"/>
      <c r="E21" s="4"/>
      <c r="F21" s="32"/>
      <c r="G21" s="62" t="s">
        <v>44</v>
      </c>
      <c r="H21" s="3"/>
      <c r="I21" s="3"/>
      <c r="J21" s="4"/>
      <c r="K21" s="31"/>
      <c r="L21" s="31"/>
      <c r="M21" s="31"/>
      <c r="N21" s="31"/>
      <c r="O21" s="31"/>
    </row>
    <row r="22">
      <c r="A22" s="33"/>
      <c r="B22" s="72" t="s">
        <v>72</v>
      </c>
      <c r="C22" s="73">
        <f>SUM(E24:E35)</f>
        <v>2978000</v>
      </c>
      <c r="E22" s="54"/>
      <c r="F22" s="32"/>
      <c r="G22" s="72" t="s">
        <v>72</v>
      </c>
      <c r="H22" s="73">
        <f>SUM(J24:J35)</f>
        <v>2189100</v>
      </c>
      <c r="J22" s="54"/>
      <c r="K22" s="31"/>
      <c r="L22" s="31"/>
      <c r="M22" s="31"/>
      <c r="N22" s="31"/>
      <c r="O22" s="31"/>
    </row>
    <row r="23">
      <c r="A23" s="33"/>
      <c r="B23" s="41" t="s">
        <v>16</v>
      </c>
      <c r="C23" s="42" t="s">
        <v>17</v>
      </c>
      <c r="D23" s="74" t="s">
        <v>73</v>
      </c>
      <c r="E23" s="43" t="s">
        <v>74</v>
      </c>
      <c r="F23" s="32"/>
      <c r="G23" s="41" t="s">
        <v>16</v>
      </c>
      <c r="H23" s="42" t="s">
        <v>17</v>
      </c>
      <c r="I23" s="74" t="s">
        <v>73</v>
      </c>
      <c r="J23" s="43" t="s">
        <v>74</v>
      </c>
      <c r="K23" s="31"/>
      <c r="L23" s="31"/>
      <c r="M23" s="31"/>
      <c r="N23" s="31"/>
      <c r="O23" s="31"/>
    </row>
    <row r="24">
      <c r="A24" s="33"/>
      <c r="B24" s="46" t="s">
        <v>45</v>
      </c>
      <c r="C24" s="47">
        <v>100.0</v>
      </c>
      <c r="D24" s="75">
        <v>1000.0</v>
      </c>
      <c r="E24" s="76">
        <f t="shared" ref="E24:E35" si="3">C24*D24</f>
        <v>100000</v>
      </c>
      <c r="F24" s="32"/>
      <c r="G24" s="46" t="s">
        <v>46</v>
      </c>
      <c r="H24" s="47">
        <v>50.0</v>
      </c>
      <c r="I24" s="75">
        <v>3600.0</v>
      </c>
      <c r="J24" s="76">
        <f t="shared" ref="J24:J35" si="4">H24*I24</f>
        <v>180000</v>
      </c>
      <c r="K24" s="31"/>
      <c r="L24" s="31"/>
      <c r="M24" s="31"/>
      <c r="N24" s="31"/>
      <c r="O24" s="31"/>
    </row>
    <row r="25">
      <c r="A25" s="33"/>
      <c r="B25" s="50" t="s">
        <v>47</v>
      </c>
      <c r="C25" s="51">
        <v>50.0</v>
      </c>
      <c r="D25" s="77">
        <v>2500.0</v>
      </c>
      <c r="E25" s="76">
        <f t="shared" si="3"/>
        <v>125000</v>
      </c>
      <c r="F25" s="32"/>
      <c r="G25" s="50" t="s">
        <v>48</v>
      </c>
      <c r="H25" s="51">
        <v>75.0</v>
      </c>
      <c r="I25" s="77">
        <v>1200.0</v>
      </c>
      <c r="J25" s="76">
        <f t="shared" si="4"/>
        <v>90000</v>
      </c>
      <c r="K25" s="31"/>
      <c r="L25" s="31"/>
      <c r="M25" s="31"/>
      <c r="N25" s="31"/>
      <c r="O25" s="31"/>
    </row>
    <row r="26">
      <c r="A26" s="33"/>
      <c r="B26" s="50" t="s">
        <v>49</v>
      </c>
      <c r="C26" s="51">
        <v>15.0</v>
      </c>
      <c r="D26" s="77">
        <v>4500.0</v>
      </c>
      <c r="E26" s="76">
        <f t="shared" si="3"/>
        <v>67500</v>
      </c>
      <c r="F26" s="32"/>
      <c r="G26" s="50" t="s">
        <v>50</v>
      </c>
      <c r="H26" s="51">
        <v>30.0</v>
      </c>
      <c r="I26" s="77">
        <v>2500.0</v>
      </c>
      <c r="J26" s="76">
        <f t="shared" si="4"/>
        <v>75000</v>
      </c>
      <c r="K26" s="31"/>
      <c r="L26" s="31"/>
      <c r="M26" s="31"/>
      <c r="N26" s="31"/>
      <c r="O26" s="31"/>
    </row>
    <row r="27">
      <c r="A27" s="33"/>
      <c r="B27" s="50" t="s">
        <v>51</v>
      </c>
      <c r="C27" s="51">
        <v>30.0</v>
      </c>
      <c r="D27" s="77">
        <v>4300.0</v>
      </c>
      <c r="E27" s="76">
        <f t="shared" si="3"/>
        <v>129000</v>
      </c>
      <c r="F27" s="32"/>
      <c r="G27" s="50" t="s">
        <v>52</v>
      </c>
      <c r="H27" s="51">
        <v>45.0</v>
      </c>
      <c r="I27" s="77">
        <v>3500.0</v>
      </c>
      <c r="J27" s="76">
        <f t="shared" si="4"/>
        <v>157500</v>
      </c>
      <c r="K27" s="31"/>
      <c r="L27" s="31"/>
      <c r="M27" s="31"/>
      <c r="N27" s="31"/>
      <c r="O27" s="31"/>
    </row>
    <row r="28">
      <c r="A28" s="33"/>
      <c r="B28" s="50" t="s">
        <v>53</v>
      </c>
      <c r="C28" s="51">
        <v>20.0</v>
      </c>
      <c r="D28" s="77">
        <v>8000.0</v>
      </c>
      <c r="E28" s="76">
        <f t="shared" si="3"/>
        <v>160000</v>
      </c>
      <c r="F28" s="32"/>
      <c r="G28" s="50" t="s">
        <v>54</v>
      </c>
      <c r="H28" s="51">
        <v>30.0</v>
      </c>
      <c r="I28" s="77">
        <v>4000.0</v>
      </c>
      <c r="J28" s="76">
        <f t="shared" si="4"/>
        <v>120000</v>
      </c>
      <c r="K28" s="31"/>
      <c r="L28" s="31"/>
      <c r="M28" s="31"/>
      <c r="N28" s="31"/>
      <c r="O28" s="31"/>
    </row>
    <row r="29">
      <c r="A29" s="33"/>
      <c r="B29" s="50" t="s">
        <v>55</v>
      </c>
      <c r="C29" s="51">
        <v>50.0</v>
      </c>
      <c r="D29" s="77">
        <v>26400.0</v>
      </c>
      <c r="E29" s="76">
        <f t="shared" si="3"/>
        <v>1320000</v>
      </c>
      <c r="F29" s="32"/>
      <c r="G29" s="50" t="s">
        <v>56</v>
      </c>
      <c r="H29" s="51">
        <v>50.0</v>
      </c>
      <c r="I29" s="77">
        <v>4000.0</v>
      </c>
      <c r="J29" s="76">
        <f t="shared" si="4"/>
        <v>200000</v>
      </c>
      <c r="K29" s="31"/>
      <c r="L29" s="31"/>
      <c r="M29" s="31"/>
      <c r="N29" s="31"/>
      <c r="O29" s="31"/>
    </row>
    <row r="30">
      <c r="A30" s="33"/>
      <c r="B30" s="50" t="s">
        <v>57</v>
      </c>
      <c r="C30" s="51">
        <v>8.0</v>
      </c>
      <c r="D30" s="77">
        <v>23000.0</v>
      </c>
      <c r="E30" s="76">
        <f t="shared" si="3"/>
        <v>184000</v>
      </c>
      <c r="F30" s="32"/>
      <c r="G30" s="50" t="s">
        <v>58</v>
      </c>
      <c r="H30" s="51">
        <v>40.0</v>
      </c>
      <c r="I30" s="77">
        <v>1400.0</v>
      </c>
      <c r="J30" s="76">
        <f t="shared" si="4"/>
        <v>56000</v>
      </c>
      <c r="K30" s="31"/>
      <c r="L30" s="31"/>
      <c r="M30" s="31"/>
      <c r="N30" s="31"/>
      <c r="O30" s="31"/>
    </row>
    <row r="31">
      <c r="A31" s="33"/>
      <c r="B31" s="50" t="s">
        <v>59</v>
      </c>
      <c r="C31" s="51">
        <v>40.0</v>
      </c>
      <c r="D31" s="77">
        <v>1200.0</v>
      </c>
      <c r="E31" s="76">
        <f t="shared" si="3"/>
        <v>48000</v>
      </c>
      <c r="F31" s="32"/>
      <c r="G31" s="50" t="s">
        <v>60</v>
      </c>
      <c r="H31" s="51">
        <v>40.0</v>
      </c>
      <c r="I31" s="77">
        <v>9200.0</v>
      </c>
      <c r="J31" s="76">
        <f t="shared" si="4"/>
        <v>368000</v>
      </c>
      <c r="K31" s="31"/>
      <c r="L31" s="31"/>
      <c r="M31" s="31"/>
      <c r="N31" s="31"/>
      <c r="O31" s="31"/>
    </row>
    <row r="32">
      <c r="A32" s="33"/>
      <c r="B32" s="50" t="s">
        <v>61</v>
      </c>
      <c r="C32" s="51">
        <v>32.0</v>
      </c>
      <c r="D32" s="77">
        <v>6000.0</v>
      </c>
      <c r="E32" s="76">
        <f t="shared" si="3"/>
        <v>192000</v>
      </c>
      <c r="F32" s="32"/>
      <c r="G32" s="50" t="s">
        <v>62</v>
      </c>
      <c r="H32" s="51">
        <v>16.0</v>
      </c>
      <c r="I32" s="77">
        <v>3000.0</v>
      </c>
      <c r="J32" s="76">
        <f t="shared" si="4"/>
        <v>48000</v>
      </c>
      <c r="K32" s="31"/>
      <c r="L32" s="31"/>
      <c r="M32" s="31"/>
      <c r="N32" s="31"/>
      <c r="O32" s="31"/>
    </row>
    <row r="33">
      <c r="A33" s="33"/>
      <c r="B33" s="50" t="s">
        <v>63</v>
      </c>
      <c r="C33" s="51">
        <v>6.0</v>
      </c>
      <c r="D33" s="77">
        <v>40000.0</v>
      </c>
      <c r="E33" s="76">
        <f t="shared" si="3"/>
        <v>240000</v>
      </c>
      <c r="F33" s="32"/>
      <c r="G33" s="50" t="s">
        <v>64</v>
      </c>
      <c r="H33" s="51">
        <v>3.0</v>
      </c>
      <c r="I33" s="77">
        <v>130000.0</v>
      </c>
      <c r="J33" s="76">
        <f t="shared" si="4"/>
        <v>390000</v>
      </c>
      <c r="K33" s="31"/>
      <c r="L33" s="31"/>
      <c r="M33" s="31"/>
      <c r="N33" s="31"/>
      <c r="O33" s="31"/>
    </row>
    <row r="34">
      <c r="A34" s="33"/>
      <c r="B34" s="50" t="s">
        <v>65</v>
      </c>
      <c r="C34" s="51">
        <v>3.0</v>
      </c>
      <c r="D34" s="77">
        <v>95000.0</v>
      </c>
      <c r="E34" s="76">
        <f t="shared" si="3"/>
        <v>285000</v>
      </c>
      <c r="F34" s="32"/>
      <c r="G34" s="50" t="s">
        <v>66</v>
      </c>
      <c r="H34" s="51">
        <v>6.0</v>
      </c>
      <c r="I34" s="77">
        <v>28000.0</v>
      </c>
      <c r="J34" s="76">
        <f t="shared" si="4"/>
        <v>168000</v>
      </c>
      <c r="K34" s="31"/>
      <c r="L34" s="31"/>
      <c r="M34" s="31"/>
      <c r="N34" s="31"/>
      <c r="O34" s="31"/>
    </row>
    <row r="35">
      <c r="A35" s="33"/>
      <c r="B35" s="57" t="s">
        <v>67</v>
      </c>
      <c r="C35" s="58">
        <v>15.0</v>
      </c>
      <c r="D35" s="84">
        <v>8500.0</v>
      </c>
      <c r="E35" s="85">
        <f t="shared" si="3"/>
        <v>127500</v>
      </c>
      <c r="F35" s="32"/>
      <c r="G35" s="57" t="s">
        <v>68</v>
      </c>
      <c r="H35" s="58">
        <v>9.0</v>
      </c>
      <c r="I35" s="84">
        <v>37400.0</v>
      </c>
      <c r="J35" s="85">
        <f t="shared" si="4"/>
        <v>336600</v>
      </c>
      <c r="K35" s="31"/>
      <c r="L35" s="31"/>
      <c r="M35" s="31"/>
      <c r="N35" s="31"/>
      <c r="O35" s="31"/>
    </row>
    <row r="36">
      <c r="A36" s="31"/>
      <c r="B36" s="32"/>
      <c r="C36" s="32"/>
      <c r="D36" s="32"/>
      <c r="E36" s="32"/>
      <c r="F36" s="32"/>
      <c r="G36" s="32"/>
      <c r="H36" s="32"/>
      <c r="I36" s="32"/>
      <c r="J36" s="31"/>
      <c r="K36" s="31"/>
      <c r="L36" s="31"/>
      <c r="M36" s="31"/>
      <c r="N36" s="31"/>
      <c r="O36" s="31"/>
    </row>
  </sheetData>
  <mergeCells count="13">
    <mergeCell ref="G5:J5"/>
    <mergeCell ref="H6:J6"/>
    <mergeCell ref="B21:E21"/>
    <mergeCell ref="G21:J21"/>
    <mergeCell ref="C22:E22"/>
    <mergeCell ref="H22:J22"/>
    <mergeCell ref="B2:E3"/>
    <mergeCell ref="F2:J2"/>
    <mergeCell ref="L2:N3"/>
    <mergeCell ref="F3:J3"/>
    <mergeCell ref="L4:N7"/>
    <mergeCell ref="B5:E5"/>
    <mergeCell ref="C6:E6"/>
  </mergeCells>
  <conditionalFormatting sqref="G24:H35">
    <cfRule type="expression" dxfId="0" priority="1">
      <formula>AND($H24=TRUE, COLUMN(G24)=COLUMN())</formula>
    </cfRule>
  </conditionalFormatting>
  <conditionalFormatting sqref="B8:C19 G19:H19 B24:C35 G35:H35">
    <cfRule type="expression" dxfId="0" priority="2">
      <formula>AND($D8=TRUE, COLUMN(B8)=COLUMN())</formula>
    </cfRule>
  </conditionalFormatting>
  <conditionalFormatting sqref="B8:E19 G8:J19 B24:E35 G24:J35">
    <cfRule type="expression" dxfId="0" priority="3">
      <formula>AND($E8=TRUE, COLUMN(B8)=COLUMN())</formula>
    </cfRule>
  </conditionalFormatting>
  <conditionalFormatting sqref="N10">
    <cfRule type="cellIs" dxfId="1" priority="4" operator="equal">
      <formula>"이득"</formula>
    </cfRule>
  </conditionalFormatting>
  <conditionalFormatting sqref="N10">
    <cfRule type="cellIs" dxfId="2" priority="5" operator="equal">
      <formula>"손해"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3.88"/>
    <col customWidth="1" min="2" max="2" width="18.88"/>
    <col customWidth="1" min="3" max="3" width="3.88"/>
    <col customWidth="1" min="4" max="4" width="11.88"/>
    <col customWidth="1" min="5" max="5" width="5.38"/>
    <col customWidth="1" min="6" max="6" width="18.88"/>
    <col customWidth="1" min="8" max="8" width="12.63"/>
    <col customWidth="1" min="9" max="10" width="15.13"/>
    <col customWidth="1" min="11" max="11" width="12.13"/>
    <col customWidth="1" min="12" max="13" width="13.38"/>
    <col customWidth="1" min="14" max="14" width="3.88"/>
  </cols>
  <sheetData>
    <row r="1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</row>
    <row r="2" ht="15.75" customHeight="1">
      <c r="A2" s="86"/>
      <c r="B2" s="63" t="s">
        <v>78</v>
      </c>
      <c r="C2" s="38"/>
      <c r="D2" s="38"/>
      <c r="E2" s="87"/>
      <c r="F2" s="88" t="s">
        <v>79</v>
      </c>
      <c r="G2" s="66"/>
      <c r="I2" s="86"/>
      <c r="J2" s="86"/>
      <c r="K2" s="89" t="s">
        <v>13</v>
      </c>
      <c r="L2" s="90" t="s">
        <v>80</v>
      </c>
      <c r="M2" s="89"/>
      <c r="N2" s="89"/>
    </row>
    <row r="3" ht="15.75" customHeight="1">
      <c r="A3" s="86"/>
      <c r="B3" s="44"/>
      <c r="C3" s="7"/>
      <c r="D3" s="7"/>
      <c r="E3" s="91"/>
      <c r="F3" s="92">
        <f>C6</f>
        <v>0</v>
      </c>
      <c r="G3" s="70"/>
      <c r="I3" s="86"/>
      <c r="J3" s="93"/>
      <c r="M3" s="93"/>
      <c r="N3" s="93"/>
    </row>
    <row r="4">
      <c r="A4" s="86"/>
      <c r="B4" s="86"/>
      <c r="C4" s="86"/>
      <c r="D4" s="86"/>
      <c r="E4" s="86"/>
      <c r="F4" s="86"/>
      <c r="G4" s="86"/>
      <c r="H4" s="94"/>
      <c r="K4" s="95"/>
      <c r="L4" s="86"/>
      <c r="M4" s="86"/>
      <c r="N4" s="86"/>
    </row>
    <row r="5">
      <c r="A5" s="35"/>
      <c r="B5" s="34" t="s">
        <v>13</v>
      </c>
      <c r="C5" s="3"/>
      <c r="D5" s="3"/>
      <c r="E5" s="3"/>
      <c r="F5" s="3"/>
      <c r="G5" s="3"/>
      <c r="H5" s="3"/>
      <c r="I5" s="3"/>
      <c r="J5" s="4"/>
      <c r="K5" s="86"/>
      <c r="N5" s="93"/>
    </row>
    <row r="6">
      <c r="A6" s="86"/>
      <c r="B6" s="96" t="s">
        <v>72</v>
      </c>
      <c r="C6" s="97">
        <f>SUM(I8:I96)</f>
        <v>0</v>
      </c>
      <c r="D6" s="14"/>
      <c r="E6" s="14"/>
      <c r="F6" s="14"/>
      <c r="G6" s="14"/>
      <c r="H6" s="14"/>
      <c r="I6" s="14"/>
      <c r="J6" s="98"/>
      <c r="K6" s="86"/>
      <c r="L6" s="67" t="s">
        <v>70</v>
      </c>
      <c r="M6" s="39"/>
      <c r="N6" s="86"/>
    </row>
    <row r="7">
      <c r="A7" s="86"/>
      <c r="B7" s="99" t="s">
        <v>16</v>
      </c>
      <c r="C7" s="100" t="s">
        <v>17</v>
      </c>
      <c r="D7" s="101" t="s">
        <v>81</v>
      </c>
      <c r="E7" s="102"/>
      <c r="F7" s="100" t="s">
        <v>82</v>
      </c>
      <c r="G7" s="100" t="s">
        <v>83</v>
      </c>
      <c r="H7" s="100" t="s">
        <v>84</v>
      </c>
      <c r="I7" s="100" t="s">
        <v>85</v>
      </c>
      <c r="J7" s="103" t="s">
        <v>86</v>
      </c>
      <c r="K7" s="86"/>
      <c r="L7" s="44"/>
      <c r="M7" s="9"/>
      <c r="N7" s="86"/>
    </row>
    <row r="8">
      <c r="A8" s="86"/>
      <c r="B8" s="104" t="s">
        <v>18</v>
      </c>
      <c r="C8" s="105">
        <v>75.0</v>
      </c>
      <c r="D8" s="106" t="s">
        <v>87</v>
      </c>
      <c r="E8" s="107" t="b">
        <v>0</v>
      </c>
      <c r="F8" s="106" t="s">
        <v>88</v>
      </c>
      <c r="G8" s="106"/>
      <c r="H8" s="107">
        <v>1000.0</v>
      </c>
      <c r="I8" s="108">
        <f t="shared" ref="I8:I18" si="1">G8*H8</f>
        <v>0</v>
      </c>
      <c r="J8" s="109" t="s">
        <v>89</v>
      </c>
      <c r="K8" s="86"/>
      <c r="L8" s="110" t="s">
        <v>90</v>
      </c>
      <c r="M8" s="39"/>
      <c r="N8" s="86"/>
    </row>
    <row r="9">
      <c r="A9" s="86"/>
      <c r="B9" s="111"/>
      <c r="C9" s="112"/>
      <c r="D9" s="113" t="s">
        <v>91</v>
      </c>
      <c r="E9" s="114" t="b">
        <v>0</v>
      </c>
      <c r="F9" s="113" t="s">
        <v>92</v>
      </c>
      <c r="G9" s="113"/>
      <c r="H9" s="114">
        <v>6000.0</v>
      </c>
      <c r="I9" s="115">
        <f t="shared" si="1"/>
        <v>0</v>
      </c>
      <c r="J9" s="116">
        <v>4200.0</v>
      </c>
      <c r="K9" s="86"/>
      <c r="L9" s="53"/>
      <c r="M9" s="54"/>
      <c r="N9" s="86"/>
    </row>
    <row r="10">
      <c r="A10" s="86"/>
      <c r="B10" s="111"/>
      <c r="C10" s="112"/>
      <c r="D10" s="113" t="s">
        <v>93</v>
      </c>
      <c r="E10" s="114" t="b">
        <v>0</v>
      </c>
      <c r="F10" s="113" t="s">
        <v>94</v>
      </c>
      <c r="G10" s="113"/>
      <c r="H10" s="114">
        <v>450.0</v>
      </c>
      <c r="I10" s="115">
        <f t="shared" si="1"/>
        <v>0</v>
      </c>
      <c r="J10" s="117" t="s">
        <v>95</v>
      </c>
      <c r="K10" s="93"/>
      <c r="L10" s="53"/>
      <c r="M10" s="54"/>
      <c r="N10" s="93"/>
    </row>
    <row r="11">
      <c r="A11" s="86"/>
      <c r="B11" s="111"/>
      <c r="C11" s="112"/>
      <c r="D11" s="113" t="s">
        <v>96</v>
      </c>
      <c r="E11" s="114" t="b">
        <v>0</v>
      </c>
      <c r="F11" s="113" t="s">
        <v>97</v>
      </c>
      <c r="G11" s="113"/>
      <c r="H11" s="114">
        <v>350.0</v>
      </c>
      <c r="I11" s="115">
        <f t="shared" si="1"/>
        <v>0</v>
      </c>
      <c r="J11" s="117">
        <f>C8*J9</f>
        <v>315000</v>
      </c>
      <c r="K11" s="93"/>
      <c r="L11" s="118" t="s">
        <v>98</v>
      </c>
      <c r="M11" s="119"/>
      <c r="N11" s="93"/>
    </row>
    <row r="12">
      <c r="A12" s="86"/>
      <c r="B12" s="111"/>
      <c r="C12" s="112"/>
      <c r="D12" s="120"/>
      <c r="E12" s="121"/>
      <c r="F12" s="122" t="s">
        <v>99</v>
      </c>
      <c r="G12" s="122"/>
      <c r="H12" s="113">
        <v>15.0</v>
      </c>
      <c r="I12" s="115">
        <f t="shared" si="1"/>
        <v>0</v>
      </c>
      <c r="J12" s="117" t="s">
        <v>100</v>
      </c>
      <c r="K12" s="93"/>
      <c r="L12" s="53"/>
      <c r="M12" s="54"/>
      <c r="N12" s="93"/>
    </row>
    <row r="13">
      <c r="A13" s="86"/>
      <c r="B13" s="111"/>
      <c r="C13" s="112"/>
      <c r="D13" s="123"/>
      <c r="E13" s="124"/>
      <c r="F13" s="113" t="s">
        <v>101</v>
      </c>
      <c r="G13" s="113"/>
      <c r="H13" s="114">
        <v>1100.0</v>
      </c>
      <c r="I13" s="115">
        <f t="shared" si="1"/>
        <v>0</v>
      </c>
      <c r="J13" s="117">
        <f>J11-SUM(I8:I14)</f>
        <v>315000</v>
      </c>
      <c r="K13" s="93" t="s">
        <v>102</v>
      </c>
      <c r="L13" s="44"/>
      <c r="M13" s="9"/>
      <c r="N13" s="86"/>
    </row>
    <row r="14">
      <c r="A14" s="86"/>
      <c r="B14" s="125"/>
      <c r="C14" s="126"/>
      <c r="D14" s="127"/>
      <c r="E14" s="128"/>
      <c r="F14" s="129" t="s">
        <v>103</v>
      </c>
      <c r="G14" s="129"/>
      <c r="H14" s="130">
        <v>400.0</v>
      </c>
      <c r="I14" s="131">
        <f t="shared" si="1"/>
        <v>0</v>
      </c>
      <c r="J14" s="132" t="str">
        <f>IF(J13&gt;=0,"이득","손해")</f>
        <v>이득</v>
      </c>
      <c r="K14" s="86"/>
      <c r="N14" s="86"/>
    </row>
    <row r="15">
      <c r="A15" s="86"/>
      <c r="B15" s="133" t="s">
        <v>20</v>
      </c>
      <c r="C15" s="134">
        <v>50.0</v>
      </c>
      <c r="D15" s="106" t="s">
        <v>87</v>
      </c>
      <c r="E15" s="135" t="b">
        <v>0</v>
      </c>
      <c r="F15" s="136" t="s">
        <v>104</v>
      </c>
      <c r="G15" s="136"/>
      <c r="H15" s="135">
        <v>1700.0</v>
      </c>
      <c r="I15" s="137">
        <f t="shared" si="1"/>
        <v>0</v>
      </c>
      <c r="J15" s="138" t="s">
        <v>89</v>
      </c>
      <c r="K15" s="86"/>
      <c r="N15" s="86"/>
    </row>
    <row r="16">
      <c r="A16" s="86"/>
      <c r="B16" s="111"/>
      <c r="C16" s="112"/>
      <c r="D16" s="113" t="s">
        <v>91</v>
      </c>
      <c r="E16" s="114" t="b">
        <v>0</v>
      </c>
      <c r="F16" s="113" t="s">
        <v>105</v>
      </c>
      <c r="G16" s="113"/>
      <c r="H16" s="114">
        <v>1400.0</v>
      </c>
      <c r="I16" s="115">
        <f t="shared" si="1"/>
        <v>0</v>
      </c>
      <c r="J16" s="116">
        <v>3600.0</v>
      </c>
      <c r="K16" s="86"/>
      <c r="N16" s="86"/>
    </row>
    <row r="17">
      <c r="A17" s="86"/>
      <c r="B17" s="111"/>
      <c r="C17" s="112"/>
      <c r="D17" s="113" t="s">
        <v>93</v>
      </c>
      <c r="E17" s="114" t="b">
        <v>0</v>
      </c>
      <c r="F17" s="113" t="s">
        <v>106</v>
      </c>
      <c r="G17" s="113"/>
      <c r="H17" s="114">
        <v>250.0</v>
      </c>
      <c r="I17" s="115">
        <f t="shared" si="1"/>
        <v>0</v>
      </c>
      <c r="J17" s="117" t="s">
        <v>95</v>
      </c>
      <c r="K17" s="86"/>
      <c r="N17" s="35"/>
    </row>
    <row r="18">
      <c r="A18" s="86"/>
      <c r="B18" s="111"/>
      <c r="C18" s="112"/>
      <c r="D18" s="120"/>
      <c r="E18" s="121"/>
      <c r="F18" s="113" t="s">
        <v>107</v>
      </c>
      <c r="G18" s="113"/>
      <c r="H18" s="114">
        <v>350.0</v>
      </c>
      <c r="I18" s="115">
        <f t="shared" si="1"/>
        <v>0</v>
      </c>
      <c r="J18" s="117">
        <f>C15*J16</f>
        <v>180000</v>
      </c>
      <c r="K18" s="86"/>
      <c r="N18" s="86"/>
    </row>
    <row r="19">
      <c r="A19" s="86"/>
      <c r="B19" s="111"/>
      <c r="C19" s="112"/>
      <c r="D19" s="123"/>
      <c r="E19" s="124"/>
      <c r="F19" s="120"/>
      <c r="G19" s="139"/>
      <c r="H19" s="139"/>
      <c r="I19" s="121"/>
      <c r="J19" s="117" t="s">
        <v>100</v>
      </c>
      <c r="K19" s="86"/>
      <c r="N19" s="86"/>
    </row>
    <row r="20">
      <c r="A20" s="86"/>
      <c r="B20" s="111"/>
      <c r="C20" s="112"/>
      <c r="D20" s="123"/>
      <c r="E20" s="124"/>
      <c r="F20" s="123"/>
      <c r="I20" s="124"/>
      <c r="J20" s="117">
        <f>J18-SUM(I15:I21)</f>
        <v>180000</v>
      </c>
      <c r="K20" s="86"/>
      <c r="L20" s="86"/>
      <c r="M20" s="86"/>
      <c r="N20" s="86"/>
    </row>
    <row r="21">
      <c r="A21" s="35"/>
      <c r="B21" s="125"/>
      <c r="C21" s="126"/>
      <c r="D21" s="127"/>
      <c r="E21" s="128"/>
      <c r="F21" s="127"/>
      <c r="G21" s="20"/>
      <c r="H21" s="20"/>
      <c r="I21" s="128"/>
      <c r="J21" s="132" t="str">
        <f>IF(J20&gt;=0,"이득","손해")</f>
        <v>이득</v>
      </c>
      <c r="K21" s="86"/>
      <c r="L21" s="86"/>
      <c r="M21" s="86"/>
      <c r="N21" s="86"/>
    </row>
    <row r="22">
      <c r="A22" s="35"/>
      <c r="B22" s="133" t="s">
        <v>22</v>
      </c>
      <c r="C22" s="140">
        <v>15.0</v>
      </c>
      <c r="D22" s="106" t="s">
        <v>87</v>
      </c>
      <c r="E22" s="135" t="b">
        <v>0</v>
      </c>
      <c r="F22" s="136" t="s">
        <v>108</v>
      </c>
      <c r="G22" s="136"/>
      <c r="H22" s="135">
        <v>60.0</v>
      </c>
      <c r="I22" s="137">
        <f t="shared" ref="I22:I24" si="2">G22*H22</f>
        <v>0</v>
      </c>
      <c r="J22" s="138" t="s">
        <v>89</v>
      </c>
      <c r="K22" s="86"/>
      <c r="L22" s="86"/>
      <c r="M22" s="86"/>
      <c r="N22" s="86"/>
    </row>
    <row r="23">
      <c r="A23" s="35"/>
      <c r="B23" s="111"/>
      <c r="C23" s="112"/>
      <c r="D23" s="113" t="s">
        <v>91</v>
      </c>
      <c r="E23" s="114" t="b">
        <v>0</v>
      </c>
      <c r="F23" s="113" t="s">
        <v>105</v>
      </c>
      <c r="G23" s="113"/>
      <c r="H23" s="114">
        <v>1400.0</v>
      </c>
      <c r="I23" s="115">
        <f t="shared" si="2"/>
        <v>0</v>
      </c>
      <c r="J23" s="116">
        <v>9900.0</v>
      </c>
      <c r="K23" s="86"/>
      <c r="L23" s="86"/>
      <c r="M23" s="86"/>
      <c r="N23" s="86"/>
    </row>
    <row r="24">
      <c r="A24" s="35"/>
      <c r="B24" s="111"/>
      <c r="C24" s="112"/>
      <c r="D24" s="141"/>
      <c r="E24" s="121"/>
      <c r="F24" s="113" t="s">
        <v>107</v>
      </c>
      <c r="G24" s="113"/>
      <c r="H24" s="114">
        <v>300.0</v>
      </c>
      <c r="I24" s="115">
        <f t="shared" si="2"/>
        <v>0</v>
      </c>
      <c r="J24" s="117" t="s">
        <v>95</v>
      </c>
      <c r="K24" s="86"/>
      <c r="N24" s="86"/>
    </row>
    <row r="25">
      <c r="A25" s="35"/>
      <c r="B25" s="111"/>
      <c r="C25" s="112"/>
      <c r="D25" s="123"/>
      <c r="E25" s="124"/>
      <c r="F25" s="120"/>
      <c r="G25" s="139"/>
      <c r="H25" s="139"/>
      <c r="I25" s="121"/>
      <c r="J25" s="117">
        <f>C22*J23</f>
        <v>148500</v>
      </c>
      <c r="K25" s="86"/>
      <c r="N25" s="86"/>
    </row>
    <row r="26">
      <c r="A26" s="35"/>
      <c r="B26" s="111"/>
      <c r="C26" s="112"/>
      <c r="D26" s="123"/>
      <c r="E26" s="124"/>
      <c r="F26" s="123"/>
      <c r="I26" s="124"/>
      <c r="J26" s="117" t="s">
        <v>100</v>
      </c>
      <c r="K26" s="86"/>
      <c r="N26" s="86"/>
    </row>
    <row r="27">
      <c r="A27" s="35"/>
      <c r="B27" s="111"/>
      <c r="C27" s="112"/>
      <c r="D27" s="123"/>
      <c r="E27" s="124"/>
      <c r="F27" s="123"/>
      <c r="I27" s="124"/>
      <c r="J27" s="117">
        <f>J25-SUM(I22:I28)</f>
        <v>148500</v>
      </c>
      <c r="K27" s="86"/>
      <c r="N27" s="86"/>
    </row>
    <row r="28">
      <c r="A28" s="35"/>
      <c r="B28" s="125"/>
      <c r="C28" s="126"/>
      <c r="D28" s="127"/>
      <c r="E28" s="128"/>
      <c r="F28" s="127"/>
      <c r="G28" s="20"/>
      <c r="H28" s="20"/>
      <c r="I28" s="128"/>
      <c r="J28" s="132" t="str">
        <f>IF(J27&gt;=0,"이득","손해")</f>
        <v>이득</v>
      </c>
      <c r="K28" s="86"/>
      <c r="N28" s="86"/>
    </row>
    <row r="29">
      <c r="A29" s="35"/>
      <c r="B29" s="133" t="s">
        <v>24</v>
      </c>
      <c r="C29" s="140">
        <v>30.0</v>
      </c>
      <c r="D29" s="106" t="s">
        <v>87</v>
      </c>
      <c r="E29" s="135" t="b">
        <v>0</v>
      </c>
      <c r="F29" s="136" t="s">
        <v>105</v>
      </c>
      <c r="G29" s="136"/>
      <c r="H29" s="135">
        <v>1400.0</v>
      </c>
      <c r="I29" s="137">
        <f t="shared" ref="I29:I30" si="3">G29*H29</f>
        <v>0</v>
      </c>
      <c r="J29" s="138" t="s">
        <v>89</v>
      </c>
      <c r="K29" s="86"/>
      <c r="N29" s="86"/>
    </row>
    <row r="30">
      <c r="A30" s="35"/>
      <c r="B30" s="111"/>
      <c r="C30" s="112"/>
      <c r="D30" s="113" t="s">
        <v>91</v>
      </c>
      <c r="E30" s="114" t="b">
        <v>0</v>
      </c>
      <c r="F30" s="113" t="s">
        <v>107</v>
      </c>
      <c r="G30" s="113"/>
      <c r="H30" s="114">
        <v>300.0</v>
      </c>
      <c r="I30" s="115">
        <f t="shared" si="3"/>
        <v>0</v>
      </c>
      <c r="J30" s="116">
        <v>6100.0</v>
      </c>
      <c r="K30" s="86"/>
      <c r="L30" s="86"/>
      <c r="M30" s="86"/>
      <c r="N30" s="86"/>
    </row>
    <row r="31">
      <c r="A31" s="35"/>
      <c r="B31" s="111"/>
      <c r="C31" s="112"/>
      <c r="D31" s="120"/>
      <c r="E31" s="121"/>
      <c r="F31" s="120"/>
      <c r="G31" s="139"/>
      <c r="H31" s="139"/>
      <c r="I31" s="121"/>
      <c r="J31" s="117" t="s">
        <v>95</v>
      </c>
      <c r="K31" s="86"/>
      <c r="L31" s="86"/>
      <c r="M31" s="86"/>
      <c r="N31" s="86"/>
    </row>
    <row r="32">
      <c r="A32" s="35"/>
      <c r="B32" s="111"/>
      <c r="C32" s="112"/>
      <c r="D32" s="123"/>
      <c r="E32" s="124"/>
      <c r="F32" s="123"/>
      <c r="I32" s="124"/>
      <c r="J32" s="117">
        <f>C29*J30</f>
        <v>183000</v>
      </c>
      <c r="K32" s="86"/>
      <c r="L32" s="86"/>
      <c r="M32" s="86"/>
      <c r="N32" s="86"/>
    </row>
    <row r="33">
      <c r="A33" s="35"/>
      <c r="B33" s="111"/>
      <c r="C33" s="112"/>
      <c r="D33" s="123"/>
      <c r="E33" s="124"/>
      <c r="F33" s="123"/>
      <c r="I33" s="124"/>
      <c r="J33" s="117" t="s">
        <v>100</v>
      </c>
      <c r="K33" s="86"/>
      <c r="L33" s="86"/>
      <c r="M33" s="86"/>
      <c r="N33" s="86"/>
    </row>
    <row r="34">
      <c r="A34" s="35"/>
      <c r="B34" s="111"/>
      <c r="C34" s="112"/>
      <c r="D34" s="123"/>
      <c r="E34" s="124"/>
      <c r="F34" s="123"/>
      <c r="I34" s="124"/>
      <c r="J34" s="117">
        <f>J32-SUM(I29:I35)</f>
        <v>183000</v>
      </c>
      <c r="K34" s="86"/>
      <c r="L34" s="86"/>
      <c r="M34" s="86"/>
      <c r="N34" s="86"/>
    </row>
    <row r="35">
      <c r="A35" s="35"/>
      <c r="B35" s="125"/>
      <c r="C35" s="126"/>
      <c r="D35" s="127"/>
      <c r="E35" s="128"/>
      <c r="F35" s="127"/>
      <c r="G35" s="20"/>
      <c r="H35" s="20"/>
      <c r="I35" s="128"/>
      <c r="J35" s="132" t="str">
        <f>IF(J34&gt;=0,"이득","손해")</f>
        <v>이득</v>
      </c>
      <c r="K35" s="86"/>
      <c r="L35" s="86"/>
      <c r="M35" s="86"/>
      <c r="N35" s="86"/>
    </row>
    <row r="36">
      <c r="A36" s="86"/>
      <c r="B36" s="133" t="s">
        <v>26</v>
      </c>
      <c r="C36" s="140">
        <v>10.0</v>
      </c>
      <c r="D36" s="106" t="s">
        <v>87</v>
      </c>
      <c r="E36" s="135" t="b">
        <v>0</v>
      </c>
      <c r="F36" s="136" t="s">
        <v>109</v>
      </c>
      <c r="G36" s="136"/>
      <c r="H36" s="135">
        <v>4500.0</v>
      </c>
      <c r="I36" s="137">
        <f>G36*H36</f>
        <v>0</v>
      </c>
      <c r="J36" s="138" t="s">
        <v>89</v>
      </c>
      <c r="K36" s="86"/>
      <c r="L36" s="86"/>
      <c r="M36" s="86"/>
      <c r="N36" s="86"/>
    </row>
    <row r="37">
      <c r="A37" s="86"/>
      <c r="B37" s="111"/>
      <c r="C37" s="112"/>
      <c r="D37" s="120"/>
      <c r="E37" s="121"/>
      <c r="F37" s="120"/>
      <c r="G37" s="139"/>
      <c r="H37" s="139"/>
      <c r="I37" s="121"/>
      <c r="J37" s="116"/>
      <c r="K37" s="86"/>
      <c r="L37" s="86"/>
      <c r="M37" s="86"/>
      <c r="N37" s="86"/>
    </row>
    <row r="38">
      <c r="A38" s="86"/>
      <c r="B38" s="111"/>
      <c r="C38" s="112"/>
      <c r="D38" s="123"/>
      <c r="E38" s="124"/>
      <c r="F38" s="123"/>
      <c r="I38" s="124"/>
      <c r="J38" s="117" t="s">
        <v>95</v>
      </c>
      <c r="K38" s="86"/>
      <c r="L38" s="86"/>
      <c r="M38" s="86"/>
      <c r="N38" s="86"/>
    </row>
    <row r="39">
      <c r="A39" s="86"/>
      <c r="B39" s="111"/>
      <c r="C39" s="112"/>
      <c r="D39" s="123"/>
      <c r="E39" s="124"/>
      <c r="F39" s="123"/>
      <c r="I39" s="124"/>
      <c r="J39" s="117">
        <f>C36*J37</f>
        <v>0</v>
      </c>
      <c r="K39" s="86"/>
      <c r="L39" s="86"/>
      <c r="M39" s="86"/>
      <c r="N39" s="86"/>
    </row>
    <row r="40">
      <c r="A40" s="86"/>
      <c r="B40" s="111"/>
      <c r="C40" s="112"/>
      <c r="D40" s="123"/>
      <c r="E40" s="124"/>
      <c r="F40" s="123"/>
      <c r="I40" s="124"/>
      <c r="J40" s="117" t="s">
        <v>100</v>
      </c>
      <c r="K40" s="86"/>
      <c r="L40" s="86"/>
      <c r="M40" s="86"/>
      <c r="N40" s="86"/>
    </row>
    <row r="41">
      <c r="A41" s="86"/>
      <c r="B41" s="111"/>
      <c r="C41" s="112"/>
      <c r="D41" s="123"/>
      <c r="E41" s="124"/>
      <c r="F41" s="123"/>
      <c r="I41" s="124"/>
      <c r="J41" s="117">
        <f>J39-SUM(I36:I42)</f>
        <v>0</v>
      </c>
      <c r="K41" s="86"/>
      <c r="L41" s="86"/>
      <c r="M41" s="86"/>
      <c r="N41" s="86"/>
    </row>
    <row r="42">
      <c r="A42" s="86"/>
      <c r="B42" s="125"/>
      <c r="C42" s="126"/>
      <c r="D42" s="127"/>
      <c r="E42" s="128"/>
      <c r="F42" s="127"/>
      <c r="G42" s="20"/>
      <c r="H42" s="20"/>
      <c r="I42" s="128"/>
      <c r="J42" s="132" t="str">
        <f>IF(J41&gt;=0,"이득","손해")</f>
        <v>이득</v>
      </c>
      <c r="K42" s="86"/>
      <c r="L42" s="86"/>
      <c r="M42" s="86"/>
      <c r="N42" s="86"/>
    </row>
    <row r="43">
      <c r="A43" s="86"/>
      <c r="B43" s="133" t="s">
        <v>28</v>
      </c>
      <c r="C43" s="140">
        <v>30.0</v>
      </c>
      <c r="D43" s="106" t="s">
        <v>87</v>
      </c>
      <c r="E43" s="135" t="b">
        <v>0</v>
      </c>
      <c r="F43" s="136" t="s">
        <v>105</v>
      </c>
      <c r="G43" s="136"/>
      <c r="H43" s="135">
        <v>4500.0</v>
      </c>
      <c r="I43" s="137">
        <f t="shared" ref="I43:I44" si="4">G43*H43</f>
        <v>0</v>
      </c>
      <c r="J43" s="138" t="s">
        <v>89</v>
      </c>
      <c r="K43" s="86"/>
      <c r="L43" s="86"/>
      <c r="M43" s="86"/>
      <c r="N43" s="86"/>
    </row>
    <row r="44">
      <c r="A44" s="86"/>
      <c r="B44" s="111"/>
      <c r="C44" s="112"/>
      <c r="D44" s="113" t="s">
        <v>91</v>
      </c>
      <c r="E44" s="114" t="b">
        <v>0</v>
      </c>
      <c r="F44" s="113" t="s">
        <v>107</v>
      </c>
      <c r="G44" s="113"/>
      <c r="H44" s="114">
        <v>300.0</v>
      </c>
      <c r="I44" s="115">
        <f t="shared" si="4"/>
        <v>0</v>
      </c>
      <c r="J44" s="116"/>
      <c r="K44" s="86"/>
      <c r="L44" s="86"/>
      <c r="M44" s="86"/>
      <c r="N44" s="86"/>
    </row>
    <row r="45">
      <c r="A45" s="86"/>
      <c r="B45" s="111"/>
      <c r="C45" s="112"/>
      <c r="D45" s="120"/>
      <c r="E45" s="121"/>
      <c r="F45" s="120"/>
      <c r="G45" s="139"/>
      <c r="H45" s="139"/>
      <c r="I45" s="121"/>
      <c r="J45" s="117" t="s">
        <v>95</v>
      </c>
      <c r="K45" s="86"/>
      <c r="L45" s="86"/>
      <c r="M45" s="86"/>
      <c r="N45" s="86"/>
    </row>
    <row r="46">
      <c r="A46" s="86"/>
      <c r="B46" s="111"/>
      <c r="C46" s="112"/>
      <c r="D46" s="123"/>
      <c r="E46" s="124"/>
      <c r="F46" s="123"/>
      <c r="I46" s="124"/>
      <c r="J46" s="117">
        <f>C43*J44</f>
        <v>0</v>
      </c>
      <c r="K46" s="86"/>
      <c r="L46" s="86"/>
      <c r="M46" s="86"/>
      <c r="N46" s="86"/>
    </row>
    <row r="47">
      <c r="A47" s="86"/>
      <c r="B47" s="111"/>
      <c r="C47" s="112"/>
      <c r="D47" s="123"/>
      <c r="E47" s="124"/>
      <c r="F47" s="123"/>
      <c r="I47" s="124"/>
      <c r="J47" s="117" t="s">
        <v>100</v>
      </c>
      <c r="K47" s="86"/>
      <c r="L47" s="86"/>
      <c r="M47" s="86"/>
      <c r="N47" s="86"/>
    </row>
    <row r="48">
      <c r="A48" s="86"/>
      <c r="B48" s="111"/>
      <c r="C48" s="112"/>
      <c r="D48" s="123"/>
      <c r="E48" s="124"/>
      <c r="F48" s="123"/>
      <c r="I48" s="124"/>
      <c r="J48" s="117">
        <f>J46-SUM(I43:I49)</f>
        <v>0</v>
      </c>
      <c r="K48" s="86"/>
      <c r="L48" s="86"/>
      <c r="M48" s="86"/>
      <c r="N48" s="86"/>
    </row>
    <row r="49">
      <c r="A49" s="86"/>
      <c r="B49" s="125"/>
      <c r="C49" s="126"/>
      <c r="D49" s="127"/>
      <c r="E49" s="128"/>
      <c r="F49" s="127"/>
      <c r="G49" s="20"/>
      <c r="H49" s="20"/>
      <c r="I49" s="128"/>
      <c r="J49" s="132" t="str">
        <f>IF(J48&gt;=0,"이득","손해")</f>
        <v>이득</v>
      </c>
      <c r="K49" s="86"/>
      <c r="L49" s="86"/>
      <c r="M49" s="86"/>
      <c r="N49" s="86"/>
    </row>
    <row r="50">
      <c r="A50" s="86"/>
      <c r="B50" s="133" t="s">
        <v>30</v>
      </c>
      <c r="C50" s="140">
        <v>8.0</v>
      </c>
      <c r="D50" s="106" t="s">
        <v>110</v>
      </c>
      <c r="E50" s="135" t="b">
        <v>0</v>
      </c>
      <c r="F50" s="136" t="s">
        <v>111</v>
      </c>
      <c r="G50" s="136"/>
      <c r="H50" s="142"/>
      <c r="I50" s="137">
        <f t="shared" ref="I50:I52" si="5">G50*H50</f>
        <v>0</v>
      </c>
      <c r="J50" s="138" t="s">
        <v>89</v>
      </c>
      <c r="K50" s="86"/>
      <c r="L50" s="86"/>
      <c r="M50" s="86"/>
      <c r="N50" s="86"/>
    </row>
    <row r="51">
      <c r="A51" s="86"/>
      <c r="B51" s="111"/>
      <c r="C51" s="112"/>
      <c r="D51" s="120"/>
      <c r="E51" s="121"/>
      <c r="F51" s="113" t="s">
        <v>112</v>
      </c>
      <c r="G51" s="113"/>
      <c r="H51" s="143"/>
      <c r="I51" s="115">
        <f t="shared" si="5"/>
        <v>0</v>
      </c>
      <c r="J51" s="116"/>
      <c r="K51" s="86"/>
      <c r="L51" s="86"/>
      <c r="M51" s="86"/>
      <c r="N51" s="86"/>
    </row>
    <row r="52">
      <c r="A52" s="86"/>
      <c r="B52" s="111"/>
      <c r="C52" s="112"/>
      <c r="D52" s="123"/>
      <c r="E52" s="124"/>
      <c r="F52" s="113" t="s">
        <v>113</v>
      </c>
      <c r="G52" s="113"/>
      <c r="H52" s="114">
        <v>500.0</v>
      </c>
      <c r="I52" s="115">
        <f t="shared" si="5"/>
        <v>0</v>
      </c>
      <c r="J52" s="117" t="s">
        <v>95</v>
      </c>
      <c r="K52" s="86"/>
      <c r="L52" s="86"/>
      <c r="M52" s="86"/>
      <c r="N52" s="86"/>
    </row>
    <row r="53">
      <c r="A53" s="86"/>
      <c r="B53" s="111"/>
      <c r="C53" s="112"/>
      <c r="D53" s="123"/>
      <c r="E53" s="124"/>
      <c r="F53" s="120"/>
      <c r="G53" s="139"/>
      <c r="H53" s="139"/>
      <c r="I53" s="121"/>
      <c r="J53" s="117">
        <f>C50*J51</f>
        <v>0</v>
      </c>
      <c r="K53" s="86"/>
      <c r="L53" s="86"/>
      <c r="M53" s="86"/>
      <c r="N53" s="86"/>
    </row>
    <row r="54">
      <c r="A54" s="86"/>
      <c r="B54" s="111"/>
      <c r="C54" s="112"/>
      <c r="D54" s="123"/>
      <c r="E54" s="124"/>
      <c r="F54" s="123"/>
      <c r="I54" s="124"/>
      <c r="J54" s="117" t="s">
        <v>100</v>
      </c>
      <c r="K54" s="86"/>
      <c r="L54" s="86"/>
      <c r="M54" s="86"/>
      <c r="N54" s="86"/>
    </row>
    <row r="55">
      <c r="A55" s="86"/>
      <c r="B55" s="111"/>
      <c r="C55" s="112"/>
      <c r="D55" s="123"/>
      <c r="E55" s="124"/>
      <c r="F55" s="123"/>
      <c r="I55" s="124"/>
      <c r="J55" s="117">
        <f>J53-SUM(I50:I56)</f>
        <v>0</v>
      </c>
      <c r="K55" s="86"/>
      <c r="L55" s="86"/>
      <c r="M55" s="86"/>
      <c r="N55" s="86"/>
    </row>
    <row r="56">
      <c r="A56" s="86"/>
      <c r="B56" s="125"/>
      <c r="C56" s="126"/>
      <c r="D56" s="127"/>
      <c r="E56" s="128"/>
      <c r="F56" s="127"/>
      <c r="G56" s="20"/>
      <c r="H56" s="20"/>
      <c r="I56" s="128"/>
      <c r="J56" s="132" t="str">
        <f>IF(J55&gt;=0,"이득","손해")</f>
        <v>이득</v>
      </c>
      <c r="K56" s="86"/>
      <c r="L56" s="86"/>
      <c r="M56" s="86"/>
      <c r="N56" s="86"/>
    </row>
    <row r="57">
      <c r="A57" s="86"/>
      <c r="B57" s="133" t="s">
        <v>32</v>
      </c>
      <c r="C57" s="140">
        <v>16.0</v>
      </c>
      <c r="D57" s="106" t="s">
        <v>87</v>
      </c>
      <c r="E57" s="135" t="b">
        <v>0</v>
      </c>
      <c r="F57" s="136" t="s">
        <v>114</v>
      </c>
      <c r="G57" s="136"/>
      <c r="H57" s="142"/>
      <c r="I57" s="137">
        <f t="shared" ref="I57:I58" si="6">G57*H57</f>
        <v>0</v>
      </c>
      <c r="J57" s="138" t="s">
        <v>89</v>
      </c>
      <c r="K57" s="86"/>
      <c r="L57" s="86"/>
      <c r="M57" s="86"/>
      <c r="N57" s="86"/>
    </row>
    <row r="58">
      <c r="A58" s="86"/>
      <c r="B58" s="111"/>
      <c r="C58" s="112"/>
      <c r="D58" s="113" t="s">
        <v>91</v>
      </c>
      <c r="E58" s="114" t="b">
        <v>0</v>
      </c>
      <c r="F58" s="113" t="s">
        <v>115</v>
      </c>
      <c r="G58" s="113"/>
      <c r="H58" s="143"/>
      <c r="I58" s="115">
        <f t="shared" si="6"/>
        <v>0</v>
      </c>
      <c r="J58" s="116"/>
      <c r="K58" s="86"/>
      <c r="L58" s="86"/>
      <c r="M58" s="86"/>
      <c r="N58" s="86"/>
    </row>
    <row r="59">
      <c r="A59" s="86"/>
      <c r="B59" s="111"/>
      <c r="C59" s="112"/>
      <c r="D59" s="120"/>
      <c r="E59" s="121"/>
      <c r="F59" s="120"/>
      <c r="G59" s="139"/>
      <c r="H59" s="139"/>
      <c r="I59" s="121"/>
      <c r="J59" s="117" t="s">
        <v>95</v>
      </c>
      <c r="K59" s="86"/>
      <c r="L59" s="86"/>
      <c r="M59" s="86"/>
      <c r="N59" s="86"/>
    </row>
    <row r="60">
      <c r="A60" s="86"/>
      <c r="B60" s="111"/>
      <c r="C60" s="112"/>
      <c r="D60" s="123"/>
      <c r="E60" s="124"/>
      <c r="F60" s="123"/>
      <c r="I60" s="124"/>
      <c r="J60" s="117">
        <f>C57*J58</f>
        <v>0</v>
      </c>
      <c r="K60" s="86"/>
      <c r="L60" s="86"/>
      <c r="M60" s="86"/>
      <c r="N60" s="86"/>
    </row>
    <row r="61">
      <c r="A61" s="86"/>
      <c r="B61" s="111"/>
      <c r="C61" s="112"/>
      <c r="D61" s="123"/>
      <c r="E61" s="124"/>
      <c r="F61" s="123"/>
      <c r="I61" s="124"/>
      <c r="J61" s="117" t="s">
        <v>100</v>
      </c>
      <c r="K61" s="86"/>
      <c r="L61" s="86"/>
      <c r="M61" s="86"/>
      <c r="N61" s="86"/>
    </row>
    <row r="62">
      <c r="A62" s="86"/>
      <c r="B62" s="111"/>
      <c r="C62" s="112"/>
      <c r="D62" s="123"/>
      <c r="E62" s="124"/>
      <c r="F62" s="123"/>
      <c r="I62" s="124"/>
      <c r="J62" s="117">
        <f>J60-SUM(I57:I63)</f>
        <v>0</v>
      </c>
      <c r="K62" s="86"/>
      <c r="L62" s="86"/>
      <c r="M62" s="86"/>
      <c r="N62" s="86"/>
    </row>
    <row r="63">
      <c r="A63" s="86"/>
      <c r="B63" s="125"/>
      <c r="C63" s="126"/>
      <c r="D63" s="127"/>
      <c r="E63" s="128"/>
      <c r="F63" s="127"/>
      <c r="G63" s="20"/>
      <c r="H63" s="20"/>
      <c r="I63" s="128"/>
      <c r="J63" s="132" t="str">
        <f>IF(J62&gt;=0,"이득","손해")</f>
        <v>이득</v>
      </c>
      <c r="K63" s="86"/>
      <c r="L63" s="86"/>
      <c r="M63" s="86"/>
      <c r="N63" s="86"/>
    </row>
    <row r="64">
      <c r="A64" s="86"/>
      <c r="B64" s="133" t="s">
        <v>34</v>
      </c>
      <c r="C64" s="140">
        <v>32.0</v>
      </c>
      <c r="D64" s="106" t="s">
        <v>87</v>
      </c>
      <c r="E64" s="135" t="b">
        <v>0</v>
      </c>
      <c r="F64" s="136" t="s">
        <v>104</v>
      </c>
      <c r="G64" s="136"/>
      <c r="H64" s="142"/>
      <c r="I64" s="137">
        <f t="shared" ref="I64:I65" si="7">G64*H64</f>
        <v>0</v>
      </c>
      <c r="J64" s="138" t="s">
        <v>89</v>
      </c>
      <c r="K64" s="86"/>
      <c r="L64" s="86"/>
      <c r="M64" s="86"/>
      <c r="N64" s="86"/>
    </row>
    <row r="65">
      <c r="A65" s="86"/>
      <c r="B65" s="111"/>
      <c r="C65" s="112"/>
      <c r="D65" s="113" t="s">
        <v>91</v>
      </c>
      <c r="E65" s="114" t="b">
        <v>0</v>
      </c>
      <c r="F65" s="113" t="s">
        <v>106</v>
      </c>
      <c r="G65" s="113"/>
      <c r="H65" s="143"/>
      <c r="I65" s="115">
        <f t="shared" si="7"/>
        <v>0</v>
      </c>
      <c r="J65" s="116"/>
      <c r="K65" s="86"/>
      <c r="L65" s="86"/>
      <c r="M65" s="86"/>
      <c r="N65" s="86"/>
    </row>
    <row r="66">
      <c r="A66" s="86"/>
      <c r="B66" s="111"/>
      <c r="C66" s="112"/>
      <c r="D66" s="141"/>
      <c r="E66" s="121"/>
      <c r="F66" s="120"/>
      <c r="G66" s="139"/>
      <c r="H66" s="139"/>
      <c r="I66" s="121"/>
      <c r="J66" s="117" t="s">
        <v>95</v>
      </c>
      <c r="K66" s="93" t="s">
        <v>102</v>
      </c>
      <c r="L66" s="86"/>
      <c r="M66" s="86"/>
      <c r="N66" s="86"/>
    </row>
    <row r="67">
      <c r="A67" s="86"/>
      <c r="B67" s="111"/>
      <c r="C67" s="112"/>
      <c r="D67" s="123"/>
      <c r="E67" s="124"/>
      <c r="F67" s="123"/>
      <c r="I67" s="124"/>
      <c r="J67" s="117">
        <f>C64*J65</f>
        <v>0</v>
      </c>
      <c r="K67" s="86"/>
      <c r="L67" s="86"/>
      <c r="M67" s="86"/>
      <c r="N67" s="86"/>
    </row>
    <row r="68">
      <c r="A68" s="86"/>
      <c r="B68" s="111"/>
      <c r="C68" s="112"/>
      <c r="D68" s="123"/>
      <c r="E68" s="124"/>
      <c r="F68" s="123"/>
      <c r="I68" s="124"/>
      <c r="J68" s="117" t="s">
        <v>100</v>
      </c>
      <c r="K68" s="86"/>
      <c r="L68" s="86"/>
      <c r="M68" s="86"/>
      <c r="N68" s="86"/>
    </row>
    <row r="69">
      <c r="A69" s="86"/>
      <c r="B69" s="111"/>
      <c r="C69" s="112"/>
      <c r="D69" s="123"/>
      <c r="E69" s="124"/>
      <c r="F69" s="123"/>
      <c r="I69" s="124"/>
      <c r="J69" s="117">
        <f>J67-SUM(I64:I70)</f>
        <v>0</v>
      </c>
      <c r="K69" s="86"/>
      <c r="L69" s="86"/>
      <c r="M69" s="86"/>
      <c r="N69" s="86"/>
    </row>
    <row r="70">
      <c r="A70" s="86"/>
      <c r="B70" s="125"/>
      <c r="C70" s="126"/>
      <c r="D70" s="127"/>
      <c r="E70" s="128"/>
      <c r="F70" s="127"/>
      <c r="G70" s="20"/>
      <c r="H70" s="20"/>
      <c r="I70" s="128"/>
      <c r="J70" s="132" t="str">
        <f>IF(J69&gt;=0,"이득","손해")</f>
        <v>이득</v>
      </c>
      <c r="K70" s="86"/>
      <c r="L70" s="86"/>
      <c r="M70" s="86"/>
      <c r="N70" s="86"/>
    </row>
    <row r="71">
      <c r="A71" s="86"/>
      <c r="B71" s="133" t="s">
        <v>36</v>
      </c>
      <c r="C71" s="140">
        <v>3.0</v>
      </c>
      <c r="D71" s="106" t="s">
        <v>87</v>
      </c>
      <c r="E71" s="135" t="b">
        <v>0</v>
      </c>
      <c r="F71" s="136" t="s">
        <v>116</v>
      </c>
      <c r="G71" s="136"/>
      <c r="H71" s="142"/>
      <c r="I71" s="137">
        <f t="shared" ref="I71:I83" si="8">G71*H71</f>
        <v>0</v>
      </c>
      <c r="J71" s="138" t="s">
        <v>89</v>
      </c>
      <c r="K71" s="86"/>
      <c r="L71" s="86"/>
      <c r="M71" s="86"/>
      <c r="N71" s="86"/>
    </row>
    <row r="72">
      <c r="A72" s="86"/>
      <c r="B72" s="111"/>
      <c r="C72" s="112"/>
      <c r="D72" s="113" t="s">
        <v>91</v>
      </c>
      <c r="E72" s="114" t="b">
        <v>0</v>
      </c>
      <c r="F72" s="113" t="s">
        <v>117</v>
      </c>
      <c r="G72" s="113"/>
      <c r="H72" s="143"/>
      <c r="I72" s="115">
        <f t="shared" si="8"/>
        <v>0</v>
      </c>
      <c r="J72" s="116"/>
      <c r="K72" s="86"/>
      <c r="L72" s="86"/>
      <c r="M72" s="86"/>
      <c r="N72" s="86"/>
    </row>
    <row r="73">
      <c r="A73" s="86"/>
      <c r="B73" s="111"/>
      <c r="C73" s="112"/>
      <c r="D73" s="113" t="s">
        <v>93</v>
      </c>
      <c r="E73" s="114" t="b">
        <v>0</v>
      </c>
      <c r="F73" s="113" t="s">
        <v>118</v>
      </c>
      <c r="G73" s="113"/>
      <c r="H73" s="143"/>
      <c r="I73" s="115">
        <f t="shared" si="8"/>
        <v>0</v>
      </c>
      <c r="J73" s="117" t="s">
        <v>95</v>
      </c>
      <c r="K73" s="86"/>
      <c r="L73" s="86"/>
      <c r="M73" s="86"/>
      <c r="N73" s="86"/>
    </row>
    <row r="74">
      <c r="A74" s="86"/>
      <c r="B74" s="111"/>
      <c r="C74" s="112"/>
      <c r="D74" s="113" t="s">
        <v>96</v>
      </c>
      <c r="E74" s="114" t="b">
        <v>0</v>
      </c>
      <c r="F74" s="113" t="s">
        <v>119</v>
      </c>
      <c r="G74" s="113"/>
      <c r="H74" s="143"/>
      <c r="I74" s="115">
        <f t="shared" si="8"/>
        <v>0</v>
      </c>
      <c r="J74" s="117">
        <f>C71*J72</f>
        <v>0</v>
      </c>
      <c r="K74" s="86"/>
      <c r="L74" s="86"/>
      <c r="M74" s="86"/>
      <c r="N74" s="86"/>
    </row>
    <row r="75">
      <c r="A75" s="86"/>
      <c r="B75" s="111"/>
      <c r="C75" s="112"/>
      <c r="D75" s="141"/>
      <c r="E75" s="121"/>
      <c r="F75" s="113" t="s">
        <v>120</v>
      </c>
      <c r="G75" s="113"/>
      <c r="H75" s="143"/>
      <c r="I75" s="115">
        <f t="shared" si="8"/>
        <v>0</v>
      </c>
      <c r="J75" s="117" t="s">
        <v>100</v>
      </c>
      <c r="K75" s="86"/>
      <c r="L75" s="86"/>
      <c r="M75" s="86"/>
      <c r="N75" s="86"/>
    </row>
    <row r="76">
      <c r="A76" s="86"/>
      <c r="B76" s="111"/>
      <c r="C76" s="112"/>
      <c r="D76" s="123"/>
      <c r="E76" s="124"/>
      <c r="F76" s="113" t="s">
        <v>121</v>
      </c>
      <c r="G76" s="113"/>
      <c r="H76" s="143"/>
      <c r="I76" s="115">
        <f t="shared" si="8"/>
        <v>0</v>
      </c>
      <c r="J76" s="117">
        <f>J74-SUM(I71:I77)</f>
        <v>0</v>
      </c>
      <c r="K76" s="86"/>
      <c r="L76" s="86"/>
      <c r="M76" s="86"/>
      <c r="N76" s="86"/>
    </row>
    <row r="77">
      <c r="A77" s="86"/>
      <c r="B77" s="111"/>
      <c r="C77" s="112"/>
      <c r="D77" s="123"/>
      <c r="E77" s="124"/>
      <c r="F77" s="113" t="s">
        <v>122</v>
      </c>
      <c r="G77" s="113"/>
      <c r="H77" s="143"/>
      <c r="I77" s="115">
        <f t="shared" si="8"/>
        <v>0</v>
      </c>
      <c r="J77" s="144" t="str">
        <f>IF(J76&gt;=0,"이득","손해")</f>
        <v>이득</v>
      </c>
      <c r="K77" s="86"/>
      <c r="L77" s="86"/>
      <c r="M77" s="86"/>
      <c r="N77" s="86"/>
    </row>
    <row r="78">
      <c r="A78" s="86"/>
      <c r="B78" s="111"/>
      <c r="C78" s="112"/>
      <c r="D78" s="123"/>
      <c r="E78" s="124"/>
      <c r="F78" s="113" t="s">
        <v>104</v>
      </c>
      <c r="G78" s="113"/>
      <c r="H78" s="143"/>
      <c r="I78" s="115">
        <f t="shared" si="8"/>
        <v>0</v>
      </c>
      <c r="J78" s="145"/>
      <c r="K78" s="86"/>
      <c r="L78" s="86"/>
      <c r="M78" s="86"/>
      <c r="N78" s="86"/>
    </row>
    <row r="79">
      <c r="A79" s="86"/>
      <c r="B79" s="111"/>
      <c r="C79" s="112"/>
      <c r="D79" s="123"/>
      <c r="E79" s="124"/>
      <c r="F79" s="113" t="s">
        <v>123</v>
      </c>
      <c r="G79" s="113"/>
      <c r="H79" s="143"/>
      <c r="I79" s="115">
        <f t="shared" si="8"/>
        <v>0</v>
      </c>
      <c r="J79" s="146"/>
      <c r="K79" s="86"/>
      <c r="L79" s="86"/>
      <c r="M79" s="86"/>
      <c r="N79" s="86"/>
    </row>
    <row r="80">
      <c r="A80" s="86"/>
      <c r="B80" s="125"/>
      <c r="C80" s="126"/>
      <c r="D80" s="127"/>
      <c r="E80" s="128"/>
      <c r="F80" s="129" t="s">
        <v>106</v>
      </c>
      <c r="G80" s="129"/>
      <c r="H80" s="147"/>
      <c r="I80" s="131">
        <f t="shared" si="8"/>
        <v>0</v>
      </c>
      <c r="J80" s="148"/>
      <c r="K80" s="86"/>
      <c r="L80" s="86"/>
      <c r="M80" s="86"/>
      <c r="N80" s="86"/>
    </row>
    <row r="81">
      <c r="A81" s="86"/>
      <c r="B81" s="133" t="s">
        <v>39</v>
      </c>
      <c r="C81" s="140">
        <v>9.0</v>
      </c>
      <c r="D81" s="106" t="s">
        <v>87</v>
      </c>
      <c r="E81" s="135" t="b">
        <v>0</v>
      </c>
      <c r="F81" s="136" t="s">
        <v>124</v>
      </c>
      <c r="G81" s="136"/>
      <c r="H81" s="142"/>
      <c r="I81" s="137">
        <f t="shared" si="8"/>
        <v>0</v>
      </c>
      <c r="J81" s="138" t="s">
        <v>89</v>
      </c>
      <c r="K81" s="86"/>
      <c r="L81" s="86"/>
      <c r="M81" s="86"/>
      <c r="N81" s="86"/>
    </row>
    <row r="82">
      <c r="A82" s="86"/>
      <c r="B82" s="111"/>
      <c r="C82" s="112"/>
      <c r="D82" s="113" t="s">
        <v>91</v>
      </c>
      <c r="E82" s="114" t="b">
        <v>0</v>
      </c>
      <c r="F82" s="113" t="s">
        <v>26</v>
      </c>
      <c r="G82" s="113"/>
      <c r="H82" s="143"/>
      <c r="I82" s="115">
        <f t="shared" si="8"/>
        <v>0</v>
      </c>
      <c r="J82" s="116"/>
      <c r="K82" s="86"/>
      <c r="L82" s="86"/>
      <c r="M82" s="86"/>
      <c r="N82" s="86"/>
    </row>
    <row r="83">
      <c r="A83" s="86"/>
      <c r="B83" s="111"/>
      <c r="C83" s="112"/>
      <c r="D83" s="141"/>
      <c r="E83" s="121"/>
      <c r="F83" s="113" t="s">
        <v>109</v>
      </c>
      <c r="G83" s="113"/>
      <c r="H83" s="143"/>
      <c r="I83" s="115">
        <f t="shared" si="8"/>
        <v>0</v>
      </c>
      <c r="J83" s="117" t="s">
        <v>95</v>
      </c>
      <c r="K83" s="86"/>
      <c r="L83" s="86"/>
      <c r="M83" s="86"/>
      <c r="N83" s="86"/>
    </row>
    <row r="84">
      <c r="A84" s="86"/>
      <c r="B84" s="111"/>
      <c r="C84" s="112"/>
      <c r="D84" s="123"/>
      <c r="E84" s="124"/>
      <c r="F84" s="141"/>
      <c r="G84" s="139"/>
      <c r="H84" s="139"/>
      <c r="I84" s="121"/>
      <c r="J84" s="117">
        <f>C81*J82</f>
        <v>0</v>
      </c>
      <c r="K84" s="86"/>
      <c r="L84" s="86"/>
      <c r="M84" s="86"/>
      <c r="N84" s="86"/>
    </row>
    <row r="85">
      <c r="A85" s="86"/>
      <c r="B85" s="111"/>
      <c r="C85" s="112"/>
      <c r="D85" s="123"/>
      <c r="E85" s="124"/>
      <c r="F85" s="123"/>
      <c r="I85" s="124"/>
      <c r="J85" s="117" t="s">
        <v>100</v>
      </c>
      <c r="K85" s="86"/>
      <c r="L85" s="86"/>
      <c r="M85" s="86"/>
      <c r="N85" s="86"/>
    </row>
    <row r="86">
      <c r="A86" s="86"/>
      <c r="B86" s="111"/>
      <c r="C86" s="112"/>
      <c r="D86" s="123"/>
      <c r="E86" s="124"/>
      <c r="F86" s="123"/>
      <c r="I86" s="124"/>
      <c r="J86" s="117">
        <f>J84-SUM(I81:I87)</f>
        <v>0</v>
      </c>
      <c r="K86" s="86"/>
      <c r="L86" s="86"/>
      <c r="M86" s="86"/>
      <c r="N86" s="86"/>
    </row>
    <row r="87">
      <c r="A87" s="86"/>
      <c r="B87" s="125"/>
      <c r="C87" s="126"/>
      <c r="D87" s="127"/>
      <c r="E87" s="128"/>
      <c r="F87" s="127"/>
      <c r="G87" s="20"/>
      <c r="H87" s="20"/>
      <c r="I87" s="128"/>
      <c r="J87" s="132" t="str">
        <f>IF(J86&gt;=0,"이득","손해")</f>
        <v>이득</v>
      </c>
      <c r="K87" s="86"/>
      <c r="L87" s="86"/>
      <c r="M87" s="86"/>
      <c r="N87" s="86"/>
    </row>
    <row r="88">
      <c r="A88" s="86"/>
      <c r="B88" s="149" t="s">
        <v>41</v>
      </c>
      <c r="C88" s="150">
        <v>15.0</v>
      </c>
      <c r="D88" s="106" t="s">
        <v>87</v>
      </c>
      <c r="E88" s="151" t="b">
        <v>0</v>
      </c>
      <c r="F88" s="152" t="s">
        <v>47</v>
      </c>
      <c r="G88" s="152"/>
      <c r="H88" s="153"/>
      <c r="I88" s="150">
        <f t="shared" ref="I88:I93" si="9">G88*H88</f>
        <v>0</v>
      </c>
      <c r="J88" s="154" t="s">
        <v>89</v>
      </c>
      <c r="K88" s="86"/>
      <c r="L88" s="86"/>
      <c r="M88" s="86"/>
      <c r="N88" s="86"/>
    </row>
    <row r="89">
      <c r="A89" s="86"/>
      <c r="B89" s="53"/>
      <c r="D89" s="113" t="s">
        <v>91</v>
      </c>
      <c r="E89" s="155" t="b">
        <v>0</v>
      </c>
      <c r="F89" s="93" t="s">
        <v>125</v>
      </c>
      <c r="G89" s="93"/>
      <c r="H89" s="156"/>
      <c r="I89" s="86">
        <f t="shared" si="9"/>
        <v>0</v>
      </c>
      <c r="J89" s="157"/>
      <c r="K89" s="86"/>
      <c r="L89" s="86"/>
      <c r="M89" s="86"/>
      <c r="N89" s="86"/>
    </row>
    <row r="90">
      <c r="A90" s="86"/>
      <c r="B90" s="53"/>
      <c r="D90" s="93"/>
      <c r="F90" s="93" t="s">
        <v>59</v>
      </c>
      <c r="G90" s="93"/>
      <c r="H90" s="156"/>
      <c r="I90" s="86">
        <f t="shared" si="9"/>
        <v>0</v>
      </c>
      <c r="J90" s="158" t="s">
        <v>95</v>
      </c>
      <c r="K90" s="86"/>
      <c r="L90" s="86"/>
      <c r="M90" s="86"/>
      <c r="N90" s="86"/>
    </row>
    <row r="91">
      <c r="A91" s="86"/>
      <c r="B91" s="53"/>
      <c r="F91" s="93" t="s">
        <v>126</v>
      </c>
      <c r="G91" s="93"/>
      <c r="H91" s="156"/>
      <c r="I91" s="86">
        <f t="shared" si="9"/>
        <v>0</v>
      </c>
      <c r="J91" s="158">
        <f>C88*J89</f>
        <v>0</v>
      </c>
      <c r="K91" s="86"/>
      <c r="L91" s="86"/>
      <c r="M91" s="86"/>
      <c r="N91" s="86"/>
    </row>
    <row r="92">
      <c r="A92" s="86"/>
      <c r="B92" s="53"/>
      <c r="F92" s="93" t="s">
        <v>127</v>
      </c>
      <c r="G92" s="93"/>
      <c r="H92" s="156"/>
      <c r="I92" s="86">
        <f t="shared" si="9"/>
        <v>0</v>
      </c>
      <c r="J92" s="158" t="s">
        <v>100</v>
      </c>
      <c r="K92" s="86"/>
      <c r="L92" s="86"/>
      <c r="M92" s="86"/>
      <c r="N92" s="86"/>
    </row>
    <row r="93">
      <c r="A93" s="86"/>
      <c r="B93" s="53"/>
      <c r="F93" s="93" t="s">
        <v>118</v>
      </c>
      <c r="G93" s="93"/>
      <c r="H93" s="156"/>
      <c r="I93" s="86">
        <f t="shared" si="9"/>
        <v>0</v>
      </c>
      <c r="J93" s="158">
        <f>J91-SUM(I88:I94)</f>
        <v>0</v>
      </c>
      <c r="K93" s="86"/>
      <c r="L93" s="86"/>
      <c r="M93" s="86"/>
      <c r="N93" s="86"/>
    </row>
    <row r="94">
      <c r="A94" s="86"/>
      <c r="B94" s="44"/>
      <c r="C94" s="7"/>
      <c r="D94" s="7"/>
      <c r="E94" s="7"/>
      <c r="F94" s="159"/>
      <c r="G94" s="7"/>
      <c r="H94" s="7"/>
      <c r="I94" s="7"/>
      <c r="J94" s="160" t="str">
        <f>IF(J93&gt;=0,"이득","손해")</f>
        <v>이득</v>
      </c>
      <c r="K94" s="86"/>
      <c r="L94" s="86"/>
      <c r="M94" s="86"/>
      <c r="N94" s="86"/>
    </row>
    <row r="95">
      <c r="A95" s="86"/>
      <c r="B95" s="86"/>
      <c r="C95" s="86"/>
      <c r="D95" s="93"/>
      <c r="E95" s="93"/>
      <c r="F95" s="93"/>
      <c r="G95" s="93"/>
      <c r="H95" s="93"/>
      <c r="I95" s="93"/>
      <c r="J95" s="86"/>
      <c r="K95" s="86"/>
      <c r="L95" s="86"/>
      <c r="M95" s="86"/>
      <c r="N95" s="86"/>
    </row>
    <row r="96">
      <c r="A96" s="93" t="s">
        <v>128</v>
      </c>
    </row>
  </sheetData>
  <mergeCells count="60">
    <mergeCell ref="B36:B42"/>
    <mergeCell ref="C36:C42"/>
    <mergeCell ref="D37:E42"/>
    <mergeCell ref="F37:I42"/>
    <mergeCell ref="B43:B49"/>
    <mergeCell ref="C43:C49"/>
    <mergeCell ref="D45:E49"/>
    <mergeCell ref="F45:I49"/>
    <mergeCell ref="C50:C56"/>
    <mergeCell ref="D51:E56"/>
    <mergeCell ref="F53:I56"/>
    <mergeCell ref="B81:B87"/>
    <mergeCell ref="B88:B94"/>
    <mergeCell ref="C88:C94"/>
    <mergeCell ref="D90:E94"/>
    <mergeCell ref="F94:I94"/>
    <mergeCell ref="A96:N96"/>
    <mergeCell ref="B71:B80"/>
    <mergeCell ref="C71:C80"/>
    <mergeCell ref="D75:E80"/>
    <mergeCell ref="J78:J80"/>
    <mergeCell ref="C81:C87"/>
    <mergeCell ref="D83:E87"/>
    <mergeCell ref="F84:I87"/>
    <mergeCell ref="L2:L3"/>
    <mergeCell ref="L6:M7"/>
    <mergeCell ref="L8:M10"/>
    <mergeCell ref="L11:M13"/>
    <mergeCell ref="B2:E3"/>
    <mergeCell ref="F2:G2"/>
    <mergeCell ref="K2:K3"/>
    <mergeCell ref="F3:G3"/>
    <mergeCell ref="H4:J4"/>
    <mergeCell ref="B5:J5"/>
    <mergeCell ref="C6:J6"/>
    <mergeCell ref="F25:I28"/>
    <mergeCell ref="F31:I35"/>
    <mergeCell ref="D7:E7"/>
    <mergeCell ref="B8:B14"/>
    <mergeCell ref="C8:C14"/>
    <mergeCell ref="D12:E14"/>
    <mergeCell ref="C15:C21"/>
    <mergeCell ref="D18:E21"/>
    <mergeCell ref="F19:I21"/>
    <mergeCell ref="B15:B21"/>
    <mergeCell ref="B22:B28"/>
    <mergeCell ref="C22:C28"/>
    <mergeCell ref="D24:E28"/>
    <mergeCell ref="B29:B35"/>
    <mergeCell ref="C29:C35"/>
    <mergeCell ref="D31:E35"/>
    <mergeCell ref="F59:I63"/>
    <mergeCell ref="F66:I70"/>
    <mergeCell ref="B50:B56"/>
    <mergeCell ref="B57:B63"/>
    <mergeCell ref="C57:C63"/>
    <mergeCell ref="D59:E63"/>
    <mergeCell ref="B64:B70"/>
    <mergeCell ref="C64:C70"/>
    <mergeCell ref="D66:E70"/>
  </mergeCells>
  <conditionalFormatting sqref="J14 J21 J28 J35 J42 J49 J56 J63 J70 J77 J87 J94:J95">
    <cfRule type="cellIs" dxfId="2" priority="1" operator="equal">
      <formula>"손해"</formula>
    </cfRule>
  </conditionalFormatting>
  <conditionalFormatting sqref="J14 J21 J28 J35 J42 J49 J56 J63 J70 J77 J87 J94:J95">
    <cfRule type="cellIs" dxfId="1" priority="2" operator="equal">
      <formula>"이득"</formula>
    </cfRule>
  </conditionalFormatting>
  <dataValidations>
    <dataValidation type="list" allowBlank="1" showErrorMessage="1" sqref="K2">
      <formula1>"전체보기,오아시스"</formula1>
    </dataValidation>
  </dataValidations>
  <drawing r:id="rId2"/>
  <legacyDrawing r:id="rId3"/>
</worksheet>
</file>