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marinha/Downloads/"/>
    </mc:Choice>
  </mc:AlternateContent>
  <xr:revisionPtr revIDLastSave="0" documentId="13_ncr:1_{A980FE20-E79E-4F49-86EE-8ED52F121962}" xr6:coauthVersionLast="47" xr6:coauthVersionMax="47" xr10:uidLastSave="{00000000-0000-0000-0000-000000000000}"/>
  <bookViews>
    <workbookView xWindow="-38400" yWindow="-8060" windowWidth="38400" windowHeight="21600" xr2:uid="{4A072938-DC34-4E7A-B3CF-D328DEB1A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5" i="1"/>
  <c r="D44" i="1"/>
  <c r="D43" i="1"/>
  <c r="D42" i="1"/>
  <c r="F34" i="1"/>
  <c r="E34" i="1"/>
  <c r="D34" i="1"/>
  <c r="B34" i="1"/>
  <c r="D32" i="1"/>
  <c r="B32" i="1"/>
  <c r="E32" i="1" s="1"/>
  <c r="F32" i="1" s="1"/>
  <c r="D35" i="1"/>
  <c r="D33" i="1"/>
  <c r="D31" i="1"/>
  <c r="D9" i="1"/>
  <c r="D8" i="1"/>
  <c r="D7" i="1"/>
  <c r="D6" i="1"/>
  <c r="D5" i="1"/>
  <c r="D4" i="1"/>
  <c r="B45" i="1"/>
  <c r="B44" i="1"/>
  <c r="B43" i="1"/>
  <c r="B42" i="1"/>
  <c r="B41" i="1"/>
  <c r="B36" i="1"/>
  <c r="E36" i="1" s="1"/>
  <c r="F36" i="1" s="1"/>
  <c r="B35" i="1"/>
  <c r="B33" i="1"/>
  <c r="B31" i="1"/>
  <c r="B27" i="1"/>
  <c r="E27" i="1" s="1"/>
  <c r="F27" i="1" s="1"/>
  <c r="B26" i="1"/>
  <c r="E26" i="1" s="1"/>
  <c r="F26" i="1" s="1"/>
  <c r="B25" i="1"/>
  <c r="E25" i="1" s="1"/>
  <c r="F25" i="1" s="1"/>
  <c r="B24" i="1"/>
  <c r="E24" i="1" s="1"/>
  <c r="F24" i="1" s="1"/>
  <c r="B23" i="1"/>
  <c r="E23" i="1" s="1"/>
  <c r="F23" i="1" s="1"/>
  <c r="B22" i="1"/>
  <c r="E22" i="1" s="1"/>
  <c r="F22" i="1" s="1"/>
  <c r="B18" i="1"/>
  <c r="E18" i="1" s="1"/>
  <c r="F18" i="1" s="1"/>
  <c r="B17" i="1"/>
  <c r="E17" i="1" s="1"/>
  <c r="F17" i="1" s="1"/>
  <c r="B16" i="1"/>
  <c r="E16" i="1" s="1"/>
  <c r="F16" i="1" s="1"/>
  <c r="B15" i="1"/>
  <c r="B14" i="1"/>
  <c r="B13" i="1"/>
  <c r="E13" i="1"/>
  <c r="F13" i="1"/>
  <c r="E15" i="1"/>
  <c r="F15" i="1" s="1"/>
  <c r="E14" i="1"/>
  <c r="F14" i="1" s="1"/>
  <c r="B9" i="1"/>
  <c r="B8" i="1"/>
  <c r="B7" i="1"/>
  <c r="B6" i="1"/>
  <c r="B5" i="1"/>
  <c r="E5" i="1" s="1"/>
  <c r="F5" i="1" s="1"/>
  <c r="B4" i="1"/>
  <c r="E4" i="1" s="1"/>
  <c r="F4" i="1" s="1"/>
  <c r="E41" i="1" l="1"/>
  <c r="F41" i="1" s="1"/>
  <c r="E45" i="1"/>
  <c r="F45" i="1" s="1"/>
  <c r="E44" i="1"/>
  <c r="F44" i="1" s="1"/>
  <c r="E43" i="1"/>
  <c r="F43" i="1" s="1"/>
  <c r="E42" i="1"/>
  <c r="F42" i="1" s="1"/>
  <c r="E31" i="1"/>
  <c r="F31" i="1" s="1"/>
  <c r="E35" i="1"/>
  <c r="F35" i="1" s="1"/>
  <c r="E33" i="1"/>
  <c r="F33" i="1" s="1"/>
  <c r="E9" i="1"/>
  <c r="F9" i="1" s="1"/>
  <c r="E8" i="1"/>
  <c r="F8" i="1" s="1"/>
  <c r="E7" i="1"/>
  <c r="F7" i="1" s="1"/>
  <c r="E6" i="1"/>
  <c r="F6" i="1" s="1"/>
</calcChain>
</file>

<file path=xl/sharedStrings.xml><?xml version="1.0" encoding="utf-8"?>
<sst xmlns="http://schemas.openxmlformats.org/spreadsheetml/2006/main" count="35" uniqueCount="13">
  <si>
    <t>Débito recebido (R = bit/s)</t>
  </si>
  <si>
    <t>Capacidade de ligação  (C = bit/s)</t>
  </si>
  <si>
    <t>Tempo de transferência (s)</t>
  </si>
  <si>
    <t>Eficiência (S = R/C)</t>
  </si>
  <si>
    <t xml:space="preserve">FER </t>
  </si>
  <si>
    <t xml:space="preserve">Tamanho do ficheiro (bits) </t>
  </si>
  <si>
    <t>Variação do FER -  dados</t>
  </si>
  <si>
    <t>Variação do FER - cabeçalho</t>
  </si>
  <si>
    <t>Variação do tamanho da frame</t>
  </si>
  <si>
    <t xml:space="preserve">Tamanho da trama </t>
  </si>
  <si>
    <t>Tempo de propação (ms)</t>
  </si>
  <si>
    <t>Variação do T_prop  - frame com 128 bytes</t>
  </si>
  <si>
    <t>Variação de baudrate - frame com 128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</si>
</sst>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65AA-A5BF-416B-9B02-9828CB1CF653}">
  <dimension ref="A2:G45"/>
  <sheetViews>
    <sheetView tabSelected="1" workbookViewId="0">
      <selection activeCell="C22" sqref="C22"/>
    </sheetView>
  </sheetViews>
  <sheetFormatPr baseColWidth="10" defaultColWidth="8.83203125" defaultRowHeight="15" x14ac:dyDescent="0.2"/>
  <cols>
    <col min="1" max="1" width="19.6640625" customWidth="1"/>
    <col min="2" max="2" width="23.6640625" customWidth="1"/>
    <col min="3" max="3" width="24.83203125" customWidth="1"/>
    <col min="4" max="4" width="22" customWidth="1"/>
    <col min="5" max="5" width="21" customWidth="1"/>
    <col min="6" max="6" width="14.6640625" customWidth="1"/>
    <col min="8" max="8" width="17" customWidth="1"/>
  </cols>
  <sheetData>
    <row r="2" spans="1:7" x14ac:dyDescent="0.2">
      <c r="A2" s="4" t="s">
        <v>11</v>
      </c>
      <c r="B2" s="4"/>
      <c r="C2" s="4"/>
      <c r="D2" s="4"/>
      <c r="E2" s="4"/>
      <c r="F2" s="4"/>
    </row>
    <row r="3" spans="1:7" x14ac:dyDescent="0.2">
      <c r="A3" s="5" t="s">
        <v>10</v>
      </c>
      <c r="B3" s="5" t="s">
        <v>5</v>
      </c>
      <c r="C3" s="5" t="s">
        <v>1</v>
      </c>
      <c r="D3" s="5" t="s">
        <v>2</v>
      </c>
      <c r="E3" s="6" t="s">
        <v>0</v>
      </c>
      <c r="F3" s="5" t="s">
        <v>3</v>
      </c>
      <c r="G3" s="2"/>
    </row>
    <row r="4" spans="1:7" x14ac:dyDescent="0.2">
      <c r="A4">
        <v>0</v>
      </c>
      <c r="B4">
        <f xml:space="preserve"> 10968 * 8</f>
        <v>87744</v>
      </c>
      <c r="C4" s="1">
        <v>38400</v>
      </c>
      <c r="D4">
        <f xml:space="preserve"> 3 + 523099 * POWER(10,-6)</f>
        <v>3.5230990000000002</v>
      </c>
      <c r="E4">
        <f>B4/D4</f>
        <v>24905.346117154244</v>
      </c>
      <c r="F4">
        <f>E4/C4</f>
        <v>0.64857672180089176</v>
      </c>
    </row>
    <row r="5" spans="1:7" x14ac:dyDescent="0.2">
      <c r="A5">
        <v>10</v>
      </c>
      <c r="B5">
        <f t="shared" ref="B5:B9" si="0" xml:space="preserve"> 10968 * 8</f>
        <v>87744</v>
      </c>
      <c r="C5" s="1">
        <v>38400</v>
      </c>
      <c r="D5">
        <f>4+383432*POWER(10,-6)</f>
        <v>4.383432</v>
      </c>
      <c r="E5">
        <f t="shared" ref="E5:E9" si="1">B5/D5</f>
        <v>20017.19200845365</v>
      </c>
      <c r="F5">
        <f t="shared" ref="F5:F9" si="2">E5/C5</f>
        <v>0.52128104188681379</v>
      </c>
    </row>
    <row r="6" spans="1:7" x14ac:dyDescent="0.2">
      <c r="A6">
        <v>20</v>
      </c>
      <c r="B6">
        <f t="shared" si="0"/>
        <v>87744</v>
      </c>
      <c r="C6" s="1">
        <v>38400</v>
      </c>
      <c r="D6">
        <f>4+423672*POWER(10,-6)</f>
        <v>4.4236719999999998</v>
      </c>
      <c r="E6">
        <f t="shared" si="1"/>
        <v>19835.105315222288</v>
      </c>
      <c r="F6">
        <f t="shared" si="2"/>
        <v>0.51653920091724714</v>
      </c>
    </row>
    <row r="7" spans="1:7" x14ac:dyDescent="0.2">
      <c r="A7">
        <v>30</v>
      </c>
      <c r="B7">
        <f t="shared" si="0"/>
        <v>87744</v>
      </c>
      <c r="C7" s="1">
        <v>38400</v>
      </c>
      <c r="D7">
        <f>5+613295*POWER(10,-6)</f>
        <v>5.6132949999999999</v>
      </c>
      <c r="E7">
        <f t="shared" si="1"/>
        <v>15631.46066615063</v>
      </c>
      <c r="F7">
        <f t="shared" si="2"/>
        <v>0.40706928818100596</v>
      </c>
    </row>
    <row r="8" spans="1:7" x14ac:dyDescent="0.2">
      <c r="A8">
        <v>40</v>
      </c>
      <c r="B8">
        <f t="shared" si="0"/>
        <v>87744</v>
      </c>
      <c r="C8" s="1">
        <v>38400</v>
      </c>
      <c r="D8">
        <f>7+68170*POWER(10,-6)</f>
        <v>7.0681700000000003</v>
      </c>
      <c r="E8">
        <f t="shared" si="1"/>
        <v>12413.962878651759</v>
      </c>
      <c r="F8">
        <f t="shared" si="2"/>
        <v>0.32328028329822289</v>
      </c>
    </row>
    <row r="9" spans="1:7" x14ac:dyDescent="0.2">
      <c r="A9">
        <v>50</v>
      </c>
      <c r="B9">
        <f t="shared" si="0"/>
        <v>87744</v>
      </c>
      <c r="C9" s="1">
        <v>38400</v>
      </c>
      <c r="D9">
        <f>8+217249*POWER(10,-6)</f>
        <v>8.2172490000000007</v>
      </c>
      <c r="E9">
        <f t="shared" si="1"/>
        <v>10678.026186136016</v>
      </c>
      <c r="F9">
        <f t="shared" si="2"/>
        <v>0.27807359859729208</v>
      </c>
    </row>
    <row r="11" spans="1:7" x14ac:dyDescent="0.2">
      <c r="A11" s="4" t="s">
        <v>6</v>
      </c>
      <c r="B11" s="4"/>
      <c r="C11" s="4"/>
      <c r="D11" s="4"/>
      <c r="E11" s="4"/>
      <c r="F11" s="4"/>
    </row>
    <row r="12" spans="1:7" x14ac:dyDescent="0.2">
      <c r="A12" s="5" t="s">
        <v>4</v>
      </c>
      <c r="B12" s="5" t="s">
        <v>5</v>
      </c>
      <c r="C12" s="5" t="s">
        <v>1</v>
      </c>
      <c r="D12" s="5" t="s">
        <v>2</v>
      </c>
      <c r="E12" s="6" t="s">
        <v>0</v>
      </c>
      <c r="F12" s="5" t="s">
        <v>3</v>
      </c>
    </row>
    <row r="13" spans="1:7" x14ac:dyDescent="0.2">
      <c r="A13" s="7">
        <v>0</v>
      </c>
      <c r="B13">
        <f xml:space="preserve"> 10968 * 8</f>
        <v>87744</v>
      </c>
      <c r="C13" s="1">
        <v>38400</v>
      </c>
      <c r="E13" t="e">
        <f>B13/D13</f>
        <v>#DIV/0!</v>
      </c>
      <c r="F13" t="e">
        <f>E13/C13</f>
        <v>#DIV/0!</v>
      </c>
    </row>
    <row r="14" spans="1:7" x14ac:dyDescent="0.2">
      <c r="A14" s="7">
        <v>0.2</v>
      </c>
      <c r="B14">
        <f t="shared" ref="B14:B18" si="3" xml:space="preserve"> 10968 * 8</f>
        <v>87744</v>
      </c>
      <c r="C14" s="1">
        <v>38400</v>
      </c>
      <c r="E14" t="e">
        <f t="shared" ref="E14:E18" si="4">B14/D14</f>
        <v>#DIV/0!</v>
      </c>
      <c r="F14" t="e">
        <f t="shared" ref="F14:F18" si="5">E14/C14</f>
        <v>#DIV/0!</v>
      </c>
    </row>
    <row r="15" spans="1:7" x14ac:dyDescent="0.2">
      <c r="A15" s="7">
        <v>0.4</v>
      </c>
      <c r="B15">
        <f t="shared" si="3"/>
        <v>87744</v>
      </c>
      <c r="C15" s="1">
        <v>38400</v>
      </c>
      <c r="E15" t="e">
        <f t="shared" si="4"/>
        <v>#DIV/0!</v>
      </c>
      <c r="F15" t="e">
        <f t="shared" si="5"/>
        <v>#DIV/0!</v>
      </c>
    </row>
    <row r="16" spans="1:7" x14ac:dyDescent="0.2">
      <c r="A16" s="7">
        <v>0.6</v>
      </c>
      <c r="B16">
        <f t="shared" si="3"/>
        <v>87744</v>
      </c>
      <c r="C16" s="1">
        <v>38400</v>
      </c>
      <c r="E16" t="e">
        <f t="shared" si="4"/>
        <v>#DIV/0!</v>
      </c>
      <c r="F16" t="e">
        <f t="shared" si="5"/>
        <v>#DIV/0!</v>
      </c>
    </row>
    <row r="17" spans="1:6" x14ac:dyDescent="0.2">
      <c r="A17" s="7">
        <v>0.8</v>
      </c>
      <c r="B17">
        <f t="shared" si="3"/>
        <v>87744</v>
      </c>
      <c r="C17" s="1">
        <v>38400</v>
      </c>
      <c r="E17" t="e">
        <f t="shared" si="4"/>
        <v>#DIV/0!</v>
      </c>
      <c r="F17" t="e">
        <f t="shared" si="5"/>
        <v>#DIV/0!</v>
      </c>
    </row>
    <row r="18" spans="1:6" x14ac:dyDescent="0.2">
      <c r="A18" s="7">
        <v>1</v>
      </c>
      <c r="B18">
        <f t="shared" si="3"/>
        <v>87744</v>
      </c>
      <c r="C18" s="1">
        <v>38400</v>
      </c>
      <c r="E18" t="e">
        <f t="shared" si="4"/>
        <v>#DIV/0!</v>
      </c>
      <c r="F18" t="e">
        <f t="shared" si="5"/>
        <v>#DIV/0!</v>
      </c>
    </row>
    <row r="20" spans="1:6" x14ac:dyDescent="0.2">
      <c r="A20" s="4" t="s">
        <v>7</v>
      </c>
      <c r="B20" s="4"/>
      <c r="C20" s="4"/>
      <c r="D20" s="4"/>
      <c r="E20" s="4"/>
      <c r="F20" s="4"/>
    </row>
    <row r="21" spans="1:6" x14ac:dyDescent="0.2">
      <c r="A21" s="5" t="s">
        <v>4</v>
      </c>
      <c r="B21" s="5" t="s">
        <v>5</v>
      </c>
      <c r="C21" s="5" t="s">
        <v>1</v>
      </c>
      <c r="D21" s="5" t="s">
        <v>2</v>
      </c>
      <c r="E21" s="6" t="s">
        <v>0</v>
      </c>
      <c r="F21" s="5" t="s">
        <v>3</v>
      </c>
    </row>
    <row r="22" spans="1:6" x14ac:dyDescent="0.2">
      <c r="A22" s="7">
        <v>0</v>
      </c>
      <c r="B22">
        <f xml:space="preserve"> 10968 * 8</f>
        <v>87744</v>
      </c>
      <c r="C22" s="1">
        <v>38400</v>
      </c>
      <c r="E22" t="e">
        <f>B22/D22</f>
        <v>#DIV/0!</v>
      </c>
      <c r="F22" t="e">
        <f>E22/C22</f>
        <v>#DIV/0!</v>
      </c>
    </row>
    <row r="23" spans="1:6" x14ac:dyDescent="0.2">
      <c r="A23" s="7">
        <v>0.2</v>
      </c>
      <c r="B23">
        <f t="shared" ref="B23:B27" si="6" xml:space="preserve"> 10968 * 8</f>
        <v>87744</v>
      </c>
      <c r="C23" s="1">
        <v>38400</v>
      </c>
      <c r="E23" t="e">
        <f t="shared" ref="E23:E27" si="7">B23/D23</f>
        <v>#DIV/0!</v>
      </c>
      <c r="F23" t="e">
        <f t="shared" ref="F23:F27" si="8">E23/C23</f>
        <v>#DIV/0!</v>
      </c>
    </row>
    <row r="24" spans="1:6" x14ac:dyDescent="0.2">
      <c r="A24" s="7">
        <v>0.4</v>
      </c>
      <c r="B24">
        <f t="shared" si="6"/>
        <v>87744</v>
      </c>
      <c r="C24" s="1">
        <v>38400</v>
      </c>
      <c r="E24" t="e">
        <f t="shared" si="7"/>
        <v>#DIV/0!</v>
      </c>
      <c r="F24" t="e">
        <f t="shared" si="8"/>
        <v>#DIV/0!</v>
      </c>
    </row>
    <row r="25" spans="1:6" x14ac:dyDescent="0.2">
      <c r="A25" s="7">
        <v>0.6</v>
      </c>
      <c r="B25">
        <f t="shared" si="6"/>
        <v>87744</v>
      </c>
      <c r="C25" s="1">
        <v>38400</v>
      </c>
      <c r="E25" t="e">
        <f t="shared" si="7"/>
        <v>#DIV/0!</v>
      </c>
      <c r="F25" t="e">
        <f t="shared" si="8"/>
        <v>#DIV/0!</v>
      </c>
    </row>
    <row r="26" spans="1:6" x14ac:dyDescent="0.2">
      <c r="A26" s="7">
        <v>0.8</v>
      </c>
      <c r="B26">
        <f t="shared" si="6"/>
        <v>87744</v>
      </c>
      <c r="C26" s="1">
        <v>38400</v>
      </c>
      <c r="E26" t="e">
        <f t="shared" si="7"/>
        <v>#DIV/0!</v>
      </c>
      <c r="F26" t="e">
        <f t="shared" si="8"/>
        <v>#DIV/0!</v>
      </c>
    </row>
    <row r="27" spans="1:6" x14ac:dyDescent="0.2">
      <c r="A27" s="7">
        <v>1</v>
      </c>
      <c r="B27">
        <f t="shared" si="6"/>
        <v>87744</v>
      </c>
      <c r="C27" s="1">
        <v>38400</v>
      </c>
      <c r="E27" t="e">
        <f t="shared" si="7"/>
        <v>#DIV/0!</v>
      </c>
      <c r="F27" t="e">
        <f t="shared" si="8"/>
        <v>#DIV/0!</v>
      </c>
    </row>
    <row r="29" spans="1:6" x14ac:dyDescent="0.2">
      <c r="A29" s="4" t="s">
        <v>8</v>
      </c>
      <c r="B29" s="4"/>
      <c r="C29" s="4"/>
      <c r="D29" s="4"/>
      <c r="E29" s="4"/>
      <c r="F29" s="4"/>
    </row>
    <row r="30" spans="1:6" x14ac:dyDescent="0.2">
      <c r="A30" s="5" t="s">
        <v>9</v>
      </c>
      <c r="B30" s="5" t="s">
        <v>5</v>
      </c>
      <c r="C30" s="5" t="s">
        <v>1</v>
      </c>
      <c r="D30" s="5" t="s">
        <v>2</v>
      </c>
      <c r="E30" s="6" t="s">
        <v>0</v>
      </c>
      <c r="F30" s="5" t="s">
        <v>3</v>
      </c>
    </row>
    <row r="31" spans="1:6" x14ac:dyDescent="0.2">
      <c r="A31">
        <v>32</v>
      </c>
      <c r="B31">
        <f xml:space="preserve"> 10968 * 8</f>
        <v>87744</v>
      </c>
      <c r="C31" s="1">
        <v>38400</v>
      </c>
      <c r="D31">
        <f>5+143676*POWER(10,-6)</f>
        <v>5.1436760000000001</v>
      </c>
      <c r="E31">
        <f>B31/D31</f>
        <v>17058.617222391145</v>
      </c>
      <c r="F31">
        <f>E31/C31</f>
        <v>0.44423482349976939</v>
      </c>
    </row>
    <row r="32" spans="1:6" x14ac:dyDescent="0.2">
      <c r="A32">
        <v>50</v>
      </c>
      <c r="B32">
        <f xml:space="preserve"> 10968 * 8</f>
        <v>87744</v>
      </c>
      <c r="C32" s="1">
        <v>38400</v>
      </c>
      <c r="D32">
        <f>4+373215*POWER(10,-6)</f>
        <v>4.3732150000000001</v>
      </c>
      <c r="E32">
        <f>B32/D32</f>
        <v>20063.957523240912</v>
      </c>
      <c r="F32">
        <f>E32/C32</f>
        <v>0.52249889383439874</v>
      </c>
    </row>
    <row r="33" spans="1:6" x14ac:dyDescent="0.2">
      <c r="A33">
        <v>64</v>
      </c>
      <c r="B33">
        <f t="shared" ref="B33:B36" si="9" xml:space="preserve"> 10968 * 8</f>
        <v>87744</v>
      </c>
      <c r="C33" s="1">
        <v>38400</v>
      </c>
      <c r="D33">
        <f>4+64093*POWER(10,-6)</f>
        <v>4.0640929999999997</v>
      </c>
      <c r="E33">
        <f t="shared" ref="E33:E36" si="10">B33/D33</f>
        <v>21590.057117295299</v>
      </c>
      <c r="F33">
        <f t="shared" ref="F33:F35" si="11">E33/C33</f>
        <v>0.56224107076289842</v>
      </c>
    </row>
    <row r="34" spans="1:6" x14ac:dyDescent="0.2">
      <c r="A34">
        <v>100</v>
      </c>
      <c r="B34">
        <f t="shared" si="9"/>
        <v>87744</v>
      </c>
      <c r="C34" s="1">
        <v>38400</v>
      </c>
      <c r="D34">
        <f>3+719669*POWER(10,-6)</f>
        <v>3.7196690000000001</v>
      </c>
      <c r="E34">
        <f t="shared" si="10"/>
        <v>23589.19570531679</v>
      </c>
      <c r="F34">
        <f t="shared" si="11"/>
        <v>0.61430197149262478</v>
      </c>
    </row>
    <row r="35" spans="1:6" x14ac:dyDescent="0.2">
      <c r="A35">
        <v>128</v>
      </c>
      <c r="B35">
        <f t="shared" si="9"/>
        <v>87744</v>
      </c>
      <c r="C35" s="1">
        <v>38400</v>
      </c>
      <c r="D35">
        <f xml:space="preserve"> 3 + 523099 * POWER(10,-6)</f>
        <v>3.5230990000000002</v>
      </c>
      <c r="E35">
        <f t="shared" si="10"/>
        <v>24905.346117154244</v>
      </c>
      <c r="F35">
        <f t="shared" si="11"/>
        <v>0.64857672180089176</v>
      </c>
    </row>
    <row r="36" spans="1:6" x14ac:dyDescent="0.2">
      <c r="A36">
        <v>256</v>
      </c>
      <c r="B36">
        <f t="shared" si="9"/>
        <v>87744</v>
      </c>
      <c r="C36" s="1">
        <v>38400</v>
      </c>
      <c r="D36">
        <v>3.1787890000000001</v>
      </c>
      <c r="E36">
        <f t="shared" si="10"/>
        <v>27602.964525169806</v>
      </c>
      <c r="F36">
        <f>E36/C36</f>
        <v>0.71882720117629706</v>
      </c>
    </row>
    <row r="37" spans="1:6" x14ac:dyDescent="0.2">
      <c r="C37" s="1"/>
    </row>
    <row r="38" spans="1:6" x14ac:dyDescent="0.2">
      <c r="C38" s="1"/>
    </row>
    <row r="39" spans="1:6" x14ac:dyDescent="0.2">
      <c r="A39" s="4" t="s">
        <v>12</v>
      </c>
      <c r="B39" s="4"/>
      <c r="C39" s="4"/>
      <c r="D39" s="4"/>
      <c r="E39" s="4"/>
      <c r="F39" s="4"/>
    </row>
    <row r="40" spans="1:6" x14ac:dyDescent="0.2">
      <c r="A40" s="5" t="s">
        <v>9</v>
      </c>
      <c r="B40" s="5" t="s">
        <v>5</v>
      </c>
      <c r="C40" s="5" t="s">
        <v>1</v>
      </c>
      <c r="D40" s="5" t="s">
        <v>2</v>
      </c>
      <c r="E40" s="6" t="s">
        <v>0</v>
      </c>
      <c r="F40" s="5" t="s">
        <v>3</v>
      </c>
    </row>
    <row r="41" spans="1:6" x14ac:dyDescent="0.2">
      <c r="A41">
        <v>128</v>
      </c>
      <c r="B41">
        <f xml:space="preserve"> 10968 * 8</f>
        <v>87744</v>
      </c>
      <c r="C41" s="1">
        <v>38400</v>
      </c>
      <c r="D41">
        <f xml:space="preserve"> 3 + 523099 * POWER(10,-6)</f>
        <v>3.5230990000000002</v>
      </c>
      <c r="E41">
        <f>B41/D41</f>
        <v>24905.346117154244</v>
      </c>
      <c r="F41">
        <f>E41/C41</f>
        <v>0.64857672180089176</v>
      </c>
    </row>
    <row r="42" spans="1:6" x14ac:dyDescent="0.2">
      <c r="A42">
        <v>128</v>
      </c>
      <c r="B42">
        <f t="shared" ref="B42:B45" si="12" xml:space="preserve"> 10968 * 8</f>
        <v>87744</v>
      </c>
      <c r="C42" s="1">
        <v>19200</v>
      </c>
      <c r="D42">
        <f>7+1516*POWER(10,-6)</f>
        <v>7.0015159999999996</v>
      </c>
      <c r="E42">
        <f t="shared" ref="E42:E45" si="13">B42/D42</f>
        <v>12532.143038736183</v>
      </c>
      <c r="F42">
        <f t="shared" ref="F42:F45" si="14">E42/C42</f>
        <v>0.65271578326750956</v>
      </c>
    </row>
    <row r="43" spans="1:6" x14ac:dyDescent="0.2">
      <c r="A43">
        <v>128</v>
      </c>
      <c r="B43">
        <f t="shared" si="12"/>
        <v>87744</v>
      </c>
      <c r="C43" s="1">
        <v>9600</v>
      </c>
      <c r="D43">
        <f>14+33059*POWER(10,-6)</f>
        <v>14.033059</v>
      </c>
      <c r="E43">
        <f t="shared" si="13"/>
        <v>6252.6637991046719</v>
      </c>
      <c r="F43">
        <f t="shared" si="14"/>
        <v>0.65131914574006999</v>
      </c>
    </row>
    <row r="44" spans="1:6" x14ac:dyDescent="0.2">
      <c r="A44" s="3">
        <v>128</v>
      </c>
      <c r="B44">
        <f t="shared" si="12"/>
        <v>87744</v>
      </c>
      <c r="C44" s="1">
        <v>4800</v>
      </c>
      <c r="D44">
        <f>28+158454*POWER(10,-6)</f>
        <v>28.158453999999999</v>
      </c>
      <c r="E44">
        <f t="shared" si="13"/>
        <v>3116.080165480676</v>
      </c>
      <c r="F44">
        <f t="shared" si="14"/>
        <v>0.64918336780847419</v>
      </c>
    </row>
    <row r="45" spans="1:6" x14ac:dyDescent="0.2">
      <c r="A45" s="3">
        <v>128</v>
      </c>
      <c r="B45">
        <f t="shared" si="12"/>
        <v>87744</v>
      </c>
      <c r="C45" s="1">
        <v>2400</v>
      </c>
      <c r="D45">
        <f>55+656783*POWER(10,-6)</f>
        <v>55.656782999999997</v>
      </c>
      <c r="E45">
        <f t="shared" si="13"/>
        <v>1576.5194333995194</v>
      </c>
      <c r="F45">
        <f t="shared" si="14"/>
        <v>0.65688309724979976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Monteiro</dc:creator>
  <cp:lastModifiedBy>Sara Gabriela Almeida Marinha</cp:lastModifiedBy>
  <dcterms:created xsi:type="dcterms:W3CDTF">2021-12-11T17:28:53Z</dcterms:created>
  <dcterms:modified xsi:type="dcterms:W3CDTF">2021-12-11T20:22:33Z</dcterms:modified>
</cp:coreProperties>
</file>