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nskorna/PycharmProjects/FLEX/data/input_operation/"/>
    </mc:Choice>
  </mc:AlternateContent>
  <xr:revisionPtr revIDLastSave="0" documentId="13_ncr:1_{81A0DC68-0746-C04D-BEA8-D96AEEC865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perationScenario_Component_Bui" sheetId="1" r:id="rId1"/>
  </sheets>
  <definedNames>
    <definedName name="_xlnm._FilterDatabase" localSheetId="0" hidden="1">OperationScenario_Component_Bui!$A$1:$P$2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J4" i="1"/>
  <c r="I4" i="1"/>
  <c r="H4" i="1"/>
  <c r="G4" i="1"/>
  <c r="F4" i="1"/>
  <c r="O3" i="1"/>
  <c r="N3" i="1"/>
  <c r="M3" i="1"/>
  <c r="J3" i="1"/>
  <c r="I3" i="1"/>
  <c r="H3" i="1"/>
  <c r="G3" i="1"/>
  <c r="O2" i="1"/>
  <c r="N2" i="1"/>
  <c r="M2" i="1"/>
  <c r="J2" i="1"/>
  <c r="I2" i="1"/>
  <c r="H2" i="1"/>
  <c r="G2" i="1"/>
  <c r="F2" i="1"/>
  <c r="F3" i="1"/>
</calcChain>
</file>

<file path=xl/sharedStrings.xml><?xml version="1.0" encoding="utf-8"?>
<sst xmlns="http://schemas.openxmlformats.org/spreadsheetml/2006/main" count="20" uniqueCount="18">
  <si>
    <t>ID_Building</t>
  </si>
  <si>
    <t>type</t>
  </si>
  <si>
    <t>construction_period_start</t>
  </si>
  <si>
    <t>construction_period_end</t>
  </si>
  <si>
    <t>person_num</t>
  </si>
  <si>
    <t>Af</t>
  </si>
  <si>
    <t>Hop</t>
  </si>
  <si>
    <t>Htr_w</t>
  </si>
  <si>
    <t>Hve</t>
  </si>
  <si>
    <t>CM_factor</t>
  </si>
  <si>
    <t>Am_factor</t>
  </si>
  <si>
    <t>internal_gains</t>
  </si>
  <si>
    <t>effective_window_area_west_east</t>
  </si>
  <si>
    <t>effective_window_area_south</t>
  </si>
  <si>
    <t>effective_window_area_north</t>
  </si>
  <si>
    <t>grid_power_max</t>
  </si>
  <si>
    <t>SFH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</si>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</sst>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K1" zoomScale="150" workbookViewId="0">
      <selection activeCell="P10" sqref="P10"/>
    </sheetView>
  </sheetViews>
  <sheetFormatPr baseColWidth="10" defaultRowHeight="15" x14ac:dyDescent="0.2"/>
  <cols>
    <col min="13" max="13" width="29.83203125" bestFit="1" customWidth="1"/>
    <col min="14" max="14" width="26.33203125" bestFit="1" customWidth="1"/>
    <col min="15" max="15" width="26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" t="s">
        <v>17</v>
      </c>
    </row>
    <row r="2" spans="1:18" x14ac:dyDescent="0.2">
      <c r="A2">
        <v>1</v>
      </c>
      <c r="B2" t="s">
        <v>16</v>
      </c>
      <c r="C2">
        <v>1949</v>
      </c>
      <c r="D2">
        <v>1957</v>
      </c>
      <c r="E2">
        <v>1</v>
      </c>
      <c r="F2">
        <f>174.14*R2</f>
        <v>66.504065999999995</v>
      </c>
      <c r="G2">
        <f>286.528*R2</f>
        <v>109.42504320000002</v>
      </c>
      <c r="H2">
        <f>115.621*R2</f>
        <v>44.155659900000003</v>
      </c>
      <c r="I2">
        <f>49.261*R2</f>
        <v>18.812775900000002</v>
      </c>
      <c r="J2">
        <f>213505.516*R2</f>
        <v>81537.756560400012</v>
      </c>
      <c r="K2">
        <v>3</v>
      </c>
      <c r="L2">
        <v>3</v>
      </c>
      <c r="M2">
        <f>10.037*R2</f>
        <v>3.8331303000000005</v>
      </c>
      <c r="N2">
        <f>4.533*R2</f>
        <v>1.7311527000000002</v>
      </c>
      <c r="O2">
        <f>1.619*R2</f>
        <v>0.61829610000000002</v>
      </c>
      <c r="P2">
        <v>21000</v>
      </c>
      <c r="R2" s="1">
        <v>0.38190000000000002</v>
      </c>
    </row>
    <row r="3" spans="1:18" x14ac:dyDescent="0.2">
      <c r="A3">
        <v>2</v>
      </c>
      <c r="B3" t="s">
        <v>16</v>
      </c>
      <c r="C3">
        <v>1949</v>
      </c>
      <c r="D3">
        <v>1957</v>
      </c>
      <c r="E3">
        <v>2</v>
      </c>
      <c r="F3">
        <f>174.14*R3</f>
        <v>102.30725</v>
      </c>
      <c r="G3">
        <f>286.528*R3</f>
        <v>168.33520000000001</v>
      </c>
      <c r="H3">
        <f>115.621*R3</f>
        <v>67.927337499999993</v>
      </c>
      <c r="I3">
        <f>49.261*R3</f>
        <v>28.940837500000004</v>
      </c>
      <c r="J3">
        <f>213505.516*R3</f>
        <v>125434.49065000001</v>
      </c>
      <c r="K3">
        <v>3</v>
      </c>
      <c r="L3">
        <v>3</v>
      </c>
      <c r="M3">
        <f>10.037*R3</f>
        <v>5.8967375000000004</v>
      </c>
      <c r="N3">
        <f>4.533*R3</f>
        <v>2.6631375000000004</v>
      </c>
      <c r="O3">
        <f>1.619*R3</f>
        <v>0.95116250000000002</v>
      </c>
      <c r="P3">
        <v>21000</v>
      </c>
      <c r="R3" s="1">
        <v>0.58750000000000002</v>
      </c>
    </row>
    <row r="4" spans="1:18" x14ac:dyDescent="0.2">
      <c r="A4">
        <v>3</v>
      </c>
      <c r="B4" t="s">
        <v>16</v>
      </c>
      <c r="C4">
        <v>1949</v>
      </c>
      <c r="D4">
        <v>1957</v>
      </c>
      <c r="E4">
        <v>4</v>
      </c>
      <c r="F4">
        <f>174.14*R4</f>
        <v>132.90364799999998</v>
      </c>
      <c r="G4">
        <f>286.528*R4</f>
        <v>218.67816960000002</v>
      </c>
      <c r="H4">
        <f>115.621*R4</f>
        <v>88.241947199999998</v>
      </c>
      <c r="I4">
        <f>49.261*R4</f>
        <v>37.595995200000004</v>
      </c>
      <c r="J4">
        <f>213505.516*R4</f>
        <v>162947.40981119999</v>
      </c>
      <c r="K4">
        <v>3</v>
      </c>
      <c r="L4">
        <v>3</v>
      </c>
      <c r="M4">
        <f>10.037*R4</f>
        <v>7.6602384000000008</v>
      </c>
      <c r="N4">
        <f>4.533*R4</f>
        <v>3.4595856</v>
      </c>
      <c r="O4">
        <f>1.619*R4</f>
        <v>1.2356208</v>
      </c>
      <c r="P4">
        <v>21000</v>
      </c>
      <c r="R4" s="1">
        <v>0.76319999999999999</v>
      </c>
    </row>
  </sheetData>
  <autoFilter ref="A1:P2" xr:uid="{1B48CFBC-E64D-4A13-BAE3-02D6E7AC7F1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Skorna, K.M. (Kevan)</cp:lastModifiedBy>
  <dcterms:created xsi:type="dcterms:W3CDTF">2022-07-23T20:56:11Z</dcterms:created>
  <dcterms:modified xsi:type="dcterms:W3CDTF">2023-04-28T10:38:53Z</dcterms:modified>
</cp:coreProperties>
</file>