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XLTHS\Thi TH\TH-XLTHS\"/>
    </mc:Choice>
  </mc:AlternateContent>
  <xr:revisionPtr revIDLastSave="0" documentId="13_ncr:1_{3565EEAF-E172-4F1C-9BEF-2DE52AD46155}" xr6:coauthVersionLast="46" xr6:coauthVersionMax="46" xr10:uidLastSave="{00000000-0000-0000-0000-000000000000}"/>
  <bookViews>
    <workbookView xWindow="-120" yWindow="-120" windowWidth="29040" windowHeight="15720" xr2:uid="{D6249DC0-C8A5-4129-A2D2-8E406D5E12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8" i="1" l="1"/>
  <c r="AD67" i="1"/>
  <c r="AD66" i="1"/>
  <c r="AD65" i="1"/>
  <c r="AD64" i="1"/>
  <c r="AB68" i="1"/>
  <c r="AB67" i="1"/>
  <c r="AB66" i="1"/>
  <c r="AB65" i="1"/>
  <c r="AB64" i="1"/>
  <c r="Z68" i="1"/>
  <c r="Z67" i="1"/>
  <c r="Z65" i="1"/>
  <c r="Z66" i="1"/>
  <c r="Z64" i="1"/>
  <c r="AC65" i="1"/>
  <c r="AC66" i="1"/>
  <c r="AC67" i="1"/>
  <c r="AC68" i="1"/>
  <c r="AC64" i="1"/>
  <c r="AA65" i="1"/>
  <c r="AA66" i="1"/>
  <c r="AA67" i="1"/>
  <c r="AA68" i="1"/>
  <c r="AA64" i="1"/>
  <c r="Y65" i="1"/>
  <c r="Y66" i="1"/>
  <c r="Y67" i="1"/>
  <c r="Y68" i="1"/>
  <c r="Y64" i="1"/>
  <c r="C48" i="1"/>
  <c r="E59" i="1"/>
  <c r="E56" i="1"/>
  <c r="D58" i="1"/>
  <c r="D56" i="1"/>
  <c r="D57" i="1"/>
  <c r="E57" i="1"/>
  <c r="E58" i="1"/>
  <c r="D59" i="1"/>
  <c r="D60" i="1"/>
  <c r="E60" i="1"/>
  <c r="C60" i="1"/>
  <c r="C59" i="1"/>
  <c r="C58" i="1"/>
  <c r="C57" i="1"/>
  <c r="C56" i="1"/>
  <c r="E52" i="1"/>
  <c r="E49" i="1"/>
  <c r="E48" i="1"/>
  <c r="D52" i="1"/>
  <c r="D51" i="1"/>
  <c r="D50" i="1"/>
  <c r="D49" i="1"/>
  <c r="D48" i="1"/>
  <c r="E50" i="1"/>
  <c r="E51" i="1"/>
  <c r="C52" i="1"/>
  <c r="C51" i="1"/>
  <c r="C50" i="1"/>
  <c r="C49" i="1"/>
</calcChain>
</file>

<file path=xl/sharedStrings.xml><?xml version="1.0" encoding="utf-8"?>
<sst xmlns="http://schemas.openxmlformats.org/spreadsheetml/2006/main" count="95" uniqueCount="26">
  <si>
    <t>F1</t>
  </si>
  <si>
    <t>F2</t>
  </si>
  <si>
    <t>F3</t>
  </si>
  <si>
    <t>01MDA</t>
  </si>
  <si>
    <t>02FVA</t>
  </si>
  <si>
    <t>03MAB</t>
  </si>
  <si>
    <t>04MHB</t>
  </si>
  <si>
    <t>Bảng dữ liệu bộ 3 tần số formant</t>
  </si>
  <si>
    <t>/a/</t>
  </si>
  <si>
    <t>/e/</t>
  </si>
  <si>
    <t>/i/</t>
  </si>
  <si>
    <t>/o/</t>
  </si>
  <si>
    <t>/u/</t>
  </si>
  <si>
    <t>05MVB</t>
  </si>
  <si>
    <t>06FTB</t>
  </si>
  <si>
    <t>07FTC</t>
  </si>
  <si>
    <t>08MLD</t>
  </si>
  <si>
    <t>Mean formant các nguyên âm của 8 người nói</t>
  </si>
  <si>
    <t>Std formant các nguyên âm của 8 người nói</t>
  </si>
  <si>
    <t>Vùng tần số F1 (Hz)</t>
  </si>
  <si>
    <t>Mean F1 (Hz)</t>
  </si>
  <si>
    <t>Mean F2 (Hz)</t>
  </si>
  <si>
    <t>Vùng tần số F2 (Hz)</t>
  </si>
  <si>
    <t>Vùng tần số F3 (Hz)</t>
  </si>
  <si>
    <t>Mean F3 (Hz)</t>
  </si>
  <si>
    <t>Bảng vùng tần số các nguyên âm của 8 người nói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</si>
</sst>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0"/>
      <name val="Times New Roman"/>
      <family val="1"/>
    </font>
    <font>
      <sz val="13"/>
      <name val="Times New Roman"/>
      <family val="1"/>
    </font>
    <font>
      <sz val="13"/>
      <color rgb="FF000000"/>
      <name val="Times New Roman"/>
    </font>
    <font>
      <sz val="20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79256"/>
        <bgColor indexed="64"/>
      </patternFill>
    </fill>
    <fill>
      <patternFill patternType="solid">
        <fgColor rgb="FF274690"/>
        <bgColor indexed="64"/>
      </patternFill>
    </fill>
    <fill>
      <patternFill patternType="solid">
        <fgColor rgb="FF302B27"/>
        <bgColor indexed="64"/>
      </patternFill>
    </fill>
    <fill>
      <patternFill patternType="solid">
        <fgColor rgb="FFD7DEDC"/>
        <bgColor indexed="64"/>
      </patternFill>
    </fill>
    <fill>
      <patternFill patternType="solid">
        <fgColor rgb="FFFEFCFB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</cellStyleXfs>
  <cellXfs count="86">
    <xf numFmtId="0" fontId="0" fillId="0" borderId="0" xfId="0"/>
    <xf numFmtId="164" fontId="0" fillId="0" borderId="1" xfId="0" applyNumberFormat="1" applyBorder="1"/>
    <xf numFmtId="0" fontId="3" fillId="9" borderId="2" xfId="3" applyFont="1" applyFill="1" applyBorder="1" applyAlignment="1">
      <alignment wrapText="1"/>
    </xf>
    <xf numFmtId="0" fontId="3" fillId="11" borderId="7" xfId="3" applyFont="1" applyFill="1" applyBorder="1" applyAlignment="1">
      <alignment wrapText="1"/>
    </xf>
    <xf numFmtId="0" fontId="4" fillId="12" borderId="8" xfId="2" applyFont="1" applyFill="1" applyBorder="1" applyAlignment="1">
      <alignment horizontal="center" vertical="center"/>
    </xf>
    <xf numFmtId="0" fontId="4" fillId="12" borderId="9" xfId="1" applyFont="1" applyFill="1" applyBorder="1" applyAlignment="1">
      <alignment horizontal="center" vertical="center"/>
    </xf>
    <xf numFmtId="0" fontId="4" fillId="12" borderId="10" xfId="3" applyFont="1" applyFill="1" applyBorder="1" applyAlignment="1">
      <alignment horizontal="center" vertical="center"/>
    </xf>
    <xf numFmtId="0" fontId="4" fillId="12" borderId="11" xfId="2" applyFont="1" applyFill="1" applyBorder="1" applyAlignment="1">
      <alignment horizontal="center" vertical="center"/>
    </xf>
    <xf numFmtId="0" fontId="4" fillId="12" borderId="12" xfId="1" applyFont="1" applyFill="1" applyBorder="1" applyAlignment="1">
      <alignment horizontal="center" vertical="center"/>
    </xf>
    <xf numFmtId="0" fontId="3" fillId="11" borderId="3" xfId="4" applyFont="1" applyFill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1" fontId="5" fillId="0" borderId="16" xfId="0" applyNumberFormat="1" applyFont="1" applyBorder="1" applyAlignment="1">
      <alignment horizontal="center" vertical="center"/>
    </xf>
    <xf numFmtId="0" fontId="3" fillId="11" borderId="6" xfId="4" applyFont="1" applyFill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1" fontId="5" fillId="0" borderId="18" xfId="0" applyNumberFormat="1" applyFont="1" applyBorder="1" applyAlignment="1">
      <alignment horizontal="center" vertical="center"/>
    </xf>
    <xf numFmtId="1" fontId="5" fillId="0" borderId="19" xfId="0" applyNumberFormat="1" applyFont="1" applyBorder="1" applyAlignment="1">
      <alignment horizontal="center" vertical="center"/>
    </xf>
    <xf numFmtId="1" fontId="5" fillId="0" borderId="20" xfId="0" applyNumberFormat="1" applyFont="1" applyBorder="1" applyAlignment="1">
      <alignment horizontal="center" vertical="center"/>
    </xf>
    <xf numFmtId="1" fontId="5" fillId="0" borderId="21" xfId="0" applyNumberFormat="1" applyFont="1" applyBorder="1" applyAlignment="1">
      <alignment horizontal="center" vertical="center"/>
    </xf>
    <xf numFmtId="1" fontId="5" fillId="0" borderId="22" xfId="0" applyNumberFormat="1" applyFont="1" applyBorder="1" applyAlignment="1">
      <alignment horizontal="center" vertical="center"/>
    </xf>
    <xf numFmtId="1" fontId="5" fillId="0" borderId="23" xfId="0" applyNumberFormat="1" applyFont="1" applyBorder="1" applyAlignment="1">
      <alignment horizontal="center" vertical="center"/>
    </xf>
    <xf numFmtId="0" fontId="4" fillId="13" borderId="24" xfId="2" applyFont="1" applyFill="1" applyBorder="1" applyAlignment="1">
      <alignment horizontal="center" vertical="center"/>
    </xf>
    <xf numFmtId="0" fontId="4" fillId="13" borderId="4" xfId="1" applyFont="1" applyFill="1" applyBorder="1" applyAlignment="1">
      <alignment horizontal="center" vertical="center"/>
    </xf>
    <xf numFmtId="0" fontId="4" fillId="13" borderId="25" xfId="3" applyFont="1" applyFill="1" applyBorder="1" applyAlignment="1">
      <alignment horizontal="center" vertical="center"/>
    </xf>
    <xf numFmtId="0" fontId="4" fillId="13" borderId="26" xfId="1" applyFont="1" applyFill="1" applyBorder="1" applyAlignment="1">
      <alignment horizontal="center" vertical="center"/>
    </xf>
    <xf numFmtId="0" fontId="4" fillId="13" borderId="27" xfId="3" applyFont="1" applyFill="1" applyBorder="1" applyAlignment="1">
      <alignment horizontal="center" vertical="center"/>
    </xf>
    <xf numFmtId="0" fontId="4" fillId="13" borderId="28" xfId="2" applyFont="1" applyFill="1" applyBorder="1" applyAlignment="1">
      <alignment horizontal="center" vertical="center"/>
    </xf>
    <xf numFmtId="0" fontId="4" fillId="13" borderId="4" xfId="3" applyFont="1" applyFill="1" applyBorder="1" applyAlignment="1">
      <alignment horizontal="center" vertical="center"/>
    </xf>
    <xf numFmtId="0" fontId="4" fillId="13" borderId="17" xfId="2" applyFont="1" applyFill="1" applyBorder="1" applyAlignment="1">
      <alignment horizontal="center" vertical="center"/>
    </xf>
    <xf numFmtId="0" fontId="4" fillId="13" borderId="29" xfId="1" applyFont="1" applyFill="1" applyBorder="1" applyAlignment="1">
      <alignment horizontal="center" vertical="center"/>
    </xf>
    <xf numFmtId="1" fontId="5" fillId="0" borderId="30" xfId="0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" fontId="5" fillId="0" borderId="31" xfId="0" applyNumberFormat="1" applyFont="1" applyBorder="1" applyAlignment="1">
      <alignment horizontal="center" vertical="center"/>
    </xf>
    <xf numFmtId="1" fontId="5" fillId="0" borderId="32" xfId="0" applyNumberFormat="1" applyFont="1" applyBorder="1" applyAlignment="1">
      <alignment horizontal="center" vertical="center"/>
    </xf>
    <xf numFmtId="0" fontId="4" fillId="13" borderId="5" xfId="3" applyFont="1" applyFill="1" applyBorder="1" applyAlignment="1">
      <alignment horizontal="center" vertical="center"/>
    </xf>
    <xf numFmtId="164" fontId="0" fillId="0" borderId="33" xfId="0" applyNumberFormat="1" applyBorder="1"/>
    <xf numFmtId="164" fontId="0" fillId="0" borderId="34" xfId="0" applyNumberFormat="1" applyBorder="1"/>
    <xf numFmtId="164" fontId="0" fillId="0" borderId="35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0" fontId="1" fillId="3" borderId="26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164" fontId="0" fillId="0" borderId="21" xfId="0" applyNumberFormat="1" applyBorder="1"/>
    <xf numFmtId="164" fontId="0" fillId="0" borderId="40" xfId="0" applyNumberFormat="1" applyBorder="1"/>
    <xf numFmtId="164" fontId="0" fillId="0" borderId="41" xfId="0" applyNumberFormat="1" applyBorder="1"/>
    <xf numFmtId="0" fontId="0" fillId="3" borderId="7" xfId="0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43" xfId="0" applyFont="1" applyFill="1" applyBorder="1" applyAlignment="1">
      <alignment horizontal="center"/>
    </xf>
    <xf numFmtId="0" fontId="1" fillId="3" borderId="44" xfId="0" applyFont="1" applyFill="1" applyBorder="1" applyAlignment="1">
      <alignment horizontal="center"/>
    </xf>
    <xf numFmtId="164" fontId="0" fillId="0" borderId="32" xfId="0" applyNumberFormat="1" applyBorder="1"/>
    <xf numFmtId="164" fontId="0" fillId="0" borderId="45" xfId="0" applyNumberFormat="1" applyBorder="1"/>
    <xf numFmtId="164" fontId="0" fillId="0" borderId="46" xfId="0" applyNumberFormat="1" applyBorder="1"/>
    <xf numFmtId="0" fontId="7" fillId="2" borderId="8" xfId="0" applyFont="1" applyFill="1" applyBorder="1" applyAlignment="1">
      <alignment horizontal="center"/>
    </xf>
    <xf numFmtId="0" fontId="7" fillId="2" borderId="36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3" fillId="10" borderId="3" xfId="5" applyFont="1" applyFill="1" applyBorder="1" applyAlignment="1">
      <alignment horizontal="center" vertical="center"/>
    </xf>
    <xf numFmtId="0" fontId="3" fillId="10" borderId="4" xfId="5" applyFont="1" applyFill="1" applyBorder="1" applyAlignment="1">
      <alignment horizontal="center" vertical="center"/>
    </xf>
    <xf numFmtId="0" fontId="3" fillId="10" borderId="5" xfId="5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" fontId="0" fillId="0" borderId="0" xfId="0" applyNumberFormat="1"/>
    <xf numFmtId="1" fontId="0" fillId="0" borderId="38" xfId="0" applyNumberFormat="1" applyBorder="1" applyAlignment="1">
      <alignment horizontal="right" vertical="center"/>
    </xf>
    <xf numFmtId="1" fontId="0" fillId="0" borderId="33" xfId="0" applyNumberFormat="1" applyBorder="1" applyAlignment="1">
      <alignment horizontal="right" vertical="center"/>
    </xf>
    <xf numFmtId="1" fontId="0" fillId="0" borderId="35" xfId="0" applyNumberFormat="1" applyBorder="1" applyAlignment="1">
      <alignment horizontal="right" vertical="center"/>
    </xf>
    <xf numFmtId="0" fontId="0" fillId="0" borderId="49" xfId="0" applyBorder="1" applyAlignment="1">
      <alignment horizontal="right" vertical="center"/>
    </xf>
    <xf numFmtId="0" fontId="0" fillId="0" borderId="50" xfId="0" applyBorder="1" applyAlignment="1">
      <alignment horizontal="right" vertical="center"/>
    </xf>
    <xf numFmtId="0" fontId="0" fillId="0" borderId="51" xfId="0" applyBorder="1" applyAlignment="1">
      <alignment horizontal="right" vertical="center"/>
    </xf>
    <xf numFmtId="0" fontId="0" fillId="0" borderId="38" xfId="0" applyBorder="1" applyAlignment="1">
      <alignment horizontal="right" vertical="center"/>
    </xf>
    <xf numFmtId="0" fontId="0" fillId="0" borderId="33" xfId="0" applyBorder="1" applyAlignment="1">
      <alignment horizontal="right" vertical="center"/>
    </xf>
    <xf numFmtId="0" fontId="0" fillId="0" borderId="35" xfId="0" applyBorder="1" applyAlignment="1">
      <alignment horizontal="righ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64" fontId="0" fillId="0" borderId="48" xfId="0" applyNumberFormat="1" applyBorder="1" applyAlignment="1">
      <alignment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164" fontId="0" fillId="0" borderId="52" xfId="0" applyNumberFormat="1" applyBorder="1" applyAlignment="1">
      <alignment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</cellXfs>
  <cellStyles count="6">
    <cellStyle name="Accent1" xfId="1" builtinId="29"/>
    <cellStyle name="Accent2" xfId="2" builtinId="33"/>
    <cellStyle name="Accent3" xfId="3" builtinId="37"/>
    <cellStyle name="Accent5" xfId="4" builtinId="45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34</xdr:row>
      <xdr:rowOff>33337</xdr:rowOff>
    </xdr:from>
    <xdr:to>
      <xdr:col>7</xdr:col>
      <xdr:colOff>123825</xdr:colOff>
      <xdr:row>34</xdr:row>
      <xdr:rowOff>285750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266B02-8E4C-4DF8-9DAD-9ED710D308A3}"/>
            </a:ext>
          </a:extLst>
        </xdr:cNvPr>
        <xdr:cNvSpPr txBox="1"/>
      </xdr:nvSpPr>
      <xdr:spPr>
        <a:xfrm>
          <a:off x="5191125" y="6710362"/>
          <a:ext cx="914400" cy="25241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Nguyên</a:t>
          </a:r>
          <a:r>
            <a:rPr lang="en-US" sz="1100" baseline="0"/>
            <a:t> âm</a:t>
          </a:r>
          <a:endParaRPr lang="en-US" sz="1100"/>
        </a:p>
      </xdr:txBody>
    </xdr:sp>
    <xdr:clientData/>
  </xdr:twoCellAnchor>
  <xdr:twoCellAnchor>
    <xdr:from>
      <xdr:col>6</xdr:col>
      <xdr:colOff>142875</xdr:colOff>
      <xdr:row>34</xdr:row>
      <xdr:rowOff>242887</xdr:rowOff>
    </xdr:from>
    <xdr:to>
      <xdr:col>6</xdr:col>
      <xdr:colOff>1057275</xdr:colOff>
      <xdr:row>34</xdr:row>
      <xdr:rowOff>495300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55FCC8-CE2E-4E16-BD7A-304B0C04E9A9}"/>
            </a:ext>
          </a:extLst>
        </xdr:cNvPr>
        <xdr:cNvSpPr txBox="1"/>
      </xdr:nvSpPr>
      <xdr:spPr>
        <a:xfrm>
          <a:off x="4772025" y="6919912"/>
          <a:ext cx="914400" cy="25241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DB6F2-8AB6-4CC5-9844-C7EB24493759}">
  <dimension ref="B1:AD68"/>
  <sheetViews>
    <sheetView tabSelected="1" topLeftCell="A18" workbookViewId="0">
      <selection activeCell="W56" sqref="W56"/>
    </sheetView>
  </sheetViews>
  <sheetFormatPr defaultRowHeight="15" x14ac:dyDescent="0.25"/>
  <cols>
    <col min="2" max="2" width="12.5703125" customWidth="1"/>
    <col min="3" max="3" width="14" customWidth="1"/>
    <col min="4" max="4" width="14.140625" customWidth="1"/>
    <col min="5" max="5" width="13.85546875" customWidth="1"/>
    <col min="7" max="7" width="20.28515625" customWidth="1"/>
    <col min="25" max="25" width="15" customWidth="1"/>
    <col min="26" max="26" width="21.28515625" customWidth="1"/>
    <col min="27" max="27" width="15.28515625" customWidth="1"/>
    <col min="28" max="28" width="21.28515625" customWidth="1"/>
    <col min="29" max="29" width="15.85546875" customWidth="1"/>
    <col min="30" max="30" width="21.42578125" customWidth="1"/>
  </cols>
  <sheetData>
    <row r="1" spans="2:5" ht="15.75" thickBot="1" x14ac:dyDescent="0.3"/>
    <row r="2" spans="2:5" ht="19.5" thickBot="1" x14ac:dyDescent="0.35">
      <c r="B2" s="54" t="s">
        <v>3</v>
      </c>
      <c r="C2" s="55"/>
      <c r="D2" s="55"/>
      <c r="E2" s="56"/>
    </row>
    <row r="3" spans="2:5" ht="15.75" thickBot="1" x14ac:dyDescent="0.3">
      <c r="B3" s="47"/>
      <c r="C3" s="43" t="s">
        <v>0</v>
      </c>
      <c r="D3" s="41" t="s">
        <v>1</v>
      </c>
      <c r="E3" s="42" t="s">
        <v>2</v>
      </c>
    </row>
    <row r="4" spans="2:5" x14ac:dyDescent="0.25">
      <c r="B4" s="48" t="s">
        <v>8</v>
      </c>
      <c r="C4" s="44">
        <v>834.22277799999995</v>
      </c>
      <c r="D4" s="39">
        <v>1417.0417890000001</v>
      </c>
      <c r="E4" s="40">
        <v>4441.295736</v>
      </c>
    </row>
    <row r="5" spans="2:5" x14ac:dyDescent="0.25">
      <c r="B5" s="49" t="s">
        <v>9</v>
      </c>
      <c r="C5" s="45">
        <v>711.67671700000005</v>
      </c>
      <c r="D5" s="1">
        <v>1940.19047</v>
      </c>
      <c r="E5" s="36">
        <v>3479.3976240000002</v>
      </c>
    </row>
    <row r="6" spans="2:5" x14ac:dyDescent="0.25">
      <c r="B6" s="49" t="s">
        <v>10</v>
      </c>
      <c r="C6" s="45">
        <v>476.32857300000001</v>
      </c>
      <c r="D6" s="1">
        <v>2431.5779619999998</v>
      </c>
      <c r="E6" s="36">
        <v>3580.772054</v>
      </c>
    </row>
    <row r="7" spans="2:5" x14ac:dyDescent="0.25">
      <c r="B7" s="49" t="s">
        <v>11</v>
      </c>
      <c r="C7" s="45">
        <v>762.51743599999998</v>
      </c>
      <c r="D7" s="1">
        <v>1060.701497</v>
      </c>
      <c r="E7" s="36">
        <v>2817.0355629999999</v>
      </c>
    </row>
    <row r="8" spans="2:5" ht="15.75" thickBot="1" x14ac:dyDescent="0.3">
      <c r="B8" s="50" t="s">
        <v>12</v>
      </c>
      <c r="C8" s="46">
        <v>465.35769699999997</v>
      </c>
      <c r="D8" s="37">
        <v>795.43225099999995</v>
      </c>
      <c r="E8" s="38">
        <v>2596.4676920000002</v>
      </c>
    </row>
    <row r="9" spans="2:5" ht="15.75" thickBot="1" x14ac:dyDescent="0.3"/>
    <row r="10" spans="2:5" ht="19.5" thickBot="1" x14ac:dyDescent="0.35">
      <c r="B10" s="54" t="s">
        <v>4</v>
      </c>
      <c r="C10" s="55"/>
      <c r="D10" s="55"/>
      <c r="E10" s="56"/>
    </row>
    <row r="11" spans="2:5" ht="15.75" thickBot="1" x14ac:dyDescent="0.3">
      <c r="B11" s="47"/>
      <c r="C11" s="43" t="s">
        <v>0</v>
      </c>
      <c r="D11" s="41" t="s">
        <v>1</v>
      </c>
      <c r="E11" s="42" t="s">
        <v>2</v>
      </c>
    </row>
    <row r="12" spans="2:5" x14ac:dyDescent="0.25">
      <c r="B12" s="48" t="s">
        <v>8</v>
      </c>
      <c r="C12" s="44">
        <v>900.23230000000001</v>
      </c>
      <c r="D12" s="39">
        <v>1178.1220699999999</v>
      </c>
      <c r="E12" s="40">
        <v>1760.1890060000001</v>
      </c>
    </row>
    <row r="13" spans="2:5" x14ac:dyDescent="0.25">
      <c r="B13" s="49" t="s">
        <v>9</v>
      </c>
      <c r="C13" s="45">
        <v>780.09075900000005</v>
      </c>
      <c r="D13" s="1">
        <v>927.68680800000004</v>
      </c>
      <c r="E13" s="36">
        <v>2132.067301</v>
      </c>
    </row>
    <row r="14" spans="2:5" x14ac:dyDescent="0.25">
      <c r="B14" s="49" t="s">
        <v>10</v>
      </c>
      <c r="C14" s="45">
        <v>609.24051899999995</v>
      </c>
      <c r="D14" s="1">
        <v>2775.0497230000001</v>
      </c>
      <c r="E14" s="36">
        <v>3340.9930829999998</v>
      </c>
    </row>
    <row r="15" spans="2:5" x14ac:dyDescent="0.25">
      <c r="B15" s="49" t="s">
        <v>11</v>
      </c>
      <c r="C15" s="45">
        <v>902.430522</v>
      </c>
      <c r="D15" s="1">
        <v>1138.3812660000001</v>
      </c>
      <c r="E15" s="36">
        <v>2887.726807</v>
      </c>
    </row>
    <row r="16" spans="2:5" ht="15.75" thickBot="1" x14ac:dyDescent="0.3">
      <c r="B16" s="50" t="s">
        <v>12</v>
      </c>
      <c r="C16" s="46">
        <v>475.98690800000003</v>
      </c>
      <c r="D16" s="37">
        <v>814.65885400000002</v>
      </c>
      <c r="E16" s="38">
        <v>1578.272624</v>
      </c>
    </row>
    <row r="17" spans="2:5" ht="15.75" thickBot="1" x14ac:dyDescent="0.3"/>
    <row r="18" spans="2:5" ht="19.5" thickBot="1" x14ac:dyDescent="0.35">
      <c r="B18" s="54" t="s">
        <v>5</v>
      </c>
      <c r="C18" s="55"/>
      <c r="D18" s="55"/>
      <c r="E18" s="56"/>
    </row>
    <row r="19" spans="2:5" ht="15.75" thickBot="1" x14ac:dyDescent="0.3">
      <c r="B19" s="47"/>
      <c r="C19" s="43" t="s">
        <v>0</v>
      </c>
      <c r="D19" s="41" t="s">
        <v>1</v>
      </c>
      <c r="E19" s="42" t="s">
        <v>2</v>
      </c>
    </row>
    <row r="20" spans="2:5" x14ac:dyDescent="0.25">
      <c r="B20" s="48" t="s">
        <v>8</v>
      </c>
      <c r="C20" s="44">
        <v>794.65563999999995</v>
      </c>
      <c r="D20" s="39">
        <v>1494.7352699999999</v>
      </c>
      <c r="E20" s="40">
        <v>2395.6553549999999</v>
      </c>
    </row>
    <row r="21" spans="2:5" x14ac:dyDescent="0.25">
      <c r="B21" s="49" t="s">
        <v>9</v>
      </c>
      <c r="C21" s="45">
        <v>697.24328600000001</v>
      </c>
      <c r="D21" s="1">
        <v>1743.3192140000001</v>
      </c>
      <c r="E21" s="36">
        <v>2351.7967119999998</v>
      </c>
    </row>
    <row r="22" spans="2:5" x14ac:dyDescent="0.25">
      <c r="B22" s="49" t="s">
        <v>10</v>
      </c>
      <c r="C22" s="45">
        <v>322.96046999999999</v>
      </c>
      <c r="D22" s="1">
        <v>2105.8977049999999</v>
      </c>
      <c r="E22" s="36">
        <v>2819.5913089999999</v>
      </c>
    </row>
    <row r="23" spans="2:5" x14ac:dyDescent="0.25">
      <c r="B23" s="49" t="s">
        <v>11</v>
      </c>
      <c r="C23" s="45">
        <v>783.88053400000001</v>
      </c>
      <c r="D23" s="1">
        <v>1098.5284830000001</v>
      </c>
      <c r="E23" s="36">
        <v>2351.7744950000001</v>
      </c>
    </row>
    <row r="24" spans="2:5" ht="15.75" thickBot="1" x14ac:dyDescent="0.3">
      <c r="B24" s="50" t="s">
        <v>12</v>
      </c>
      <c r="C24" s="46">
        <v>438.10738099999998</v>
      </c>
      <c r="D24" s="37">
        <v>917.19293200000004</v>
      </c>
      <c r="E24" s="38">
        <v>2204.9711510000002</v>
      </c>
    </row>
    <row r="25" spans="2:5" ht="15.75" thickBot="1" x14ac:dyDescent="0.3"/>
    <row r="26" spans="2:5" ht="19.5" thickBot="1" x14ac:dyDescent="0.35">
      <c r="B26" s="54" t="s">
        <v>6</v>
      </c>
      <c r="C26" s="55"/>
      <c r="D26" s="55"/>
      <c r="E26" s="56"/>
    </row>
    <row r="27" spans="2:5" ht="15.75" thickBot="1" x14ac:dyDescent="0.3">
      <c r="B27" s="47"/>
      <c r="C27" s="43" t="s">
        <v>0</v>
      </c>
      <c r="D27" s="41" t="s">
        <v>1</v>
      </c>
      <c r="E27" s="42" t="s">
        <v>2</v>
      </c>
    </row>
    <row r="28" spans="2:5" x14ac:dyDescent="0.25">
      <c r="B28" s="48" t="s">
        <v>8</v>
      </c>
      <c r="C28" s="44">
        <v>893.52630599999998</v>
      </c>
      <c r="D28" s="39">
        <v>1311.0153399999999</v>
      </c>
      <c r="E28" s="40">
        <v>2095.877563</v>
      </c>
    </row>
    <row r="29" spans="2:5" x14ac:dyDescent="0.25">
      <c r="B29" s="49" t="s">
        <v>9</v>
      </c>
      <c r="C29" s="45">
        <v>621.04695600000002</v>
      </c>
      <c r="D29" s="1">
        <v>1471.5329999999999</v>
      </c>
      <c r="E29" s="36">
        <v>2148.3703609999998</v>
      </c>
    </row>
    <row r="30" spans="2:5" x14ac:dyDescent="0.25">
      <c r="B30" s="49" t="s">
        <v>10</v>
      </c>
      <c r="C30" s="45">
        <v>384.308268</v>
      </c>
      <c r="D30" s="1">
        <v>2102.9685060000002</v>
      </c>
      <c r="E30" s="36">
        <v>3014.180257</v>
      </c>
    </row>
    <row r="31" spans="2:5" x14ac:dyDescent="0.25">
      <c r="B31" s="49" t="s">
        <v>11</v>
      </c>
      <c r="C31" s="45">
        <v>751.302368</v>
      </c>
      <c r="D31" s="1">
        <v>1031.0233969999999</v>
      </c>
      <c r="E31" s="36">
        <v>2886.4087730000001</v>
      </c>
    </row>
    <row r="32" spans="2:5" ht="15.75" thickBot="1" x14ac:dyDescent="0.3">
      <c r="B32" s="50" t="s">
        <v>12</v>
      </c>
      <c r="C32" s="46">
        <v>408.90065499999997</v>
      </c>
      <c r="D32" s="37">
        <v>747.76822900000002</v>
      </c>
      <c r="E32" s="38">
        <v>1746.8909510000001</v>
      </c>
    </row>
    <row r="33" spans="2:22" ht="15.75" thickBot="1" x14ac:dyDescent="0.3"/>
    <row r="34" spans="2:22" ht="27" thickBot="1" x14ac:dyDescent="0.45">
      <c r="G34" s="60" t="s">
        <v>7</v>
      </c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2"/>
    </row>
    <row r="35" spans="2:22" ht="42.75" customHeight="1" thickBot="1" x14ac:dyDescent="0.3">
      <c r="G35" s="2"/>
      <c r="H35" s="57" t="s">
        <v>8</v>
      </c>
      <c r="I35" s="58"/>
      <c r="J35" s="59"/>
      <c r="K35" s="57" t="s">
        <v>9</v>
      </c>
      <c r="L35" s="58"/>
      <c r="M35" s="59"/>
      <c r="N35" s="57" t="s">
        <v>10</v>
      </c>
      <c r="O35" s="58"/>
      <c r="P35" s="59"/>
      <c r="Q35" s="57" t="s">
        <v>11</v>
      </c>
      <c r="R35" s="58"/>
      <c r="S35" s="59"/>
      <c r="T35" s="57" t="s">
        <v>12</v>
      </c>
      <c r="U35" s="58"/>
      <c r="V35" s="59"/>
    </row>
    <row r="36" spans="2:22" ht="17.25" thickBot="1" x14ac:dyDescent="0.3">
      <c r="G36" s="3"/>
      <c r="H36" s="4" t="s">
        <v>0</v>
      </c>
      <c r="I36" s="5" t="s">
        <v>1</v>
      </c>
      <c r="J36" s="6" t="s">
        <v>2</v>
      </c>
      <c r="K36" s="7" t="s">
        <v>0</v>
      </c>
      <c r="L36" s="8" t="s">
        <v>1</v>
      </c>
      <c r="M36" s="6" t="s">
        <v>2</v>
      </c>
      <c r="N36" s="7" t="s">
        <v>0</v>
      </c>
      <c r="O36" s="8" t="s">
        <v>1</v>
      </c>
      <c r="P36" s="6" t="s">
        <v>2</v>
      </c>
      <c r="Q36" s="7" t="s">
        <v>0</v>
      </c>
      <c r="R36" s="8" t="s">
        <v>1</v>
      </c>
      <c r="S36" s="6" t="s">
        <v>2</v>
      </c>
      <c r="T36" s="7" t="s">
        <v>0</v>
      </c>
      <c r="U36" s="8" t="s">
        <v>1</v>
      </c>
      <c r="V36" s="6" t="s">
        <v>2</v>
      </c>
    </row>
    <row r="37" spans="2:22" ht="17.25" thickBot="1" x14ac:dyDescent="0.3">
      <c r="G37" s="9" t="s">
        <v>3</v>
      </c>
      <c r="H37" s="10">
        <v>834.22299999999996</v>
      </c>
      <c r="I37" s="11">
        <v>1417.0419999999999</v>
      </c>
      <c r="J37" s="12">
        <v>4441.2960000000003</v>
      </c>
      <c r="K37" s="10">
        <v>711.67700000000002</v>
      </c>
      <c r="L37" s="11">
        <v>1940.19</v>
      </c>
      <c r="M37" s="13">
        <v>3479.3976240000002</v>
      </c>
      <c r="N37" s="11">
        <v>476.32857300000001</v>
      </c>
      <c r="O37" s="11">
        <v>2431.5779619999998</v>
      </c>
      <c r="P37" s="12">
        <v>3580.772054</v>
      </c>
      <c r="Q37" s="10">
        <v>762.51743599999998</v>
      </c>
      <c r="R37" s="11">
        <v>1060.701497</v>
      </c>
      <c r="S37" s="13">
        <v>2817.0355629999999</v>
      </c>
      <c r="T37" s="11">
        <v>465.35769699999997</v>
      </c>
      <c r="U37" s="11">
        <v>795.43225099999995</v>
      </c>
      <c r="V37" s="31">
        <v>2596.4676920000002</v>
      </c>
    </row>
    <row r="38" spans="2:22" ht="17.25" thickBot="1" x14ac:dyDescent="0.3">
      <c r="G38" s="14" t="s">
        <v>4</v>
      </c>
      <c r="H38" s="15">
        <v>900.23199999999997</v>
      </c>
      <c r="I38" s="16">
        <v>1178.1220000000001</v>
      </c>
      <c r="J38" s="32">
        <v>1760.1890000000001</v>
      </c>
      <c r="K38" s="15">
        <v>780.09100000000001</v>
      </c>
      <c r="L38" s="16">
        <v>927.68700000000001</v>
      </c>
      <c r="M38" s="17">
        <v>2132.067301</v>
      </c>
      <c r="N38" s="16">
        <v>609.24051899999995</v>
      </c>
      <c r="O38" s="16">
        <v>2775.0497230000001</v>
      </c>
      <c r="P38" s="32">
        <v>3340.9930829999998</v>
      </c>
      <c r="Q38" s="15">
        <v>902.430522</v>
      </c>
      <c r="R38" s="16">
        <v>1138.3812660000001</v>
      </c>
      <c r="S38" s="17">
        <v>2887.726807</v>
      </c>
      <c r="T38" s="16">
        <v>475.98690800000003</v>
      </c>
      <c r="U38" s="16">
        <v>814.65885400000002</v>
      </c>
      <c r="V38" s="33">
        <v>1578.272624</v>
      </c>
    </row>
    <row r="39" spans="2:22" ht="17.25" thickBot="1" x14ac:dyDescent="0.3">
      <c r="G39" s="9" t="s">
        <v>5</v>
      </c>
      <c r="H39" s="10">
        <v>794.65599999999995</v>
      </c>
      <c r="I39" s="11">
        <v>1494.7349999999999</v>
      </c>
      <c r="J39" s="12">
        <v>2395.6550000000002</v>
      </c>
      <c r="K39" s="10">
        <v>697.24300000000005</v>
      </c>
      <c r="L39" s="11">
        <v>1743.319</v>
      </c>
      <c r="M39" s="13">
        <v>2351.7967119999998</v>
      </c>
      <c r="N39" s="11">
        <v>322.96046999999999</v>
      </c>
      <c r="O39" s="11">
        <v>2105.8977049999999</v>
      </c>
      <c r="P39" s="12">
        <v>2819.5913089999999</v>
      </c>
      <c r="Q39" s="10">
        <v>783.88053400000001</v>
      </c>
      <c r="R39" s="11">
        <v>1098.5284830000001</v>
      </c>
      <c r="S39" s="13">
        <v>2351.7744950000001</v>
      </c>
      <c r="T39" s="11">
        <v>438.10738099999998</v>
      </c>
      <c r="U39" s="11">
        <v>917.19293200000004</v>
      </c>
      <c r="V39" s="31">
        <v>2204.9711510000002</v>
      </c>
    </row>
    <row r="40" spans="2:22" ht="17.25" thickBot="1" x14ac:dyDescent="0.3">
      <c r="G40" s="14" t="s">
        <v>6</v>
      </c>
      <c r="H40" s="18">
        <v>893.52599999999995</v>
      </c>
      <c r="I40" s="19">
        <v>1311.0150000000001</v>
      </c>
      <c r="J40" s="20">
        <v>2095.8780000000002</v>
      </c>
      <c r="K40" s="18">
        <v>621.04700000000003</v>
      </c>
      <c r="L40" s="19">
        <v>1471.5329999999999</v>
      </c>
      <c r="M40" s="21">
        <v>2148.3703609999998</v>
      </c>
      <c r="N40" s="19">
        <v>384.308268</v>
      </c>
      <c r="O40" s="19">
        <v>2102.9685060000002</v>
      </c>
      <c r="P40" s="20">
        <v>3014.180257</v>
      </c>
      <c r="Q40" s="18">
        <v>751.302368</v>
      </c>
      <c r="R40" s="19">
        <v>1031.0233969999999</v>
      </c>
      <c r="S40" s="21">
        <v>2886.4087730000001</v>
      </c>
      <c r="T40" s="19">
        <v>408.90065499999997</v>
      </c>
      <c r="U40" s="19">
        <v>747.76822900000002</v>
      </c>
      <c r="V40" s="34">
        <v>1746.8909510000001</v>
      </c>
    </row>
    <row r="41" spans="2:22" ht="17.25" thickBot="1" x14ac:dyDescent="0.3">
      <c r="G41" s="9" t="s">
        <v>13</v>
      </c>
      <c r="H41" s="22">
        <v>826</v>
      </c>
      <c r="I41" s="23">
        <v>1227</v>
      </c>
      <c r="J41" s="24">
        <v>2467</v>
      </c>
      <c r="K41" s="22">
        <v>712</v>
      </c>
      <c r="L41" s="25">
        <v>2032</v>
      </c>
      <c r="M41" s="26">
        <v>2667</v>
      </c>
      <c r="N41" s="27">
        <v>445</v>
      </c>
      <c r="O41" s="25">
        <v>2102</v>
      </c>
      <c r="P41" s="28">
        <v>2714</v>
      </c>
      <c r="Q41" s="22">
        <v>760</v>
      </c>
      <c r="R41" s="25">
        <v>1016</v>
      </c>
      <c r="S41" s="26">
        <v>2315</v>
      </c>
      <c r="T41" s="27">
        <v>482</v>
      </c>
      <c r="U41" s="25">
        <v>2460</v>
      </c>
      <c r="V41" s="35">
        <v>2949</v>
      </c>
    </row>
    <row r="42" spans="2:22" ht="17.25" thickBot="1" x14ac:dyDescent="0.3">
      <c r="G42" s="14" t="s">
        <v>14</v>
      </c>
      <c r="H42" s="29">
        <v>794</v>
      </c>
      <c r="I42" s="23">
        <v>1538</v>
      </c>
      <c r="J42" s="24">
        <v>3114</v>
      </c>
      <c r="K42" s="29">
        <v>742</v>
      </c>
      <c r="L42" s="30">
        <v>2083</v>
      </c>
      <c r="M42" s="26">
        <v>3071</v>
      </c>
      <c r="N42" s="27">
        <v>433</v>
      </c>
      <c r="O42" s="25">
        <v>1169</v>
      </c>
      <c r="P42" s="28">
        <v>3066</v>
      </c>
      <c r="Q42" s="22">
        <v>824</v>
      </c>
      <c r="R42" s="25">
        <v>1061</v>
      </c>
      <c r="S42" s="26">
        <v>3131</v>
      </c>
      <c r="T42" s="27">
        <v>422</v>
      </c>
      <c r="U42" s="25">
        <v>777</v>
      </c>
      <c r="V42" s="35">
        <v>1771</v>
      </c>
    </row>
    <row r="43" spans="2:22" ht="17.25" thickBot="1" x14ac:dyDescent="0.3">
      <c r="G43" s="9" t="s">
        <v>15</v>
      </c>
      <c r="H43" s="22">
        <v>1062</v>
      </c>
      <c r="I43" s="23">
        <v>1686</v>
      </c>
      <c r="J43" s="24">
        <v>2288</v>
      </c>
      <c r="K43" s="22">
        <v>913</v>
      </c>
      <c r="L43" s="25">
        <v>1970</v>
      </c>
      <c r="M43" s="26">
        <v>3376</v>
      </c>
      <c r="N43" s="27">
        <v>377</v>
      </c>
      <c r="O43" s="25">
        <v>2977</v>
      </c>
      <c r="P43" s="28">
        <v>3438</v>
      </c>
      <c r="Q43" s="22">
        <v>1099</v>
      </c>
      <c r="R43" s="25">
        <v>1286</v>
      </c>
      <c r="S43" s="26">
        <v>2584</v>
      </c>
      <c r="T43" s="27">
        <v>383</v>
      </c>
      <c r="U43" s="25">
        <v>795</v>
      </c>
      <c r="V43" s="35">
        <v>2962</v>
      </c>
    </row>
    <row r="44" spans="2:22" ht="17.25" thickBot="1" x14ac:dyDescent="0.3">
      <c r="G44" s="9" t="s">
        <v>16</v>
      </c>
      <c r="H44" s="22">
        <v>1074</v>
      </c>
      <c r="I44" s="23">
        <v>1823</v>
      </c>
      <c r="J44" s="24">
        <v>2778</v>
      </c>
      <c r="K44" s="22">
        <v>717</v>
      </c>
      <c r="L44" s="25">
        <v>2136</v>
      </c>
      <c r="M44" s="26">
        <v>2891</v>
      </c>
      <c r="N44" s="27">
        <v>396</v>
      </c>
      <c r="O44" s="25">
        <v>2323</v>
      </c>
      <c r="P44" s="28">
        <v>2888</v>
      </c>
      <c r="Q44" s="22">
        <v>719</v>
      </c>
      <c r="R44" s="25">
        <v>1172</v>
      </c>
      <c r="S44" s="26">
        <v>2420</v>
      </c>
      <c r="T44" s="27">
        <v>439</v>
      </c>
      <c r="U44" s="25">
        <v>798</v>
      </c>
      <c r="V44" s="35">
        <v>3662</v>
      </c>
    </row>
    <row r="45" spans="2:22" ht="15.75" thickBot="1" x14ac:dyDescent="0.3"/>
    <row r="46" spans="2:22" ht="19.5" thickBot="1" x14ac:dyDescent="0.35">
      <c r="B46" s="54" t="s">
        <v>17</v>
      </c>
      <c r="C46" s="55"/>
      <c r="D46" s="55"/>
      <c r="E46" s="56"/>
    </row>
    <row r="47" spans="2:22" ht="15.75" thickBot="1" x14ac:dyDescent="0.3">
      <c r="B47" s="47"/>
      <c r="C47" s="43" t="s">
        <v>0</v>
      </c>
      <c r="D47" s="41" t="s">
        <v>1</v>
      </c>
      <c r="E47" s="42" t="s">
        <v>2</v>
      </c>
    </row>
    <row r="48" spans="2:22" x14ac:dyDescent="0.25">
      <c r="B48" s="48" t="s">
        <v>8</v>
      </c>
      <c r="C48" s="44">
        <f>AVERAGE(H37:H44)</f>
        <v>897.32962499999996</v>
      </c>
      <c r="D48" s="44">
        <f>AVERAGE(I37:I44)</f>
        <v>1459.3642500000001</v>
      </c>
      <c r="E48" s="51">
        <f>AVERAGE(J37:J44)</f>
        <v>2667.5022500000005</v>
      </c>
    </row>
    <row r="49" spans="2:30" x14ac:dyDescent="0.25">
      <c r="B49" s="49" t="s">
        <v>9</v>
      </c>
      <c r="C49" s="45">
        <f>AVERAGE(K37:K44)</f>
        <v>736.75725</v>
      </c>
      <c r="D49" s="45">
        <f>AVERAGE(L37:L44)</f>
        <v>1787.9661249999999</v>
      </c>
      <c r="E49" s="52">
        <f>AVERAGE(M37:M44)</f>
        <v>2764.5789997499996</v>
      </c>
    </row>
    <row r="50" spans="2:30" x14ac:dyDescent="0.25">
      <c r="B50" s="49" t="s">
        <v>10</v>
      </c>
      <c r="C50" s="45">
        <f>AVERAGE(N37:N44)</f>
        <v>430.47972874999999</v>
      </c>
      <c r="D50" s="45">
        <f>AVERAGE(O37:O44)</f>
        <v>2248.311737</v>
      </c>
      <c r="E50" s="52">
        <f t="shared" ref="E50" si="0">AVERAGE(P37:P44)</f>
        <v>3107.6920878749997</v>
      </c>
    </row>
    <row r="51" spans="2:30" x14ac:dyDescent="0.25">
      <c r="B51" s="49" t="s">
        <v>11</v>
      </c>
      <c r="C51" s="45">
        <f>AVERAGE(Q37:Q44)</f>
        <v>825.26635750000003</v>
      </c>
      <c r="D51" s="45">
        <f>AVERAGE(R37:R44)</f>
        <v>1107.9543303750002</v>
      </c>
      <c r="E51" s="52">
        <f t="shared" ref="E51" si="1">AVERAGE(S37:S44)</f>
        <v>2674.1182047500001</v>
      </c>
    </row>
    <row r="52" spans="2:30" ht="15.75" thickBot="1" x14ac:dyDescent="0.3">
      <c r="B52" s="50" t="s">
        <v>12</v>
      </c>
      <c r="C52" s="46">
        <f>AVERAGE(T37:T44)</f>
        <v>439.29408012499999</v>
      </c>
      <c r="D52" s="46">
        <f>AVERAGE(U37:U44)</f>
        <v>1013.13153325</v>
      </c>
      <c r="E52" s="53">
        <f>AVERAGE(V37:V44)</f>
        <v>2433.8253022500003</v>
      </c>
    </row>
    <row r="53" spans="2:30" ht="15.75" thickBot="1" x14ac:dyDescent="0.3"/>
    <row r="54" spans="2:30" ht="19.5" thickBot="1" x14ac:dyDescent="0.35">
      <c r="B54" s="54" t="s">
        <v>18</v>
      </c>
      <c r="C54" s="55"/>
      <c r="D54" s="55"/>
      <c r="E54" s="56"/>
    </row>
    <row r="55" spans="2:30" ht="15.75" thickBot="1" x14ac:dyDescent="0.3">
      <c r="B55" s="47"/>
      <c r="C55" s="43" t="s">
        <v>0</v>
      </c>
      <c r="D55" s="41" t="s">
        <v>1</v>
      </c>
      <c r="E55" s="42" t="s">
        <v>2</v>
      </c>
    </row>
    <row r="56" spans="2:30" x14ac:dyDescent="0.25">
      <c r="B56" s="48" t="s">
        <v>8</v>
      </c>
      <c r="C56" s="44">
        <f>_xlfn.STDEV.S(H37:H44)</f>
        <v>112.52992703141865</v>
      </c>
      <c r="D56" s="44">
        <f>_xlfn.STDEV.S(I37:I44)</f>
        <v>222.94086777615581</v>
      </c>
      <c r="E56" s="51">
        <f>_xlfn.STDEV.S(J37:J44)</f>
        <v>825.14153895866218</v>
      </c>
    </row>
    <row r="57" spans="2:30" x14ac:dyDescent="0.25">
      <c r="B57" s="49" t="s">
        <v>9</v>
      </c>
      <c r="C57" s="45">
        <f>_xlfn.STDEV.S(K37:K44)</f>
        <v>84.133681422144477</v>
      </c>
      <c r="D57" s="45">
        <f t="shared" ref="D57:E57" si="2">_xlfn.STDEV.S(L37:L44)</f>
        <v>408.17310731370435</v>
      </c>
      <c r="E57" s="52">
        <f t="shared" si="2"/>
        <v>528.39006392976114</v>
      </c>
    </row>
    <row r="58" spans="2:30" x14ac:dyDescent="0.25">
      <c r="B58" s="49" t="s">
        <v>10</v>
      </c>
      <c r="C58" s="45">
        <f>_xlfn.STDEV.S(N37:N44)</f>
        <v>86.202299079381405</v>
      </c>
      <c r="D58" s="45">
        <f>_xlfn.STDEV.S(O37:O44)</f>
        <v>544.49605766681555</v>
      </c>
      <c r="E58" s="52">
        <f t="shared" ref="E58" si="3">_xlfn.STDEV.S(P37:P44)</f>
        <v>312.61115749010656</v>
      </c>
    </row>
    <row r="59" spans="2:30" x14ac:dyDescent="0.25">
      <c r="B59" s="49" t="s">
        <v>11</v>
      </c>
      <c r="C59" s="45">
        <f>_xlfn.STDEV.S(Q37:Q44)</f>
        <v>123.95802308915239</v>
      </c>
      <c r="D59" s="45">
        <f t="shared" ref="D59" si="4">_xlfn.STDEV.S(R37:R44)</f>
        <v>89.145354872804305</v>
      </c>
      <c r="E59" s="52">
        <f>_xlfn.STDEV.S(S37:S44)</f>
        <v>298.91015646227362</v>
      </c>
    </row>
    <row r="60" spans="2:30" ht="15.75" thickBot="1" x14ac:dyDescent="0.3">
      <c r="B60" s="50" t="s">
        <v>12</v>
      </c>
      <c r="C60" s="46">
        <f>_xlfn.STDEV.S(T37:T44)</f>
        <v>34.315417250836603</v>
      </c>
      <c r="D60" s="46">
        <f t="shared" ref="D60:E60" si="5">_xlfn.STDEV.S(U37:U44)</f>
        <v>586.69238518276666</v>
      </c>
      <c r="E60" s="53">
        <f t="shared" si="5"/>
        <v>734.34128964254774</v>
      </c>
    </row>
    <row r="61" spans="2:30" ht="15.75" thickBot="1" x14ac:dyDescent="0.3"/>
    <row r="62" spans="2:30" ht="19.5" thickBot="1" x14ac:dyDescent="0.3"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X62" s="73" t="s">
        <v>25</v>
      </c>
      <c r="Y62" s="74"/>
      <c r="Z62" s="74"/>
      <c r="AA62" s="74"/>
      <c r="AB62" s="74"/>
      <c r="AC62" s="74"/>
      <c r="AD62" s="75"/>
    </row>
    <row r="63" spans="2:30" ht="15.75" thickBot="1" x14ac:dyDescent="0.3"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X63" s="76"/>
      <c r="Y63" s="77" t="s">
        <v>20</v>
      </c>
      <c r="Z63" s="84" t="s">
        <v>19</v>
      </c>
      <c r="AA63" s="78" t="s">
        <v>21</v>
      </c>
      <c r="AB63" s="85" t="s">
        <v>22</v>
      </c>
      <c r="AC63" s="77" t="s">
        <v>24</v>
      </c>
      <c r="AD63" s="84" t="s">
        <v>23</v>
      </c>
    </row>
    <row r="64" spans="2:30" x14ac:dyDescent="0.25">
      <c r="X64" s="79" t="s">
        <v>8</v>
      </c>
      <c r="Y64" s="80">
        <f>C48</f>
        <v>897.32962499999996</v>
      </c>
      <c r="Z64" s="64" t="str">
        <f>CONCATENATE(MIN(H37:H44), " - ", MAX(H37:H44), " Hz")</f>
        <v>794 - 1074 Hz</v>
      </c>
      <c r="AA64" s="80">
        <f>D48</f>
        <v>1459.3642500000001</v>
      </c>
      <c r="AB64" s="67" t="str">
        <f>CONCATENATE(ROUND(MIN(I37:I44), 0), " - ", ROUND(MAX(I37:I44), 0), " Hz")</f>
        <v>1178 - 1823 Hz</v>
      </c>
      <c r="AC64" s="80">
        <f>E48</f>
        <v>2667.5022500000005</v>
      </c>
      <c r="AD64" s="70" t="str">
        <f>CONCATENATE(ROUND(MIN(J37:J44), 0), " - ", ROUND(MAX(J37:J44), 0), " Hz")</f>
        <v>1760 - 4441 Hz</v>
      </c>
    </row>
    <row r="65" spans="24:30" x14ac:dyDescent="0.25">
      <c r="X65" s="81" t="s">
        <v>9</v>
      </c>
      <c r="Y65" s="80">
        <f t="shared" ref="Y65:Y68" si="6">C49</f>
        <v>736.75725</v>
      </c>
      <c r="Z65" s="65" t="str">
        <f>CONCATENATE(ROUND(MIN(K37:K44), 0), " - ",ROUND( MAX(K37:K44), 0), " Hz")</f>
        <v>621 - 913 Hz</v>
      </c>
      <c r="AA65" s="80">
        <f t="shared" ref="AA65:AA68" si="7">D49</f>
        <v>1787.9661249999999</v>
      </c>
      <c r="AB65" s="68" t="str">
        <f>CONCATENATE(ROUND(MIN(L37:L44), 0), " - ", ROUND(MAX(L37:L44), 0), " Hz")</f>
        <v>928 - 2136 Hz</v>
      </c>
      <c r="AC65" s="80">
        <f t="shared" ref="AC65:AC68" si="8">E49</f>
        <v>2764.5789997499996</v>
      </c>
      <c r="AD65" s="71" t="str">
        <f>CONCATENATE(ROUND(MIN(M37:M44), 0), " - ", ROUND(MAX(M37:M44), 0), " Hz")</f>
        <v>2132 - 3479 Hz</v>
      </c>
    </row>
    <row r="66" spans="24:30" x14ac:dyDescent="0.25">
      <c r="X66" s="81" t="s">
        <v>10</v>
      </c>
      <c r="Y66" s="80">
        <f t="shared" si="6"/>
        <v>430.47972874999999</v>
      </c>
      <c r="Z66" s="65" t="str">
        <f>CONCATENATE(ROUND(MIN(N37:N44), 0), " - ", ROUND(MAX(N37:N44), 0), " Hz")</f>
        <v>323 - 609 Hz</v>
      </c>
      <c r="AA66" s="80">
        <f t="shared" si="7"/>
        <v>2248.311737</v>
      </c>
      <c r="AB66" s="68" t="str">
        <f>CONCATENATE(ROUND(MIN(O37:O44), 0), " - ", ROUND(MAX(O37:O44), 0), " Hz")</f>
        <v>1169 - 2977 Hz</v>
      </c>
      <c r="AC66" s="80">
        <f t="shared" si="8"/>
        <v>3107.6920878749997</v>
      </c>
      <c r="AD66" s="71" t="str">
        <f>CONCATENATE(ROUND(MIN(P37:P44), 0), " - ", ROUND(MAX(P37:P44), 0), " Hz")</f>
        <v>2714 - 3581 Hz</v>
      </c>
    </row>
    <row r="67" spans="24:30" x14ac:dyDescent="0.25">
      <c r="X67" s="81" t="s">
        <v>11</v>
      </c>
      <c r="Y67" s="80">
        <f t="shared" si="6"/>
        <v>825.26635750000003</v>
      </c>
      <c r="Z67" s="65" t="str">
        <f>CONCATENATE(ROUND(MIN(Q37:Q44), 0), " - ", ROUND(MAX(Q37:Q44), 0), " Hz")</f>
        <v>719 - 1099 Hz</v>
      </c>
      <c r="AA67" s="80">
        <f t="shared" si="7"/>
        <v>1107.9543303750002</v>
      </c>
      <c r="AB67" s="68" t="str">
        <f>CONCATENATE(ROUND(MIN(R37:R44), 0), " - ", ROUND(MAX(R37:R44), 0), " Hz")</f>
        <v>1016 - 1286 Hz</v>
      </c>
      <c r="AC67" s="80">
        <f t="shared" si="8"/>
        <v>2674.1182047500001</v>
      </c>
      <c r="AD67" s="71" t="str">
        <f>CONCATENATE(ROUND(MIN(S37:S44), 0), " - ", ROUND(MAX(S37:S44), 0), " Hz")</f>
        <v>2315 - 3131 Hz</v>
      </c>
    </row>
    <row r="68" spans="24:30" ht="15.75" thickBot="1" x14ac:dyDescent="0.3">
      <c r="X68" s="82" t="s">
        <v>12</v>
      </c>
      <c r="Y68" s="83">
        <f t="shared" si="6"/>
        <v>439.29408012499999</v>
      </c>
      <c r="Z68" s="66" t="str">
        <f>CONCATENATE(ROUND(MIN(T37:T44), 0), " - ", ROUND(MAX(T37:T44), 0), " Hz")</f>
        <v>383 - 482 Hz</v>
      </c>
      <c r="AA68" s="83">
        <f t="shared" si="7"/>
        <v>1013.13153325</v>
      </c>
      <c r="AB68" s="69" t="str">
        <f>CONCATENATE(ROUND(MIN(U37:U44), 0), " - ", ROUND(MAX(U37:U44), 0), " Hz")</f>
        <v>748 - 2460 Hz</v>
      </c>
      <c r="AC68" s="83">
        <f t="shared" si="8"/>
        <v>2433.8253022500003</v>
      </c>
      <c r="AD68" s="72" t="str">
        <f>CONCATENATE(ROUND(MIN(V37:V44), 0), " - ", ROUND(MAX(V37:V44), 0), " Hz")</f>
        <v>1578 - 3662 Hz</v>
      </c>
    </row>
  </sheetData>
  <mergeCells count="13">
    <mergeCell ref="X62:AD62"/>
    <mergeCell ref="G34:V34"/>
    <mergeCell ref="B2:E2"/>
    <mergeCell ref="B10:E10"/>
    <mergeCell ref="B18:E18"/>
    <mergeCell ref="B26:E26"/>
    <mergeCell ref="B46:E46"/>
    <mergeCell ref="B54:E54"/>
    <mergeCell ref="T35:V35"/>
    <mergeCell ref="Q35:S35"/>
    <mergeCell ref="N35:P35"/>
    <mergeCell ref="K35:M35"/>
    <mergeCell ref="H35:J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Hùng Hoàng Quang</dc:creator>
  <cp:lastModifiedBy>Hùng Hoàng Quang</cp:lastModifiedBy>
  <dcterms:created xsi:type="dcterms:W3CDTF">2022-01-05T04:53:16Z</dcterms:created>
  <dcterms:modified xsi:type="dcterms:W3CDTF">2022-01-06T03:50:47Z</dcterms:modified>
</cp:coreProperties>
</file>