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36895B0-AB4B-4E1B-BEA9-97B858B81C7A}" xr6:coauthVersionLast="46" xr6:coauthVersionMax="46" xr10:uidLastSave="{00000000-0000-0000-0000-000000000000}"/>
  <bookViews>
    <workbookView xWindow="-120" yWindow="-120" windowWidth="29040" windowHeight="15720" xr2:uid="{69B42964-1E95-4963-8059-D9D5D40F6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10" i="1" l="1"/>
  <c r="Z22" i="1"/>
  <c r="Y22" i="1"/>
  <c r="Z17" i="1"/>
  <c r="Y17" i="1"/>
  <c r="Z12" i="1"/>
  <c r="Y12" i="1"/>
  <c r="Z7" i="1"/>
  <c r="Y7" i="1"/>
  <c r="U9" i="1"/>
  <c r="P22" i="1"/>
  <c r="O22" i="1"/>
  <c r="N22" i="1"/>
  <c r="M22" i="1"/>
  <c r="L22" i="1"/>
  <c r="K22" i="1"/>
  <c r="J22" i="1"/>
  <c r="I22" i="1"/>
  <c r="H22" i="1"/>
  <c r="G22" i="1"/>
  <c r="P17" i="1"/>
  <c r="O17" i="1"/>
  <c r="N17" i="1"/>
  <c r="M17" i="1"/>
  <c r="L17" i="1"/>
  <c r="K17" i="1"/>
  <c r="J17" i="1"/>
  <c r="I17" i="1"/>
  <c r="H17" i="1"/>
  <c r="G17" i="1"/>
  <c r="P12" i="1"/>
  <c r="O12" i="1"/>
  <c r="N12" i="1"/>
  <c r="M12" i="1"/>
  <c r="L12" i="1"/>
  <c r="K12" i="1"/>
  <c r="J12" i="1"/>
  <c r="I12" i="1"/>
  <c r="H12" i="1"/>
  <c r="G12" i="1"/>
  <c r="H7" i="1"/>
  <c r="Q7" i="1" s="1"/>
  <c r="I7" i="1"/>
  <c r="J7" i="1"/>
  <c r="K7" i="1"/>
  <c r="L7" i="1"/>
  <c r="M7" i="1"/>
  <c r="N7" i="1"/>
  <c r="O7" i="1"/>
  <c r="P7" i="1"/>
  <c r="G7" i="1"/>
  <c r="AD10" i="1" l="1"/>
  <c r="Q22" i="1"/>
  <c r="Q17" i="1"/>
  <c r="Q12" i="1"/>
</calcChain>
</file>

<file path=xl/sharedStrings.xml><?xml version="1.0" encoding="utf-8"?>
<sst xmlns="http://schemas.openxmlformats.org/spreadsheetml/2006/main" count="66" uniqueCount="22">
  <si>
    <t>Tìm Ngưỡng - Tín hiệu huấn luyện</t>
  </si>
  <si>
    <t>01MDA</t>
  </si>
  <si>
    <t>02FVA</t>
  </si>
  <si>
    <t>03MAB</t>
  </si>
  <si>
    <t>06FTB</t>
  </si>
  <si>
    <t xml:space="preserve">File </t>
  </si>
  <si>
    <t>Ngưỡng</t>
  </si>
  <si>
    <t>Kết quả thu được</t>
  </si>
  <si>
    <t>File 30FTN.wav</t>
  </si>
  <si>
    <t>Lab (s)</t>
  </si>
  <si>
    <t>Chương trình (s)</t>
  </si>
  <si>
    <t>Sai số (ms)</t>
  </si>
  <si>
    <t>Trung bình</t>
  </si>
  <si>
    <t>File 42FQT.wav</t>
  </si>
  <si>
    <t>File 44MTT.wav</t>
  </si>
  <si>
    <t>File 45MDV.wav</t>
  </si>
  <si>
    <t>Sai số trung bình</t>
  </si>
  <si>
    <t>Lab (Hz)</t>
  </si>
  <si>
    <t>Chương trình (Hz)</t>
  </si>
  <si>
    <t>Sai số (%)</t>
  </si>
  <si>
    <t>F0std</t>
  </si>
  <si>
    <t>F0mean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</si>
</sst>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5" borderId="1" xfId="0" applyFont="1" applyFill="1" applyBorder="1"/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6A85-0EEA-428B-BC1F-052C8BFAF993}">
  <dimension ref="B2:AE22"/>
  <sheetViews>
    <sheetView tabSelected="1" topLeftCell="O1" workbookViewId="0">
      <selection activeCell="AE20" sqref="AE20"/>
    </sheetView>
  </sheetViews>
  <sheetFormatPr defaultRowHeight="15" x14ac:dyDescent="0.25"/>
  <cols>
    <col min="2" max="2" width="15.140625" customWidth="1"/>
    <col min="3" max="3" width="18.28515625" customWidth="1"/>
    <col min="6" max="6" width="17.140625" customWidth="1"/>
    <col min="17" max="17" width="11.85546875" customWidth="1"/>
    <col min="20" max="20" width="16.5703125" customWidth="1"/>
    <col min="21" max="21" width="13.85546875" customWidth="1"/>
    <col min="24" max="24" width="17.85546875" customWidth="1"/>
    <col min="29" max="29" width="17.28515625" customWidth="1"/>
    <col min="30" max="30" width="11.7109375" customWidth="1"/>
  </cols>
  <sheetData>
    <row r="2" spans="2:31" x14ac:dyDescent="0.25">
      <c r="B2" s="2" t="s">
        <v>0</v>
      </c>
      <c r="C2" s="2"/>
      <c r="F2" t="s">
        <v>7</v>
      </c>
    </row>
    <row r="3" spans="2:31" x14ac:dyDescent="0.25">
      <c r="B3" s="5" t="s">
        <v>5</v>
      </c>
      <c r="C3" s="5" t="s">
        <v>6</v>
      </c>
    </row>
    <row r="4" spans="2:31" x14ac:dyDescent="0.25">
      <c r="B4" s="4" t="s">
        <v>1</v>
      </c>
      <c r="C4" s="4">
        <v>2.3230000000000001E-2</v>
      </c>
      <c r="F4" s="6" t="s">
        <v>8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T4" s="11" t="s">
        <v>11</v>
      </c>
      <c r="U4" s="12"/>
      <c r="X4" s="5" t="s">
        <v>8</v>
      </c>
      <c r="Y4" s="5" t="s">
        <v>21</v>
      </c>
      <c r="Z4" s="5" t="s">
        <v>20</v>
      </c>
      <c r="AC4" s="15" t="s">
        <v>19</v>
      </c>
      <c r="AD4" s="15"/>
      <c r="AE4" s="15"/>
    </row>
    <row r="5" spans="2:31" x14ac:dyDescent="0.25">
      <c r="B5" s="4" t="s">
        <v>2</v>
      </c>
      <c r="C5" s="4">
        <v>0.10783</v>
      </c>
      <c r="F5" s="8" t="s">
        <v>9</v>
      </c>
      <c r="G5" s="8">
        <v>0.59</v>
      </c>
      <c r="H5" s="8">
        <v>0.97</v>
      </c>
      <c r="I5" s="8">
        <v>1.76</v>
      </c>
      <c r="J5" s="8">
        <v>2.11</v>
      </c>
      <c r="K5" s="8">
        <v>3.44</v>
      </c>
      <c r="L5" s="8">
        <v>3.77</v>
      </c>
      <c r="M5" s="8">
        <v>4.7</v>
      </c>
      <c r="N5" s="8">
        <v>5.13</v>
      </c>
      <c r="O5" s="8">
        <v>5.96</v>
      </c>
      <c r="P5" s="8">
        <v>6.28</v>
      </c>
      <c r="Q5" s="10" t="s">
        <v>12</v>
      </c>
      <c r="T5" s="8" t="s">
        <v>8</v>
      </c>
      <c r="U5" s="8">
        <v>33</v>
      </c>
      <c r="X5" s="14" t="s">
        <v>17</v>
      </c>
      <c r="Y5" s="4">
        <v>233.2</v>
      </c>
      <c r="Z5" s="4">
        <v>11.6</v>
      </c>
      <c r="AC5" s="7"/>
      <c r="AD5" s="5" t="s">
        <v>21</v>
      </c>
      <c r="AE5" s="5" t="s">
        <v>20</v>
      </c>
    </row>
    <row r="6" spans="2:31" x14ac:dyDescent="0.25">
      <c r="B6" s="4" t="s">
        <v>3</v>
      </c>
      <c r="C6" s="4">
        <v>7.2709999999999997E-2</v>
      </c>
      <c r="F6" s="8" t="s">
        <v>10</v>
      </c>
      <c r="G6" s="8">
        <v>0.57999999999999996</v>
      </c>
      <c r="H6" s="8">
        <v>0.88</v>
      </c>
      <c r="I6" s="8">
        <v>1.75</v>
      </c>
      <c r="J6" s="8">
        <v>2.04</v>
      </c>
      <c r="K6" s="8">
        <v>3.45</v>
      </c>
      <c r="L6" s="8">
        <v>3.75</v>
      </c>
      <c r="M6" s="8">
        <v>4.7</v>
      </c>
      <c r="N6" s="8">
        <v>5.03</v>
      </c>
      <c r="O6" s="8">
        <v>5.96</v>
      </c>
      <c r="P6" s="8">
        <v>6.26</v>
      </c>
      <c r="Q6" s="10"/>
      <c r="T6" s="8" t="s">
        <v>13</v>
      </c>
      <c r="U6" s="8">
        <v>109</v>
      </c>
      <c r="X6" s="14" t="s">
        <v>18</v>
      </c>
      <c r="Y6" s="4">
        <v>216.59</v>
      </c>
      <c r="Z6" s="4">
        <v>41.53</v>
      </c>
      <c r="AC6" s="8" t="s">
        <v>8</v>
      </c>
      <c r="AD6" s="4">
        <v>7.12</v>
      </c>
      <c r="AE6" s="8">
        <v>72.069999999999993</v>
      </c>
    </row>
    <row r="7" spans="2:31" x14ac:dyDescent="0.25">
      <c r="B7" s="4" t="s">
        <v>4</v>
      </c>
      <c r="C7" s="4">
        <v>2.9760000000000002E-2</v>
      </c>
      <c r="F7" s="9" t="s">
        <v>11</v>
      </c>
      <c r="G7" s="9">
        <f>ABS(G5-G6)*1000</f>
        <v>10.000000000000009</v>
      </c>
      <c r="H7" s="9">
        <f t="shared" ref="H7:P7" si="0">ABS(H5-H6)*1000</f>
        <v>89.999999999999972</v>
      </c>
      <c r="I7" s="9">
        <f t="shared" si="0"/>
        <v>10.000000000000009</v>
      </c>
      <c r="J7" s="9">
        <f t="shared" si="0"/>
        <v>69.999999999999844</v>
      </c>
      <c r="K7" s="9">
        <f t="shared" si="0"/>
        <v>10.000000000000231</v>
      </c>
      <c r="L7" s="9">
        <f t="shared" si="0"/>
        <v>20.000000000000018</v>
      </c>
      <c r="M7" s="9">
        <f t="shared" si="0"/>
        <v>0</v>
      </c>
      <c r="N7" s="9">
        <f t="shared" si="0"/>
        <v>99.999999999999645</v>
      </c>
      <c r="O7" s="9">
        <f t="shared" si="0"/>
        <v>0</v>
      </c>
      <c r="P7" s="9">
        <f t="shared" si="0"/>
        <v>20.000000000000462</v>
      </c>
      <c r="Q7" s="9">
        <f>AVERAGE(G7:P7)</f>
        <v>33.000000000000014</v>
      </c>
      <c r="T7" s="8" t="s">
        <v>14</v>
      </c>
      <c r="U7" s="8">
        <v>55</v>
      </c>
      <c r="X7" s="14" t="s">
        <v>19</v>
      </c>
      <c r="Y7" s="4">
        <f xml:space="preserve"> ROUND(ABS(Y6-Y5)/MAX(Y5:Y6) * 100, 2)</f>
        <v>7.12</v>
      </c>
      <c r="Z7" s="4">
        <f xml:space="preserve"> ROUND(ABS(Z6-Z5)/MAX(Z5:Z6) * 100, 2)</f>
        <v>72.069999999999993</v>
      </c>
      <c r="AC7" s="8" t="s">
        <v>13</v>
      </c>
      <c r="AD7" s="4">
        <v>1.08</v>
      </c>
      <c r="AE7" s="8">
        <v>69.31</v>
      </c>
    </row>
    <row r="8" spans="2:31" x14ac:dyDescent="0.25">
      <c r="B8" s="1"/>
      <c r="C8" s="3">
        <v>5.8380000000000001E-2</v>
      </c>
      <c r="T8" s="8" t="s">
        <v>15</v>
      </c>
      <c r="U8" s="8">
        <v>106</v>
      </c>
      <c r="AC8" s="8" t="s">
        <v>14</v>
      </c>
      <c r="AD8" s="4">
        <v>1.57</v>
      </c>
      <c r="AE8" s="8">
        <v>63.52</v>
      </c>
    </row>
    <row r="9" spans="2:31" x14ac:dyDescent="0.25">
      <c r="F9" s="6" t="s">
        <v>13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T9" s="13" t="s">
        <v>16</v>
      </c>
      <c r="U9" s="9">
        <f>AVERAGE(U5:U8)</f>
        <v>75.75</v>
      </c>
      <c r="X9" s="5" t="s">
        <v>13</v>
      </c>
      <c r="Y9" s="5" t="s">
        <v>21</v>
      </c>
      <c r="Z9" s="5" t="s">
        <v>20</v>
      </c>
      <c r="AC9" s="8" t="s">
        <v>15</v>
      </c>
      <c r="AD9" s="4">
        <v>1.32</v>
      </c>
      <c r="AE9" s="8">
        <v>36.24</v>
      </c>
    </row>
    <row r="10" spans="2:31" x14ac:dyDescent="0.25">
      <c r="F10" s="8" t="s">
        <v>9</v>
      </c>
      <c r="G10" s="8">
        <v>0.46</v>
      </c>
      <c r="H10" s="8">
        <v>0.99</v>
      </c>
      <c r="I10" s="8">
        <v>1.56</v>
      </c>
      <c r="J10" s="8">
        <v>2.13</v>
      </c>
      <c r="K10" s="8">
        <v>2.5099999999999998</v>
      </c>
      <c r="L10" s="8">
        <v>2.93</v>
      </c>
      <c r="M10" s="8">
        <v>3.79</v>
      </c>
      <c r="N10" s="8">
        <v>4.38</v>
      </c>
      <c r="O10" s="8">
        <v>4.7699999999999996</v>
      </c>
      <c r="P10" s="8">
        <v>5.22</v>
      </c>
      <c r="Q10" s="10" t="s">
        <v>12</v>
      </c>
      <c r="X10" s="14" t="s">
        <v>17</v>
      </c>
      <c r="Y10" s="4">
        <v>242.7</v>
      </c>
      <c r="Z10" s="4">
        <v>8.5</v>
      </c>
      <c r="AC10" s="13" t="s">
        <v>16</v>
      </c>
      <c r="AD10" s="16">
        <f>AVERAGE(AD6:AD9)</f>
        <v>2.7725</v>
      </c>
      <c r="AE10" s="16">
        <f>AVERAGE(AE6:AE9)</f>
        <v>60.285000000000004</v>
      </c>
    </row>
    <row r="11" spans="2:31" x14ac:dyDescent="0.25">
      <c r="F11" s="8" t="s">
        <v>10</v>
      </c>
      <c r="G11" s="8">
        <v>0.47</v>
      </c>
      <c r="H11" s="8">
        <v>0.74</v>
      </c>
      <c r="I11" s="8">
        <v>1.55</v>
      </c>
      <c r="J11" s="8">
        <v>1.87</v>
      </c>
      <c r="K11" s="8">
        <v>2.5099999999999998</v>
      </c>
      <c r="L11" s="8">
        <v>2.8</v>
      </c>
      <c r="M11" s="8">
        <v>3.78</v>
      </c>
      <c r="N11" s="8">
        <v>4.12</v>
      </c>
      <c r="O11" s="8">
        <v>4.78</v>
      </c>
      <c r="P11" s="8">
        <v>5.07</v>
      </c>
      <c r="Q11" s="10"/>
      <c r="X11" s="14" t="s">
        <v>18</v>
      </c>
      <c r="Y11" s="4">
        <v>240.07</v>
      </c>
      <c r="Z11" s="4">
        <v>27.7</v>
      </c>
    </row>
    <row r="12" spans="2:31" x14ac:dyDescent="0.25">
      <c r="F12" s="9" t="s">
        <v>11</v>
      </c>
      <c r="G12" s="9">
        <f>ABS(G10-G11)*1000</f>
        <v>9.9999999999999538</v>
      </c>
      <c r="H12" s="9">
        <f t="shared" ref="H12" si="1">ABS(H10-H11)*1000</f>
        <v>250</v>
      </c>
      <c r="I12" s="9">
        <f t="shared" ref="I12" si="2">ABS(I10-I11)*1000</f>
        <v>10.000000000000009</v>
      </c>
      <c r="J12" s="9">
        <f t="shared" ref="J12" si="3">ABS(J10-J11)*1000</f>
        <v>259.99999999999977</v>
      </c>
      <c r="K12" s="9">
        <f t="shared" ref="K12" si="4">ABS(K10-K11)*1000</f>
        <v>0</v>
      </c>
      <c r="L12" s="9">
        <f t="shared" ref="L12" si="5">ABS(L10-L11)*1000</f>
        <v>130.00000000000034</v>
      </c>
      <c r="M12" s="9">
        <f t="shared" ref="M12" si="6">ABS(M10-M11)*1000</f>
        <v>10.000000000000231</v>
      </c>
      <c r="N12" s="9">
        <f t="shared" ref="N12" si="7">ABS(N10-N11)*1000</f>
        <v>259.99999999999977</v>
      </c>
      <c r="O12" s="9">
        <f t="shared" ref="O12" si="8">ABS(O10-O11)*1000</f>
        <v>10.000000000000675</v>
      </c>
      <c r="P12" s="9">
        <f t="shared" ref="P12" si="9">ABS(P10-P11)*1000</f>
        <v>149.99999999999946</v>
      </c>
      <c r="Q12" s="9">
        <f>AVERAGE(G12:P12)</f>
        <v>109.00000000000003</v>
      </c>
      <c r="X12" s="14" t="s">
        <v>19</v>
      </c>
      <c r="Y12" s="4">
        <f xml:space="preserve"> ROUND(ABS(Y11-Y10)/MAX(Y10:Y11) * 100, 2)</f>
        <v>1.08</v>
      </c>
      <c r="Z12" s="4">
        <f xml:space="preserve"> ROUND(ABS(Z11-Z10)/MAX(Z10:Z11) * 100, 2)</f>
        <v>69.31</v>
      </c>
    </row>
    <row r="14" spans="2:31" x14ac:dyDescent="0.25">
      <c r="F14" s="6" t="s">
        <v>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X14" s="5" t="s">
        <v>14</v>
      </c>
      <c r="Y14" s="5" t="s">
        <v>21</v>
      </c>
      <c r="Z14" s="5" t="s">
        <v>20</v>
      </c>
    </row>
    <row r="15" spans="2:31" x14ac:dyDescent="0.25">
      <c r="F15" s="8" t="s">
        <v>9</v>
      </c>
      <c r="G15" s="8">
        <v>0.93</v>
      </c>
      <c r="H15" s="8">
        <v>1.42</v>
      </c>
      <c r="I15" s="8">
        <v>2.59</v>
      </c>
      <c r="J15" s="8">
        <v>3</v>
      </c>
      <c r="K15" s="8">
        <v>4.71</v>
      </c>
      <c r="L15" s="8">
        <v>5.1100000000000003</v>
      </c>
      <c r="M15" s="8">
        <v>6.26</v>
      </c>
      <c r="N15" s="8">
        <v>6.66</v>
      </c>
      <c r="O15" s="8">
        <v>8.0399999999999991</v>
      </c>
      <c r="P15" s="8">
        <v>8.39</v>
      </c>
      <c r="Q15" s="10" t="s">
        <v>12</v>
      </c>
      <c r="X15" s="14" t="s">
        <v>17</v>
      </c>
      <c r="Y15" s="4">
        <v>125.7</v>
      </c>
      <c r="Z15" s="4">
        <v>8.5</v>
      </c>
    </row>
    <row r="16" spans="2:31" x14ac:dyDescent="0.25">
      <c r="F16" s="8" t="s">
        <v>10</v>
      </c>
      <c r="G16" s="8">
        <v>0.94</v>
      </c>
      <c r="H16" s="8">
        <v>1.28</v>
      </c>
      <c r="I16" s="8">
        <v>2.6</v>
      </c>
      <c r="J16" s="8">
        <v>2.91</v>
      </c>
      <c r="K16" s="8">
        <v>4.7</v>
      </c>
      <c r="L16" s="8">
        <v>5.01</v>
      </c>
      <c r="M16" s="8">
        <v>6.26</v>
      </c>
      <c r="N16" s="8">
        <v>6.57</v>
      </c>
      <c r="O16" s="8">
        <v>8.0399999999999991</v>
      </c>
      <c r="P16" s="8">
        <v>8.2899999999999991</v>
      </c>
      <c r="Q16" s="10"/>
      <c r="X16" s="14" t="s">
        <v>18</v>
      </c>
      <c r="Y16" s="4">
        <v>127.71</v>
      </c>
      <c r="Z16" s="4">
        <v>23.3</v>
      </c>
    </row>
    <row r="17" spans="6:26" x14ac:dyDescent="0.25">
      <c r="F17" s="9" t="s">
        <v>11</v>
      </c>
      <c r="G17" s="9">
        <f>ABS(G15-G16)*1000</f>
        <v>9.999999999999897</v>
      </c>
      <c r="H17" s="9">
        <f t="shared" ref="H17" si="10">ABS(H15-H16)*1000</f>
        <v>139.99999999999991</v>
      </c>
      <c r="I17" s="9">
        <f t="shared" ref="I17" si="11">ABS(I15-I16)*1000</f>
        <v>10.000000000000231</v>
      </c>
      <c r="J17" s="9">
        <f t="shared" ref="J17" si="12">ABS(J15-J16)*1000</f>
        <v>89.999999999999858</v>
      </c>
      <c r="K17" s="9">
        <f t="shared" ref="K17" si="13">ABS(K15-K16)*1000</f>
        <v>9.9999999999997868</v>
      </c>
      <c r="L17" s="9">
        <f t="shared" ref="L17" si="14">ABS(L15-L16)*1000</f>
        <v>100.00000000000054</v>
      </c>
      <c r="M17" s="9">
        <f t="shared" ref="M17" si="15">ABS(M15-M16)*1000</f>
        <v>0</v>
      </c>
      <c r="N17" s="9">
        <f t="shared" ref="N17" si="16">ABS(N15-N16)*1000</f>
        <v>89.999999999999858</v>
      </c>
      <c r="O17" s="9">
        <f t="shared" ref="O17" si="17">ABS(O15-O16)*1000</f>
        <v>0</v>
      </c>
      <c r="P17" s="9">
        <f t="shared" ref="P17" si="18">ABS(P15-P16)*1000</f>
        <v>100.00000000000142</v>
      </c>
      <c r="Q17" s="9">
        <f>AVERAGE(G17:P17)</f>
        <v>55.000000000000156</v>
      </c>
      <c r="X17" s="14" t="s">
        <v>19</v>
      </c>
      <c r="Y17" s="4">
        <f xml:space="preserve"> ROUND(ABS(Y16-Y15)/MAX(Y15:Y16) * 100, 2)</f>
        <v>1.57</v>
      </c>
      <c r="Z17" s="4">
        <f xml:space="preserve"> ROUND(ABS(Z16-Z15)/MAX(Z15:Z16) * 100, 2)</f>
        <v>63.52</v>
      </c>
    </row>
    <row r="19" spans="6:26" x14ac:dyDescent="0.25">
      <c r="F19" s="6" t="s">
        <v>15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X19" s="5" t="s">
        <v>15</v>
      </c>
      <c r="Y19" s="5" t="s">
        <v>21</v>
      </c>
      <c r="Z19" s="5" t="s">
        <v>20</v>
      </c>
    </row>
    <row r="20" spans="6:26" x14ac:dyDescent="0.25">
      <c r="F20" s="8" t="s">
        <v>9</v>
      </c>
      <c r="G20" s="8">
        <v>0.88</v>
      </c>
      <c r="H20" s="8">
        <v>1.34</v>
      </c>
      <c r="I20" s="8">
        <v>2.35</v>
      </c>
      <c r="J20" s="8">
        <v>2.82</v>
      </c>
      <c r="K20" s="8">
        <v>3.76</v>
      </c>
      <c r="L20" s="8">
        <v>4.13</v>
      </c>
      <c r="M20" s="8">
        <v>5.04</v>
      </c>
      <c r="N20" s="8">
        <v>5.5</v>
      </c>
      <c r="O20" s="8">
        <v>6.41</v>
      </c>
      <c r="P20" s="8">
        <v>6.79</v>
      </c>
      <c r="Q20" s="10" t="s">
        <v>12</v>
      </c>
      <c r="X20" s="14" t="s">
        <v>17</v>
      </c>
      <c r="Y20" s="4">
        <v>177.8</v>
      </c>
      <c r="Z20" s="4">
        <v>5.7</v>
      </c>
    </row>
    <row r="21" spans="6:26" x14ac:dyDescent="0.25">
      <c r="F21" s="8" t="s">
        <v>10</v>
      </c>
      <c r="G21" s="8">
        <v>0.87</v>
      </c>
      <c r="H21" s="8">
        <v>1.1299999999999999</v>
      </c>
      <c r="I21" s="8">
        <v>2.36</v>
      </c>
      <c r="J21" s="8">
        <v>2.6</v>
      </c>
      <c r="K21" s="8">
        <v>3.75</v>
      </c>
      <c r="L21" s="8">
        <v>3.91</v>
      </c>
      <c r="M21" s="8">
        <v>5.03</v>
      </c>
      <c r="N21" s="8">
        <v>5.32</v>
      </c>
      <c r="O21" s="8">
        <v>6.4</v>
      </c>
      <c r="P21" s="8">
        <v>6.61</v>
      </c>
      <c r="Q21" s="10"/>
      <c r="X21" s="14" t="s">
        <v>18</v>
      </c>
      <c r="Y21" s="4">
        <v>175.46</v>
      </c>
      <c r="Z21" s="4">
        <v>8.94</v>
      </c>
    </row>
    <row r="22" spans="6:26" x14ac:dyDescent="0.25">
      <c r="F22" s="9" t="s">
        <v>11</v>
      </c>
      <c r="G22" s="9">
        <f>ABS(G20-G21)*1000</f>
        <v>10.000000000000009</v>
      </c>
      <c r="H22" s="9">
        <f t="shared" ref="H22" si="19">ABS(H20-H21)*1000</f>
        <v>210.0000000000002</v>
      </c>
      <c r="I22" s="9">
        <f t="shared" ref="I22" si="20">ABS(I20-I21)*1000</f>
        <v>9.9999999999997868</v>
      </c>
      <c r="J22" s="9">
        <f t="shared" ref="J22" si="21">ABS(J20-J21)*1000</f>
        <v>219.99999999999974</v>
      </c>
      <c r="K22" s="9">
        <f t="shared" ref="K22" si="22">ABS(K20-K21)*1000</f>
        <v>9.9999999999997868</v>
      </c>
      <c r="L22" s="9">
        <f t="shared" ref="L22" si="23">ABS(L20-L21)*1000</f>
        <v>219.99999999999974</v>
      </c>
      <c r="M22" s="9">
        <f t="shared" ref="M22" si="24">ABS(M20-M21)*1000</f>
        <v>9.9999999999997868</v>
      </c>
      <c r="N22" s="9">
        <f t="shared" ref="N22" si="25">ABS(N20-N21)*1000</f>
        <v>179.99999999999972</v>
      </c>
      <c r="O22" s="9">
        <f t="shared" ref="O22" si="26">ABS(O20-O21)*1000</f>
        <v>9.9999999999997868</v>
      </c>
      <c r="P22" s="9">
        <f t="shared" ref="P22" si="27">ABS(P20-P21)*1000</f>
        <v>179.99999999999972</v>
      </c>
      <c r="Q22" s="9">
        <f>AVERAGE(G22:P22)</f>
        <v>105.99999999999984</v>
      </c>
      <c r="X22" s="14" t="s">
        <v>19</v>
      </c>
      <c r="Y22" s="4">
        <f xml:space="preserve"> ROUND(ABS(Y21-Y20)/MAX(Y20:Y21) * 100, 2)</f>
        <v>1.32</v>
      </c>
      <c r="Z22" s="4">
        <f xml:space="preserve"> ROUND(ABS(Z21-Z20)/MAX(Z20:Z21) * 100, 2)</f>
        <v>36.24</v>
      </c>
    </row>
  </sheetData>
  <mergeCells count="11">
    <mergeCell ref="F14:Q14"/>
    <mergeCell ref="Q15:Q16"/>
    <mergeCell ref="F19:Q19"/>
    <mergeCell ref="Q20:Q21"/>
    <mergeCell ref="T4:U4"/>
    <mergeCell ref="AC4:AE4"/>
    <mergeCell ref="B2:C2"/>
    <mergeCell ref="F4:Q4"/>
    <mergeCell ref="Q5:Q6"/>
    <mergeCell ref="F9:Q9"/>
    <mergeCell ref="Q10:Q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Hoàng Quang</dc:creator>
  <cp:lastModifiedBy>Hùng Hoàng Quang</cp:lastModifiedBy>
  <dcterms:created xsi:type="dcterms:W3CDTF">2021-12-17T01:54:35Z</dcterms:created>
  <dcterms:modified xsi:type="dcterms:W3CDTF">2021-12-17T04:43:01Z</dcterms:modified>
</cp:coreProperties>
</file>