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"/>
    </mc:Choice>
  </mc:AlternateContent>
  <xr:revisionPtr revIDLastSave="0" documentId="13_ncr:1_{956F9D20-01FC-43B4-992F-461CE40D00EE}" xr6:coauthVersionLast="47" xr6:coauthVersionMax="47" xr10:uidLastSave="{00000000-0000-0000-0000-000000000000}"/>
  <bookViews>
    <workbookView xWindow="-120" yWindow="-120" windowWidth="20730" windowHeight="11040" activeTab="3" xr2:uid="{C8BEDB58-D85B-4B58-B271-B7E57F113C4F}"/>
  </bookViews>
  <sheets>
    <sheet name="Hoja1" sheetId="1" r:id="rId1"/>
    <sheet name="Hoja1 (2)" sheetId="3" r:id="rId2"/>
    <sheet name="15-09-2022" sheetId="6" r:id="rId3"/>
    <sheet name="Hoja1 (3)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9" i="7" l="1"/>
  <c r="L76" i="7"/>
  <c r="K76" i="7"/>
  <c r="J76" i="7"/>
  <c r="I76" i="7"/>
  <c r="H76" i="7"/>
  <c r="G76" i="7"/>
  <c r="F76" i="7"/>
  <c r="E76" i="7"/>
  <c r="D76" i="7"/>
  <c r="L77" i="7"/>
  <c r="K77" i="7"/>
  <c r="J77" i="7"/>
  <c r="I77" i="7"/>
  <c r="H77" i="7"/>
  <c r="G77" i="7"/>
  <c r="F77" i="7"/>
  <c r="E77" i="7"/>
  <c r="D77" i="7"/>
  <c r="L78" i="7"/>
  <c r="K78" i="7"/>
  <c r="J78" i="7"/>
  <c r="I78" i="7"/>
  <c r="H78" i="7"/>
  <c r="G78" i="7"/>
  <c r="F78" i="7"/>
  <c r="E78" i="7"/>
  <c r="B77" i="7" s="1"/>
  <c r="D78" i="7"/>
  <c r="L79" i="7"/>
  <c r="K79" i="7"/>
  <c r="J79" i="7"/>
  <c r="I79" i="7"/>
  <c r="H79" i="7"/>
  <c r="G79" i="7"/>
  <c r="F79" i="7"/>
  <c r="E79" i="7"/>
  <c r="D79" i="7"/>
  <c r="B76" i="7"/>
  <c r="P32" i="7"/>
  <c r="P33" i="7"/>
  <c r="P34" i="7"/>
  <c r="P31" i="7"/>
  <c r="B32" i="7"/>
  <c r="B31" i="7"/>
  <c r="L32" i="7"/>
  <c r="K32" i="7"/>
  <c r="J32" i="7"/>
  <c r="I32" i="7"/>
  <c r="H32" i="7"/>
  <c r="G32" i="7"/>
  <c r="F32" i="7"/>
  <c r="E32" i="7"/>
  <c r="D32" i="7"/>
  <c r="L34" i="7"/>
  <c r="K34" i="7"/>
  <c r="J34" i="7"/>
  <c r="I34" i="7"/>
  <c r="H34" i="7"/>
  <c r="G34" i="7"/>
  <c r="F34" i="7"/>
  <c r="E34" i="7"/>
  <c r="D34" i="7"/>
  <c r="L31" i="7"/>
  <c r="K31" i="7"/>
  <c r="J31" i="7"/>
  <c r="I31" i="7"/>
  <c r="H31" i="7"/>
  <c r="G31" i="7"/>
  <c r="F31" i="7"/>
  <c r="E31" i="7"/>
  <c r="D31" i="7"/>
  <c r="L33" i="7"/>
  <c r="K33" i="7"/>
  <c r="J33" i="7"/>
  <c r="I33" i="7"/>
  <c r="H33" i="7"/>
  <c r="G33" i="7"/>
  <c r="F33" i="7"/>
  <c r="E33" i="7"/>
  <c r="D33" i="7"/>
  <c r="P23" i="7"/>
  <c r="P24" i="7"/>
  <c r="P25" i="7"/>
  <c r="P22" i="7"/>
  <c r="B22" i="7"/>
  <c r="B25" i="7"/>
  <c r="B24" i="7"/>
  <c r="B23" i="7"/>
  <c r="L25" i="7"/>
  <c r="K25" i="7"/>
  <c r="J25" i="7"/>
  <c r="I25" i="7"/>
  <c r="H25" i="7"/>
  <c r="G25" i="7"/>
  <c r="F25" i="7"/>
  <c r="E25" i="7"/>
  <c r="D25" i="7"/>
  <c r="L24" i="7"/>
  <c r="K24" i="7"/>
  <c r="J24" i="7"/>
  <c r="I24" i="7"/>
  <c r="H24" i="7"/>
  <c r="G24" i="7"/>
  <c r="F24" i="7"/>
  <c r="E24" i="7"/>
  <c r="D24" i="7"/>
  <c r="L23" i="7"/>
  <c r="K23" i="7"/>
  <c r="J23" i="7"/>
  <c r="I23" i="7"/>
  <c r="H23" i="7"/>
  <c r="G23" i="7"/>
  <c r="F23" i="7"/>
  <c r="E23" i="7"/>
  <c r="D23" i="7"/>
  <c r="L22" i="7"/>
  <c r="K22" i="7"/>
  <c r="J22" i="7"/>
  <c r="I22" i="7"/>
  <c r="H22" i="7"/>
  <c r="G22" i="7"/>
  <c r="F22" i="7"/>
  <c r="E22" i="7"/>
  <c r="D22" i="7"/>
  <c r="P14" i="7"/>
  <c r="P15" i="7"/>
  <c r="P16" i="7"/>
  <c r="P13" i="7"/>
  <c r="B14" i="7"/>
  <c r="L13" i="7"/>
  <c r="K13" i="7"/>
  <c r="J13" i="7"/>
  <c r="I13" i="7"/>
  <c r="H13" i="7"/>
  <c r="G13" i="7"/>
  <c r="F13" i="7"/>
  <c r="E13" i="7"/>
  <c r="D13" i="7"/>
  <c r="L16" i="7"/>
  <c r="K16" i="7"/>
  <c r="J16" i="7"/>
  <c r="I16" i="7"/>
  <c r="H16" i="7"/>
  <c r="G16" i="7"/>
  <c r="F16" i="7"/>
  <c r="E16" i="7"/>
  <c r="D16" i="7"/>
  <c r="L15" i="7"/>
  <c r="K15" i="7"/>
  <c r="J15" i="7"/>
  <c r="I15" i="7"/>
  <c r="H15" i="7"/>
  <c r="G15" i="7"/>
  <c r="F15" i="7"/>
  <c r="E15" i="7"/>
  <c r="D15" i="7"/>
  <c r="L14" i="7"/>
  <c r="K14" i="7"/>
  <c r="J14" i="7"/>
  <c r="I14" i="7"/>
  <c r="H14" i="7"/>
  <c r="G14" i="7"/>
  <c r="F14" i="7"/>
  <c r="E14" i="7"/>
  <c r="D14" i="7"/>
  <c r="P5" i="7"/>
  <c r="P6" i="7"/>
  <c r="P7" i="7"/>
  <c r="P4" i="7"/>
  <c r="G71" i="7"/>
  <c r="G72" i="7" s="1"/>
  <c r="E71" i="7"/>
  <c r="E72" i="7" s="1"/>
  <c r="B70" i="7"/>
  <c r="B69" i="7"/>
  <c r="L71" i="7" s="1"/>
  <c r="L72" i="7" s="1"/>
  <c r="B68" i="7"/>
  <c r="B67" i="7"/>
  <c r="K71" i="7" s="1"/>
  <c r="K72" i="7" s="1"/>
  <c r="B61" i="7"/>
  <c r="B60" i="7"/>
  <c r="D62" i="7" s="1"/>
  <c r="B59" i="7"/>
  <c r="I62" i="7" s="1"/>
  <c r="I63" i="7" s="1"/>
  <c r="B58" i="7"/>
  <c r="H62" i="7" s="1"/>
  <c r="H63" i="7" s="1"/>
  <c r="G53" i="7"/>
  <c r="G54" i="7" s="1"/>
  <c r="B52" i="7"/>
  <c r="B51" i="7"/>
  <c r="B50" i="7"/>
  <c r="F53" i="7" s="1"/>
  <c r="F54" i="7" s="1"/>
  <c r="B49" i="7"/>
  <c r="H53" i="7" s="1"/>
  <c r="H54" i="7" s="1"/>
  <c r="F45" i="7"/>
  <c r="L44" i="7"/>
  <c r="L45" i="7" s="1"/>
  <c r="F44" i="7"/>
  <c r="D44" i="7"/>
  <c r="B43" i="7"/>
  <c r="K44" i="7" s="1"/>
  <c r="K45" i="7" s="1"/>
  <c r="B42" i="7"/>
  <c r="J44" i="7" s="1"/>
  <c r="J45" i="7" s="1"/>
  <c r="L8" i="7"/>
  <c r="L9" i="7" s="1"/>
  <c r="K8" i="7"/>
  <c r="K9" i="7" s="1"/>
  <c r="J8" i="7"/>
  <c r="J9" i="7" s="1"/>
  <c r="I8" i="7"/>
  <c r="I9" i="7" s="1"/>
  <c r="H8" i="7"/>
  <c r="H9" i="7" s="1"/>
  <c r="G8" i="7"/>
  <c r="G9" i="7" s="1"/>
  <c r="F8" i="7"/>
  <c r="F9" i="7" s="1"/>
  <c r="E8" i="7"/>
  <c r="E9" i="7" s="1"/>
  <c r="D8" i="7"/>
  <c r="L31" i="1"/>
  <c r="K31" i="1"/>
  <c r="J31" i="1"/>
  <c r="I31" i="1"/>
  <c r="H31" i="1"/>
  <c r="G31" i="1"/>
  <c r="F31" i="1"/>
  <c r="E31" i="1"/>
  <c r="D31" i="1"/>
  <c r="L32" i="1"/>
  <c r="K32" i="1"/>
  <c r="J32" i="1"/>
  <c r="I32" i="1"/>
  <c r="H32" i="1"/>
  <c r="G32" i="1"/>
  <c r="F32" i="1"/>
  <c r="E32" i="1"/>
  <c r="D32" i="1"/>
  <c r="P23" i="1"/>
  <c r="P24" i="1"/>
  <c r="P25" i="1"/>
  <c r="P22" i="1"/>
  <c r="L34" i="1"/>
  <c r="K34" i="1"/>
  <c r="J34" i="1"/>
  <c r="I34" i="1"/>
  <c r="H34" i="1"/>
  <c r="G34" i="1"/>
  <c r="F34" i="1"/>
  <c r="E34" i="1"/>
  <c r="D34" i="1"/>
  <c r="L33" i="1"/>
  <c r="K33" i="1"/>
  <c r="J33" i="1"/>
  <c r="I33" i="1"/>
  <c r="H33" i="1"/>
  <c r="G33" i="1"/>
  <c r="F33" i="1"/>
  <c r="E33" i="1"/>
  <c r="D33" i="1"/>
  <c r="B32" i="1"/>
  <c r="L22" i="1"/>
  <c r="K22" i="1"/>
  <c r="J22" i="1"/>
  <c r="I22" i="1"/>
  <c r="H22" i="1"/>
  <c r="G22" i="1"/>
  <c r="B24" i="1" s="1"/>
  <c r="F22" i="1"/>
  <c r="E22" i="1"/>
  <c r="D22" i="1"/>
  <c r="L23" i="1"/>
  <c r="K23" i="1"/>
  <c r="J23" i="1"/>
  <c r="I23" i="1"/>
  <c r="H23" i="1"/>
  <c r="G23" i="1"/>
  <c r="F23" i="1"/>
  <c r="E23" i="1"/>
  <c r="D23" i="1"/>
  <c r="P14" i="1"/>
  <c r="P15" i="1"/>
  <c r="P16" i="1"/>
  <c r="P13" i="1"/>
  <c r="D24" i="1"/>
  <c r="L25" i="1"/>
  <c r="K25" i="1"/>
  <c r="J25" i="1"/>
  <c r="I25" i="1"/>
  <c r="H25" i="1"/>
  <c r="G25" i="1"/>
  <c r="F25" i="1"/>
  <c r="E25" i="1"/>
  <c r="D25" i="1"/>
  <c r="L24" i="1"/>
  <c r="K24" i="1"/>
  <c r="J24" i="1"/>
  <c r="I24" i="1"/>
  <c r="H24" i="1"/>
  <c r="G24" i="1"/>
  <c r="F24" i="1"/>
  <c r="E24" i="1"/>
  <c r="L13" i="1"/>
  <c r="K13" i="1"/>
  <c r="J13" i="1"/>
  <c r="I13" i="1"/>
  <c r="H13" i="1"/>
  <c r="G13" i="1"/>
  <c r="F13" i="1"/>
  <c r="E13" i="1"/>
  <c r="B13" i="1" s="1"/>
  <c r="D13" i="1"/>
  <c r="B14" i="1"/>
  <c r="G15" i="1"/>
  <c r="G14" i="1"/>
  <c r="L15" i="1"/>
  <c r="K15" i="1"/>
  <c r="J15" i="1"/>
  <c r="I15" i="1"/>
  <c r="H15" i="1"/>
  <c r="F15" i="1"/>
  <c r="E15" i="1"/>
  <c r="D15" i="1"/>
  <c r="L14" i="1"/>
  <c r="K14" i="1"/>
  <c r="J14" i="1"/>
  <c r="I14" i="1"/>
  <c r="H14" i="1"/>
  <c r="F14" i="1"/>
  <c r="E14" i="1"/>
  <c r="D14" i="1"/>
  <c r="G16" i="1"/>
  <c r="F16" i="1"/>
  <c r="E16" i="1"/>
  <c r="B16" i="1"/>
  <c r="L16" i="1"/>
  <c r="K16" i="1"/>
  <c r="J16" i="1"/>
  <c r="I16" i="1"/>
  <c r="H16" i="1"/>
  <c r="D16" i="1"/>
  <c r="L34" i="6"/>
  <c r="K34" i="6"/>
  <c r="J34" i="6"/>
  <c r="I34" i="6"/>
  <c r="H34" i="6"/>
  <c r="G34" i="6"/>
  <c r="F34" i="6"/>
  <c r="E34" i="6"/>
  <c r="D34" i="6"/>
  <c r="L35" i="6"/>
  <c r="K35" i="6"/>
  <c r="J35" i="6"/>
  <c r="I35" i="6"/>
  <c r="H35" i="6"/>
  <c r="G35" i="6"/>
  <c r="F35" i="6"/>
  <c r="E35" i="6"/>
  <c r="D35" i="6"/>
  <c r="P25" i="6"/>
  <c r="P26" i="6"/>
  <c r="P27" i="6"/>
  <c r="P24" i="6"/>
  <c r="B35" i="6"/>
  <c r="B34" i="6"/>
  <c r="B36" i="6"/>
  <c r="L24" i="6"/>
  <c r="K24" i="6"/>
  <c r="J24" i="6"/>
  <c r="I24" i="6"/>
  <c r="H24" i="6"/>
  <c r="G24" i="6"/>
  <c r="F24" i="6"/>
  <c r="E24" i="6"/>
  <c r="D24" i="6"/>
  <c r="L25" i="6"/>
  <c r="K25" i="6"/>
  <c r="J25" i="6"/>
  <c r="I25" i="6"/>
  <c r="H25" i="6"/>
  <c r="B27" i="6" s="1"/>
  <c r="G25" i="6"/>
  <c r="F25" i="6"/>
  <c r="E25" i="6"/>
  <c r="D25" i="6"/>
  <c r="L26" i="6"/>
  <c r="K26" i="6"/>
  <c r="J26" i="6"/>
  <c r="I26" i="6"/>
  <c r="H26" i="6"/>
  <c r="G26" i="6"/>
  <c r="F26" i="6"/>
  <c r="E26" i="6"/>
  <c r="D26" i="6"/>
  <c r="D18" i="6"/>
  <c r="H16" i="6"/>
  <c r="B17" i="6" s="1"/>
  <c r="I18" i="6" s="1"/>
  <c r="I19" i="6" s="1"/>
  <c r="B16" i="6"/>
  <c r="B15" i="6"/>
  <c r="B14" i="6"/>
  <c r="L14" i="6"/>
  <c r="K14" i="6"/>
  <c r="J14" i="6"/>
  <c r="I14" i="6"/>
  <c r="H14" i="6"/>
  <c r="G14" i="6"/>
  <c r="F14" i="6"/>
  <c r="E14" i="6"/>
  <c r="D14" i="6"/>
  <c r="L16" i="6"/>
  <c r="K16" i="6"/>
  <c r="J16" i="6"/>
  <c r="I16" i="6"/>
  <c r="G16" i="6"/>
  <c r="F16" i="6"/>
  <c r="D16" i="6"/>
  <c r="E16" i="6"/>
  <c r="L15" i="6"/>
  <c r="K15" i="6"/>
  <c r="J15" i="6"/>
  <c r="I15" i="6"/>
  <c r="H15" i="6"/>
  <c r="G15" i="6"/>
  <c r="F15" i="6"/>
  <c r="E15" i="6"/>
  <c r="L17" i="6"/>
  <c r="K17" i="6"/>
  <c r="J17" i="6"/>
  <c r="I17" i="6"/>
  <c r="H17" i="6"/>
  <c r="G17" i="6"/>
  <c r="F17" i="6"/>
  <c r="E17" i="6"/>
  <c r="D17" i="6"/>
  <c r="L8" i="6"/>
  <c r="L9" i="6" s="1"/>
  <c r="K8" i="6"/>
  <c r="K9" i="6" s="1"/>
  <c r="J8" i="6"/>
  <c r="J9" i="6" s="1"/>
  <c r="I8" i="6"/>
  <c r="I9" i="6" s="1"/>
  <c r="H8" i="6"/>
  <c r="H9" i="6" s="1"/>
  <c r="G8" i="6"/>
  <c r="G9" i="6" s="1"/>
  <c r="F8" i="6"/>
  <c r="F9" i="6" s="1"/>
  <c r="E8" i="6"/>
  <c r="E9" i="6" s="1"/>
  <c r="D8" i="6"/>
  <c r="P7" i="6"/>
  <c r="P6" i="6"/>
  <c r="P5" i="6"/>
  <c r="P4" i="6"/>
  <c r="L31" i="3"/>
  <c r="K31" i="3"/>
  <c r="J31" i="3"/>
  <c r="I31" i="3"/>
  <c r="H31" i="3"/>
  <c r="G31" i="3"/>
  <c r="F31" i="3"/>
  <c r="E31" i="3"/>
  <c r="D31" i="3"/>
  <c r="P31" i="3" s="1"/>
  <c r="L32" i="3"/>
  <c r="K32" i="3"/>
  <c r="J32" i="3"/>
  <c r="I32" i="3"/>
  <c r="H32" i="3"/>
  <c r="G32" i="3"/>
  <c r="F32" i="3"/>
  <c r="E32" i="3"/>
  <c r="D32" i="3"/>
  <c r="P34" i="3"/>
  <c r="P33" i="3"/>
  <c r="B34" i="3"/>
  <c r="P23" i="3"/>
  <c r="P24" i="3"/>
  <c r="P25" i="3"/>
  <c r="P22" i="3"/>
  <c r="L22" i="3"/>
  <c r="K22" i="3"/>
  <c r="J22" i="3"/>
  <c r="I22" i="3"/>
  <c r="H22" i="3"/>
  <c r="B25" i="3" s="1"/>
  <c r="G22" i="3"/>
  <c r="F22" i="3"/>
  <c r="E22" i="3"/>
  <c r="B22" i="3" s="1"/>
  <c r="D22" i="3"/>
  <c r="L23" i="3"/>
  <c r="K23" i="3"/>
  <c r="J23" i="3"/>
  <c r="I23" i="3"/>
  <c r="H23" i="3"/>
  <c r="G23" i="3"/>
  <c r="F23" i="3"/>
  <c r="E23" i="3"/>
  <c r="D23" i="3"/>
  <c r="L24" i="3"/>
  <c r="K24" i="3"/>
  <c r="J24" i="3"/>
  <c r="I24" i="3"/>
  <c r="H24" i="3"/>
  <c r="G24" i="3"/>
  <c r="F24" i="3"/>
  <c r="E24" i="3"/>
  <c r="D24" i="3"/>
  <c r="P14" i="3"/>
  <c r="P15" i="3"/>
  <c r="P16" i="3"/>
  <c r="P13" i="3"/>
  <c r="L18" i="3"/>
  <c r="K18" i="3"/>
  <c r="J18" i="3"/>
  <c r="I18" i="3"/>
  <c r="H18" i="3"/>
  <c r="G18" i="3"/>
  <c r="F18" i="3"/>
  <c r="E18" i="3"/>
  <c r="L17" i="3"/>
  <c r="K17" i="3"/>
  <c r="J17" i="3"/>
  <c r="I17" i="3"/>
  <c r="H17" i="3"/>
  <c r="G17" i="3"/>
  <c r="F17" i="3"/>
  <c r="E17" i="3"/>
  <c r="D17" i="3"/>
  <c r="L13" i="3"/>
  <c r="K13" i="3"/>
  <c r="J13" i="3"/>
  <c r="I13" i="3"/>
  <c r="H13" i="3"/>
  <c r="G13" i="3"/>
  <c r="F13" i="3"/>
  <c r="E13" i="3"/>
  <c r="D13" i="3"/>
  <c r="L14" i="3"/>
  <c r="K14" i="3"/>
  <c r="J14" i="3"/>
  <c r="I14" i="3"/>
  <c r="H14" i="3"/>
  <c r="G14" i="3"/>
  <c r="F14" i="3"/>
  <c r="E14" i="3"/>
  <c r="D14" i="3"/>
  <c r="L15" i="3"/>
  <c r="K15" i="3"/>
  <c r="J15" i="3"/>
  <c r="I15" i="3"/>
  <c r="H15" i="3"/>
  <c r="G15" i="3"/>
  <c r="F15" i="3"/>
  <c r="E15" i="3"/>
  <c r="D15" i="3"/>
  <c r="L16" i="3"/>
  <c r="K16" i="3"/>
  <c r="J16" i="3"/>
  <c r="I16" i="3"/>
  <c r="H16" i="3"/>
  <c r="G16" i="3"/>
  <c r="F16" i="3"/>
  <c r="B14" i="3" s="1"/>
  <c r="E16" i="3"/>
  <c r="D16" i="3"/>
  <c r="L8" i="3"/>
  <c r="L9" i="3" s="1"/>
  <c r="K8" i="3"/>
  <c r="K9" i="3" s="1"/>
  <c r="J8" i="3"/>
  <c r="J9" i="3" s="1"/>
  <c r="I8" i="3"/>
  <c r="I9" i="3" s="1"/>
  <c r="H8" i="3"/>
  <c r="H9" i="3" s="1"/>
  <c r="G8" i="3"/>
  <c r="G9" i="3" s="1"/>
  <c r="F8" i="3"/>
  <c r="F9" i="3" s="1"/>
  <c r="E8" i="3"/>
  <c r="E9" i="3" s="1"/>
  <c r="D8" i="3"/>
  <c r="P7" i="3"/>
  <c r="P6" i="3"/>
  <c r="P5" i="3"/>
  <c r="P4" i="3"/>
  <c r="P7" i="1"/>
  <c r="P6" i="1"/>
  <c r="P5" i="1"/>
  <c r="P4" i="1"/>
  <c r="B70" i="1"/>
  <c r="B69" i="1"/>
  <c r="B68" i="1"/>
  <c r="B67" i="1"/>
  <c r="B61" i="1"/>
  <c r="B60" i="1"/>
  <c r="B59" i="1"/>
  <c r="B58" i="1"/>
  <c r="G62" i="1" s="1"/>
  <c r="G63" i="1" s="1"/>
  <c r="B52" i="1"/>
  <c r="B51" i="1"/>
  <c r="B50" i="1"/>
  <c r="B49" i="1"/>
  <c r="B43" i="1"/>
  <c r="B42" i="1"/>
  <c r="I44" i="1" s="1"/>
  <c r="I45" i="1" s="1"/>
  <c r="J53" i="1"/>
  <c r="J54" i="1" s="1"/>
  <c r="K53" i="1"/>
  <c r="K54" i="1" s="1"/>
  <c r="L8" i="1"/>
  <c r="L9" i="1" s="1"/>
  <c r="K8" i="1"/>
  <c r="K9" i="1" s="1"/>
  <c r="J8" i="1"/>
  <c r="I8" i="1"/>
  <c r="H8" i="1"/>
  <c r="G8" i="1"/>
  <c r="G9" i="1" s="1"/>
  <c r="F8" i="1"/>
  <c r="E8" i="1"/>
  <c r="H9" i="1"/>
  <c r="D8" i="1"/>
  <c r="J9" i="1"/>
  <c r="F9" i="1"/>
  <c r="I9" i="1"/>
  <c r="E9" i="1"/>
  <c r="B78" i="7" l="1"/>
  <c r="L80" i="7" s="1"/>
  <c r="L81" i="7" s="1"/>
  <c r="B16" i="7"/>
  <c r="J62" i="7"/>
  <c r="J63" i="7" s="1"/>
  <c r="E44" i="7"/>
  <c r="E45" i="7" s="1"/>
  <c r="K62" i="7"/>
  <c r="K63" i="7" s="1"/>
  <c r="F71" i="7"/>
  <c r="F72" i="7" s="1"/>
  <c r="I53" i="7"/>
  <c r="I54" i="7" s="1"/>
  <c r="L62" i="7"/>
  <c r="L63" i="7" s="1"/>
  <c r="G44" i="7"/>
  <c r="G45" i="7" s="1"/>
  <c r="J53" i="7"/>
  <c r="J54" i="7" s="1"/>
  <c r="E62" i="7"/>
  <c r="E63" i="7" s="1"/>
  <c r="H71" i="7"/>
  <c r="H72" i="7" s="1"/>
  <c r="H44" i="7"/>
  <c r="H45" i="7" s="1"/>
  <c r="K53" i="7"/>
  <c r="K54" i="7" s="1"/>
  <c r="F62" i="7"/>
  <c r="F63" i="7" s="1"/>
  <c r="I71" i="7"/>
  <c r="I72" i="7" s="1"/>
  <c r="I44" i="7"/>
  <c r="I45" i="7" s="1"/>
  <c r="D53" i="7"/>
  <c r="L53" i="7"/>
  <c r="L54" i="7" s="1"/>
  <c r="G62" i="7"/>
  <c r="G63" i="7" s="1"/>
  <c r="J71" i="7"/>
  <c r="J72" i="7" s="1"/>
  <c r="E53" i="7"/>
  <c r="E54" i="7" s="1"/>
  <c r="D71" i="7"/>
  <c r="B31" i="1"/>
  <c r="B33" i="1"/>
  <c r="B34" i="1"/>
  <c r="B22" i="1"/>
  <c r="B25" i="1"/>
  <c r="B23" i="1"/>
  <c r="B15" i="1"/>
  <c r="L17" i="1" s="1"/>
  <c r="L18" i="1" s="1"/>
  <c r="B37" i="6"/>
  <c r="I38" i="6" s="1"/>
  <c r="I39" i="6" s="1"/>
  <c r="J38" i="6"/>
  <c r="J39" i="6" s="1"/>
  <c r="H38" i="6"/>
  <c r="H39" i="6" s="1"/>
  <c r="G38" i="6"/>
  <c r="G39" i="6" s="1"/>
  <c r="D38" i="6"/>
  <c r="B24" i="6"/>
  <c r="B25" i="6"/>
  <c r="B26" i="6"/>
  <c r="I28" i="6" s="1"/>
  <c r="I29" i="6" s="1"/>
  <c r="H18" i="6"/>
  <c r="H19" i="6" s="1"/>
  <c r="K18" i="6"/>
  <c r="K19" i="6" s="1"/>
  <c r="L18" i="6"/>
  <c r="L19" i="6" s="1"/>
  <c r="F18" i="6"/>
  <c r="F19" i="6" s="1"/>
  <c r="J18" i="6"/>
  <c r="J19" i="6" s="1"/>
  <c r="E18" i="6"/>
  <c r="E19" i="6" s="1"/>
  <c r="G18" i="6"/>
  <c r="G19" i="6" s="1"/>
  <c r="B31" i="3"/>
  <c r="P32" i="3"/>
  <c r="B32" i="3"/>
  <c r="B33" i="3"/>
  <c r="B23" i="3"/>
  <c r="B24" i="3"/>
  <c r="B16" i="3"/>
  <c r="B15" i="3"/>
  <c r="B13" i="3"/>
  <c r="J71" i="1"/>
  <c r="J72" i="1" s="1"/>
  <c r="G71" i="1"/>
  <c r="G72" i="1" s="1"/>
  <c r="H71" i="1"/>
  <c r="H72" i="1" s="1"/>
  <c r="I71" i="1"/>
  <c r="I72" i="1" s="1"/>
  <c r="F71" i="1"/>
  <c r="F72" i="1" s="1"/>
  <c r="K71" i="1"/>
  <c r="K72" i="1" s="1"/>
  <c r="E71" i="1"/>
  <c r="E72" i="1" s="1"/>
  <c r="L71" i="1"/>
  <c r="L72" i="1" s="1"/>
  <c r="D71" i="1"/>
  <c r="H62" i="1"/>
  <c r="H63" i="1" s="1"/>
  <c r="I62" i="1"/>
  <c r="I63" i="1" s="1"/>
  <c r="K62" i="1"/>
  <c r="K63" i="1" s="1"/>
  <c r="D62" i="1"/>
  <c r="L62" i="1"/>
  <c r="L63" i="1" s="1"/>
  <c r="J62" i="1"/>
  <c r="J63" i="1" s="1"/>
  <c r="E62" i="1"/>
  <c r="E63" i="1" s="1"/>
  <c r="F62" i="1"/>
  <c r="F63" i="1" s="1"/>
  <c r="E53" i="1"/>
  <c r="E54" i="1" s="1"/>
  <c r="F53" i="1"/>
  <c r="F54" i="1" s="1"/>
  <c r="D53" i="1"/>
  <c r="H53" i="1"/>
  <c r="H54" i="1" s="1"/>
  <c r="I53" i="1"/>
  <c r="I54" i="1" s="1"/>
  <c r="L53" i="1"/>
  <c r="L54" i="1" s="1"/>
  <c r="G53" i="1"/>
  <c r="G54" i="1" s="1"/>
  <c r="J44" i="1"/>
  <c r="J45" i="1" s="1"/>
  <c r="K44" i="1"/>
  <c r="K45" i="1" s="1"/>
  <c r="G44" i="1"/>
  <c r="G45" i="1" s="1"/>
  <c r="D44" i="1"/>
  <c r="L44" i="1"/>
  <c r="L45" i="1" s="1"/>
  <c r="E44" i="1"/>
  <c r="E45" i="1" s="1"/>
  <c r="H44" i="1"/>
  <c r="H45" i="1" s="1"/>
  <c r="F44" i="1"/>
  <c r="F45" i="1" s="1"/>
  <c r="F80" i="7" l="1"/>
  <c r="F81" i="7" s="1"/>
  <c r="D80" i="7"/>
  <c r="G80" i="7"/>
  <c r="G81" i="7" s="1"/>
  <c r="J80" i="7"/>
  <c r="J81" i="7" s="1"/>
  <c r="E80" i="7"/>
  <c r="E81" i="7" s="1"/>
  <c r="H80" i="7"/>
  <c r="H81" i="7" s="1"/>
  <c r="I80" i="7"/>
  <c r="I81" i="7" s="1"/>
  <c r="K80" i="7"/>
  <c r="K81" i="7" s="1"/>
  <c r="B13" i="7"/>
  <c r="B15" i="7"/>
  <c r="L35" i="1"/>
  <c r="L36" i="1" s="1"/>
  <c r="K35" i="1"/>
  <c r="K36" i="1" s="1"/>
  <c r="J35" i="1"/>
  <c r="J36" i="1" s="1"/>
  <c r="D35" i="1"/>
  <c r="I35" i="1"/>
  <c r="I36" i="1" s="1"/>
  <c r="G35" i="1"/>
  <c r="G36" i="1" s="1"/>
  <c r="H35" i="1"/>
  <c r="H36" i="1" s="1"/>
  <c r="F35" i="1"/>
  <c r="F36" i="1" s="1"/>
  <c r="E35" i="1"/>
  <c r="E36" i="1" s="1"/>
  <c r="G26" i="1"/>
  <c r="G27" i="1" s="1"/>
  <c r="E26" i="1"/>
  <c r="E27" i="1" s="1"/>
  <c r="J26" i="1"/>
  <c r="J27" i="1" s="1"/>
  <c r="L26" i="1"/>
  <c r="L27" i="1" s="1"/>
  <c r="K26" i="1"/>
  <c r="K27" i="1" s="1"/>
  <c r="D26" i="1"/>
  <c r="F26" i="1"/>
  <c r="F27" i="1" s="1"/>
  <c r="H26" i="1"/>
  <c r="H27" i="1" s="1"/>
  <c r="I26" i="1"/>
  <c r="I27" i="1" s="1"/>
  <c r="K17" i="1"/>
  <c r="K18" i="1" s="1"/>
  <c r="E17" i="1"/>
  <c r="E18" i="1" s="1"/>
  <c r="I17" i="1"/>
  <c r="I18" i="1" s="1"/>
  <c r="J17" i="1"/>
  <c r="J18" i="1" s="1"/>
  <c r="H17" i="1"/>
  <c r="H18" i="1" s="1"/>
  <c r="D17" i="1"/>
  <c r="G17" i="1"/>
  <c r="G18" i="1" s="1"/>
  <c r="F17" i="1"/>
  <c r="F18" i="1" s="1"/>
  <c r="K38" i="6"/>
  <c r="K39" i="6" s="1"/>
  <c r="L38" i="6"/>
  <c r="L39" i="6" s="1"/>
  <c r="F38" i="6"/>
  <c r="F39" i="6" s="1"/>
  <c r="E38" i="6"/>
  <c r="E39" i="6" s="1"/>
  <c r="L28" i="6"/>
  <c r="L29" i="6" s="1"/>
  <c r="J28" i="6"/>
  <c r="J29" i="6" s="1"/>
  <c r="H28" i="6"/>
  <c r="H29" i="6" s="1"/>
  <c r="D28" i="6"/>
  <c r="F28" i="6"/>
  <c r="F29" i="6" s="1"/>
  <c r="G28" i="6"/>
  <c r="G29" i="6" s="1"/>
  <c r="K28" i="6"/>
  <c r="K29" i="6" s="1"/>
  <c r="E28" i="6"/>
  <c r="E29" i="6" s="1"/>
  <c r="D35" i="3"/>
  <c r="I35" i="3"/>
  <c r="I36" i="3" s="1"/>
  <c r="F35" i="3"/>
  <c r="F36" i="3" s="1"/>
  <c r="K35" i="3"/>
  <c r="K36" i="3" s="1"/>
  <c r="L35" i="3"/>
  <c r="L36" i="3" s="1"/>
  <c r="E35" i="3"/>
  <c r="E36" i="3" s="1"/>
  <c r="J35" i="3"/>
  <c r="J36" i="3" s="1"/>
  <c r="G35" i="3"/>
  <c r="G36" i="3" s="1"/>
  <c r="H35" i="3"/>
  <c r="H36" i="3" s="1"/>
  <c r="J26" i="3"/>
  <c r="J27" i="3" s="1"/>
  <c r="E26" i="3"/>
  <c r="E27" i="3" s="1"/>
  <c r="F26" i="3"/>
  <c r="F27" i="3" s="1"/>
  <c r="H26" i="3"/>
  <c r="H27" i="3" s="1"/>
  <c r="I26" i="3"/>
  <c r="I27" i="3" s="1"/>
  <c r="K26" i="3"/>
  <c r="K27" i="3" s="1"/>
  <c r="D26" i="3"/>
  <c r="G26" i="3"/>
  <c r="G27" i="3" s="1"/>
  <c r="L26" i="3"/>
  <c r="L27" i="3" s="1"/>
  <c r="E17" i="7" l="1"/>
  <c r="E18" i="7" s="1"/>
  <c r="L17" i="7"/>
  <c r="L18" i="7" s="1"/>
  <c r="H17" i="7"/>
  <c r="H18" i="7" s="1"/>
  <c r="F17" i="7"/>
  <c r="F18" i="7" s="1"/>
  <c r="I17" i="7"/>
  <c r="I18" i="7" s="1"/>
  <c r="J17" i="7"/>
  <c r="J18" i="7" s="1"/>
  <c r="D17" i="7"/>
  <c r="K17" i="7"/>
  <c r="K18" i="7" s="1"/>
  <c r="G17" i="7"/>
  <c r="G18" i="7" s="1"/>
  <c r="B34" i="7" l="1"/>
  <c r="G26" i="7" l="1"/>
  <c r="G27" i="7" s="1"/>
  <c r="F26" i="7"/>
  <c r="F27" i="7" s="1"/>
  <c r="E26" i="7"/>
  <c r="E27" i="7" s="1"/>
  <c r="L26" i="7"/>
  <c r="L27" i="7" s="1"/>
  <c r="D26" i="7"/>
  <c r="K26" i="7"/>
  <c r="K27" i="7" s="1"/>
  <c r="J26" i="7"/>
  <c r="J27" i="7" s="1"/>
  <c r="I26" i="7"/>
  <c r="I27" i="7" s="1"/>
  <c r="H26" i="7"/>
  <c r="H27" i="7" s="1"/>
  <c r="B33" i="7"/>
  <c r="F35" i="7" l="1"/>
  <c r="F36" i="7" s="1"/>
  <c r="E35" i="7"/>
  <c r="E36" i="7" s="1"/>
  <c r="K35" i="7"/>
  <c r="K36" i="7" s="1"/>
  <c r="G35" i="7"/>
  <c r="G36" i="7" s="1"/>
  <c r="J35" i="7"/>
  <c r="J36" i="7" s="1"/>
  <c r="I35" i="7"/>
  <c r="I36" i="7" s="1"/>
  <c r="D35" i="7"/>
  <c r="L35" i="7"/>
  <c r="L36" i="7" s="1"/>
  <c r="H35" i="7"/>
  <c r="H36" i="7" s="1"/>
</calcChain>
</file>

<file path=xl/sharedStrings.xml><?xml version="1.0" encoding="utf-8"?>
<sst xmlns="http://schemas.openxmlformats.org/spreadsheetml/2006/main" count="501" uniqueCount="45">
  <si>
    <t>VARIABLE SOLUCIÓN</t>
  </si>
  <si>
    <t>SOLUCIÓN</t>
  </si>
  <si>
    <t>X1</t>
  </si>
  <si>
    <t>X2</t>
  </si>
  <si>
    <t>X3</t>
  </si>
  <si>
    <t>X4</t>
  </si>
  <si>
    <t>S1</t>
  </si>
  <si>
    <t>S2</t>
  </si>
  <si>
    <t>S3</t>
  </si>
  <si>
    <t>S4</t>
  </si>
  <si>
    <t>Cj</t>
  </si>
  <si>
    <t>Zj</t>
  </si>
  <si>
    <t>Cj-Zj</t>
  </si>
  <si>
    <t>Cb</t>
  </si>
  <si>
    <t>SLN BASICA INICIAL</t>
  </si>
  <si>
    <t>F1</t>
  </si>
  <si>
    <t>F2</t>
  </si>
  <si>
    <t>F3</t>
  </si>
  <si>
    <t>F4</t>
  </si>
  <si>
    <t>(-2)*F4+F3</t>
  </si>
  <si>
    <t>(-2)*F4+F1</t>
  </si>
  <si>
    <t>ITERACIÓN No. 5</t>
  </si>
  <si>
    <t>ITERACIÓN No. 6</t>
  </si>
  <si>
    <t>ITERACIÓN No. 7</t>
  </si>
  <si>
    <t>F2-F3</t>
  </si>
  <si>
    <t>F1-F3</t>
  </si>
  <si>
    <t>F1-F2</t>
  </si>
  <si>
    <t>B/A</t>
  </si>
  <si>
    <t>ITERACIÓN No 1</t>
  </si>
  <si>
    <t>ITERACIÓN No 2</t>
  </si>
  <si>
    <t>ITERACIÓN No 3</t>
  </si>
  <si>
    <t>ITERACIÓN NO 1</t>
  </si>
  <si>
    <t>B/a</t>
  </si>
  <si>
    <t>ITERACIÓN NO 2</t>
  </si>
  <si>
    <t>ITERACIÓN 1</t>
  </si>
  <si>
    <t>(-2)F4+F3</t>
  </si>
  <si>
    <t>ITERACIÓN 2</t>
  </si>
  <si>
    <t>ITERACIÓN 3</t>
  </si>
  <si>
    <t>(-2)*F2+F1</t>
  </si>
  <si>
    <t>(-2)*F1+F3</t>
  </si>
  <si>
    <t>(-4)*F1+F4</t>
  </si>
  <si>
    <t>(-0,5)*F3+F2</t>
  </si>
  <si>
    <t>(-0,5)*F4+F3</t>
  </si>
  <si>
    <t>(-0,75*F4)+F2</t>
  </si>
  <si>
    <t>(0,5*F4+F1)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</si>
</sst>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color theme="7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8" borderId="0" xfId="0" quotePrefix="1" applyFont="1" applyFill="1" applyAlignment="1">
      <alignment horizontal="center" vertical="center"/>
    </xf>
  </cellXfs>
  <cellStyles count="1">
    <cellStyle name="Normal" xfId="0" builtinId="0"/>
  </cellStyles>
  <dxfs count="6"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border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</dxfs>
  <tableStyles count="1" defaultTableStyle="TableStyleMedium2" defaultPivotStyle="PivotStyleLight16">
    <tableStyle name="Invisible" pivot="0" table="0" count="0" xr9:uid="{61FBE440-9521-4465-86B8-E4CF36DC29C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AB19D-DB28-4BF0-8F56-00A70A61F130}">
  <dimension ref="A2:P73"/>
  <sheetViews>
    <sheetView topLeftCell="A23" zoomScale="115" zoomScaleNormal="115" workbookViewId="0">
      <pane xSplit="1" topLeftCell="B1" activePane="topRight" state="frozen"/>
      <selection pane="topRight" activeCell="D31" sqref="D31"/>
    </sheetView>
  </sheetViews>
  <sheetFormatPr baseColWidth="10" defaultRowHeight="18.75" x14ac:dyDescent="0.25"/>
  <cols>
    <col min="1" max="1" width="3.140625" style="5" customWidth="1"/>
    <col min="2" max="2" width="11.42578125" style="5"/>
    <col min="3" max="3" width="14.140625" style="5" customWidth="1"/>
    <col min="4" max="4" width="13.28515625" style="5" customWidth="1"/>
    <col min="5" max="12" width="11.42578125" style="5"/>
    <col min="13" max="13" width="3.140625" style="5" customWidth="1"/>
    <col min="14" max="14" width="19.5703125" style="5" customWidth="1"/>
    <col min="15" max="15" width="3.140625" style="5" customWidth="1"/>
    <col min="16" max="16384" width="11.42578125" style="5"/>
  </cols>
  <sheetData>
    <row r="2" spans="2:16" x14ac:dyDescent="0.25">
      <c r="B2" s="20" t="s">
        <v>14</v>
      </c>
      <c r="C2" s="20"/>
      <c r="D2" s="4" t="s">
        <v>10</v>
      </c>
      <c r="E2" s="1">
        <v>20000</v>
      </c>
      <c r="F2" s="1">
        <v>20000</v>
      </c>
      <c r="G2" s="1">
        <v>20000</v>
      </c>
      <c r="H2" s="1">
        <v>20000</v>
      </c>
      <c r="I2" s="1">
        <v>0</v>
      </c>
      <c r="J2" s="1">
        <v>0</v>
      </c>
      <c r="K2" s="1">
        <v>0</v>
      </c>
      <c r="L2" s="1">
        <v>0</v>
      </c>
    </row>
    <row r="3" spans="2:16" s="6" customFormat="1" ht="37.5" x14ac:dyDescent="0.25">
      <c r="B3" s="2" t="s">
        <v>13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14" t="s">
        <v>5</v>
      </c>
      <c r="I3" s="2" t="s">
        <v>6</v>
      </c>
      <c r="J3" s="2" t="s">
        <v>7</v>
      </c>
      <c r="K3" s="2" t="s">
        <v>8</v>
      </c>
      <c r="L3" s="2" t="s">
        <v>9</v>
      </c>
      <c r="P3" s="5" t="s">
        <v>27</v>
      </c>
    </row>
    <row r="4" spans="2:16" x14ac:dyDescent="0.25">
      <c r="B4" s="1">
        <v>0</v>
      </c>
      <c r="C4" s="3" t="s">
        <v>6</v>
      </c>
      <c r="D4" s="1">
        <v>24</v>
      </c>
      <c r="E4" s="8">
        <v>2</v>
      </c>
      <c r="F4" s="8">
        <v>1</v>
      </c>
      <c r="G4" s="8">
        <v>1</v>
      </c>
      <c r="H4" s="8">
        <v>2</v>
      </c>
      <c r="I4" s="7">
        <v>1</v>
      </c>
      <c r="J4" s="7">
        <v>0</v>
      </c>
      <c r="K4" s="7">
        <v>0</v>
      </c>
      <c r="L4" s="7">
        <v>0</v>
      </c>
      <c r="P4" s="5">
        <f>IFERROR(D4/H4,"")</f>
        <v>12</v>
      </c>
    </row>
    <row r="5" spans="2:16" x14ac:dyDescent="0.25">
      <c r="B5" s="1">
        <v>0</v>
      </c>
      <c r="C5" s="3" t="s">
        <v>7</v>
      </c>
      <c r="D5" s="1">
        <v>20</v>
      </c>
      <c r="E5" s="8">
        <v>2</v>
      </c>
      <c r="F5" s="8">
        <v>2</v>
      </c>
      <c r="G5" s="8">
        <v>1</v>
      </c>
      <c r="H5" s="8">
        <v>0</v>
      </c>
      <c r="I5" s="7">
        <v>0</v>
      </c>
      <c r="J5" s="7">
        <v>1</v>
      </c>
      <c r="K5" s="7">
        <v>0</v>
      </c>
      <c r="L5" s="7">
        <v>0</v>
      </c>
      <c r="P5" s="5" t="str">
        <f t="shared" ref="P5:P7" si="0">IFERROR(D5/H5,"")</f>
        <v/>
      </c>
    </row>
    <row r="6" spans="2:16" x14ac:dyDescent="0.25">
      <c r="B6" s="1">
        <v>0</v>
      </c>
      <c r="C6" s="3" t="s">
        <v>8</v>
      </c>
      <c r="D6" s="1">
        <v>20</v>
      </c>
      <c r="E6" s="8">
        <v>0</v>
      </c>
      <c r="F6" s="8">
        <v>0</v>
      </c>
      <c r="G6" s="8">
        <v>2</v>
      </c>
      <c r="H6" s="8">
        <v>2</v>
      </c>
      <c r="I6" s="7">
        <v>0</v>
      </c>
      <c r="J6" s="7">
        <v>0</v>
      </c>
      <c r="K6" s="7">
        <v>1</v>
      </c>
      <c r="L6" s="7">
        <v>0</v>
      </c>
      <c r="P6" s="5">
        <f t="shared" si="0"/>
        <v>10</v>
      </c>
    </row>
    <row r="7" spans="2:16" x14ac:dyDescent="0.25">
      <c r="B7" s="1">
        <v>0</v>
      </c>
      <c r="C7" s="11" t="s">
        <v>9</v>
      </c>
      <c r="D7" s="1">
        <v>16</v>
      </c>
      <c r="E7" s="8">
        <v>0</v>
      </c>
      <c r="F7" s="8">
        <v>0</v>
      </c>
      <c r="G7" s="8">
        <v>0</v>
      </c>
      <c r="H7" s="17">
        <v>4</v>
      </c>
      <c r="I7" s="7">
        <v>0</v>
      </c>
      <c r="J7" s="7">
        <v>0</v>
      </c>
      <c r="K7" s="7">
        <v>0</v>
      </c>
      <c r="L7" s="7">
        <v>1</v>
      </c>
      <c r="P7" s="11">
        <f t="shared" si="0"/>
        <v>4</v>
      </c>
    </row>
    <row r="8" spans="2:16" x14ac:dyDescent="0.25">
      <c r="C8" s="3" t="s">
        <v>11</v>
      </c>
      <c r="D8" s="10">
        <f>SUMPRODUCT($B4:$B7,D4:D7)</f>
        <v>0</v>
      </c>
      <c r="E8" s="9">
        <f t="shared" ref="E8:L8" si="1">SUMPRODUCT($B4:$B7,E4:E7)</f>
        <v>0</v>
      </c>
      <c r="F8" s="9">
        <f t="shared" si="1"/>
        <v>0</v>
      </c>
      <c r="G8" s="9">
        <f t="shared" si="1"/>
        <v>0</v>
      </c>
      <c r="H8" s="9">
        <f t="shared" si="1"/>
        <v>0</v>
      </c>
      <c r="I8" s="9">
        <f t="shared" si="1"/>
        <v>0</v>
      </c>
      <c r="J8" s="9">
        <f t="shared" si="1"/>
        <v>0</v>
      </c>
      <c r="K8" s="9">
        <f t="shared" si="1"/>
        <v>0</v>
      </c>
      <c r="L8" s="9">
        <f t="shared" si="1"/>
        <v>0</v>
      </c>
    </row>
    <row r="9" spans="2:16" x14ac:dyDescent="0.25">
      <c r="C9" s="19" t="s">
        <v>12</v>
      </c>
      <c r="D9" s="19"/>
      <c r="E9" s="12">
        <f>E2-E8</f>
        <v>20000</v>
      </c>
      <c r="F9" s="12">
        <f t="shared" ref="F9:L9" si="2">F2-F8</f>
        <v>20000</v>
      </c>
      <c r="G9" s="12">
        <f t="shared" si="2"/>
        <v>20000</v>
      </c>
      <c r="H9" s="13">
        <f t="shared" si="2"/>
        <v>20000</v>
      </c>
      <c r="I9" s="1">
        <f t="shared" si="2"/>
        <v>0</v>
      </c>
      <c r="J9" s="1">
        <f t="shared" si="2"/>
        <v>0</v>
      </c>
      <c r="K9" s="1">
        <f t="shared" si="2"/>
        <v>0</v>
      </c>
      <c r="L9" s="1">
        <f t="shared" si="2"/>
        <v>0</v>
      </c>
    </row>
    <row r="11" spans="2:16" x14ac:dyDescent="0.25">
      <c r="B11" s="20" t="s">
        <v>34</v>
      </c>
      <c r="C11" s="20"/>
      <c r="D11" s="4" t="s">
        <v>10</v>
      </c>
      <c r="E11" s="1">
        <v>20000</v>
      </c>
      <c r="F11" s="1">
        <v>20000</v>
      </c>
      <c r="G11" s="1">
        <v>20000</v>
      </c>
      <c r="H11" s="1">
        <v>20000</v>
      </c>
      <c r="I11" s="1">
        <v>0</v>
      </c>
      <c r="J11" s="1">
        <v>0</v>
      </c>
      <c r="K11" s="1">
        <v>0</v>
      </c>
      <c r="L11" s="1">
        <v>0</v>
      </c>
    </row>
    <row r="12" spans="2:16" ht="37.5" x14ac:dyDescent="0.25">
      <c r="B12" s="2" t="s">
        <v>13</v>
      </c>
      <c r="C12" s="2" t="s">
        <v>0</v>
      </c>
      <c r="D12" s="2" t="s">
        <v>1</v>
      </c>
      <c r="E12" s="2" t="s">
        <v>2</v>
      </c>
      <c r="F12" s="2" t="s">
        <v>3</v>
      </c>
      <c r="G12" s="14" t="s">
        <v>4</v>
      </c>
      <c r="H12" s="2" t="s">
        <v>5</v>
      </c>
      <c r="I12" s="2" t="s">
        <v>6</v>
      </c>
      <c r="J12" s="2" t="s">
        <v>7</v>
      </c>
      <c r="K12" s="2" t="s">
        <v>8</v>
      </c>
      <c r="L12" s="2" t="s">
        <v>9</v>
      </c>
    </row>
    <row r="13" spans="2:16" x14ac:dyDescent="0.25">
      <c r="B13" s="1">
        <f>IF(AND(E13=1,E14=0,E15=0,E16=0),E11,0)</f>
        <v>0</v>
      </c>
      <c r="C13" s="3" t="s">
        <v>6</v>
      </c>
      <c r="D13" s="1">
        <f>(-$H4)*D16+D4</f>
        <v>16</v>
      </c>
      <c r="E13" s="8">
        <f t="shared" ref="E13:L13" si="3">(-$H4)*E16+E4</f>
        <v>2</v>
      </c>
      <c r="F13" s="8">
        <f t="shared" si="3"/>
        <v>1</v>
      </c>
      <c r="G13" s="8">
        <f t="shared" si="3"/>
        <v>1</v>
      </c>
      <c r="H13" s="24">
        <f t="shared" si="3"/>
        <v>0</v>
      </c>
      <c r="I13" s="7">
        <f t="shared" si="3"/>
        <v>1</v>
      </c>
      <c r="J13" s="7">
        <f t="shared" si="3"/>
        <v>0</v>
      </c>
      <c r="K13" s="7">
        <f t="shared" si="3"/>
        <v>0</v>
      </c>
      <c r="L13" s="7">
        <f t="shared" si="3"/>
        <v>-0.5</v>
      </c>
      <c r="N13" s="5" t="s">
        <v>20</v>
      </c>
      <c r="P13" s="5">
        <f>D13/G13</f>
        <v>16</v>
      </c>
    </row>
    <row r="14" spans="2:16" x14ac:dyDescent="0.25">
      <c r="B14" s="1">
        <f>IF(AND(F14=1,F15=0,F16=0,F13=0),F11,0)</f>
        <v>0</v>
      </c>
      <c r="C14" s="3" t="s">
        <v>7</v>
      </c>
      <c r="D14" s="1">
        <f>D5</f>
        <v>20</v>
      </c>
      <c r="E14" s="8">
        <f t="shared" ref="E14:L14" si="4">E5</f>
        <v>2</v>
      </c>
      <c r="F14" s="8">
        <f t="shared" si="4"/>
        <v>2</v>
      </c>
      <c r="G14" s="8">
        <f t="shared" si="4"/>
        <v>1</v>
      </c>
      <c r="H14" s="8">
        <f t="shared" si="4"/>
        <v>0</v>
      </c>
      <c r="I14" s="7">
        <f t="shared" si="4"/>
        <v>0</v>
      </c>
      <c r="J14" s="7">
        <f t="shared" si="4"/>
        <v>1</v>
      </c>
      <c r="K14" s="7">
        <f t="shared" si="4"/>
        <v>0</v>
      </c>
      <c r="L14" s="7">
        <f t="shared" si="4"/>
        <v>0</v>
      </c>
      <c r="P14" s="5">
        <f t="shared" ref="P14:P16" si="5">D14/G14</f>
        <v>20</v>
      </c>
    </row>
    <row r="15" spans="2:16" x14ac:dyDescent="0.25">
      <c r="B15" s="1">
        <f>IF(AND(G15=1,G16=0,G14=0,G13=0),G11,0)</f>
        <v>0</v>
      </c>
      <c r="C15" s="11" t="s">
        <v>8</v>
      </c>
      <c r="D15" s="1">
        <f>(-$H6)*D16+D6</f>
        <v>12</v>
      </c>
      <c r="E15" s="8">
        <f t="shared" ref="E15:L15" si="6">(-$H6)*E16+E6</f>
        <v>0</v>
      </c>
      <c r="F15" s="8">
        <f t="shared" si="6"/>
        <v>0</v>
      </c>
      <c r="G15" s="8">
        <f t="shared" si="6"/>
        <v>2</v>
      </c>
      <c r="H15" s="8">
        <f t="shared" si="6"/>
        <v>0</v>
      </c>
      <c r="I15" s="7">
        <f t="shared" si="6"/>
        <v>0</v>
      </c>
      <c r="J15" s="7">
        <f t="shared" si="6"/>
        <v>0</v>
      </c>
      <c r="K15" s="7">
        <f t="shared" si="6"/>
        <v>1</v>
      </c>
      <c r="L15" s="7">
        <f t="shared" si="6"/>
        <v>-0.5</v>
      </c>
      <c r="N15" s="5" t="s">
        <v>35</v>
      </c>
      <c r="P15" s="11">
        <f t="shared" si="5"/>
        <v>6</v>
      </c>
    </row>
    <row r="16" spans="2:16" x14ac:dyDescent="0.25">
      <c r="B16" s="1">
        <f>IF(AND(H16=1,H15=0,H14=0,H13=0),H11,0)</f>
        <v>20000</v>
      </c>
      <c r="C16" s="10" t="s">
        <v>5</v>
      </c>
      <c r="D16" s="1">
        <f>D7/$H$7</f>
        <v>4</v>
      </c>
      <c r="E16" s="8">
        <f t="shared" ref="E16:L16" si="7">E7/$H$7</f>
        <v>0</v>
      </c>
      <c r="F16" s="8">
        <f t="shared" si="7"/>
        <v>0</v>
      </c>
      <c r="G16" s="8">
        <f t="shared" si="7"/>
        <v>0</v>
      </c>
      <c r="H16" s="17">
        <f t="shared" si="7"/>
        <v>1</v>
      </c>
      <c r="I16" s="7">
        <f t="shared" si="7"/>
        <v>0</v>
      </c>
      <c r="J16" s="7">
        <f t="shared" si="7"/>
        <v>0</v>
      </c>
      <c r="K16" s="7">
        <f t="shared" si="7"/>
        <v>0</v>
      </c>
      <c r="L16" s="7">
        <f t="shared" si="7"/>
        <v>0.25</v>
      </c>
      <c r="P16" s="5" t="e">
        <f t="shared" si="5"/>
        <v>#DIV/0!</v>
      </c>
    </row>
    <row r="17" spans="2:16" x14ac:dyDescent="0.25">
      <c r="C17" s="3" t="s">
        <v>11</v>
      </c>
      <c r="D17" s="10">
        <f>SUMPRODUCT($B13:$B16,D13:D16)</f>
        <v>80000</v>
      </c>
      <c r="E17" s="9">
        <f t="shared" ref="E17:L17" si="8">SUMPRODUCT($B13:$B16,E13:E16)</f>
        <v>0</v>
      </c>
      <c r="F17" s="9">
        <f t="shared" si="8"/>
        <v>0</v>
      </c>
      <c r="G17" s="9">
        <f t="shared" si="8"/>
        <v>0</v>
      </c>
      <c r="H17" s="9">
        <f t="shared" si="8"/>
        <v>20000</v>
      </c>
      <c r="I17" s="9">
        <f t="shared" si="8"/>
        <v>0</v>
      </c>
      <c r="J17" s="9">
        <f t="shared" si="8"/>
        <v>0</v>
      </c>
      <c r="K17" s="9">
        <f t="shared" si="8"/>
        <v>0</v>
      </c>
      <c r="L17" s="9">
        <f t="shared" si="8"/>
        <v>5000</v>
      </c>
    </row>
    <row r="18" spans="2:16" x14ac:dyDescent="0.25">
      <c r="C18" s="19" t="s">
        <v>12</v>
      </c>
      <c r="D18" s="19"/>
      <c r="E18" s="12">
        <f>E11-E17</f>
        <v>20000</v>
      </c>
      <c r="F18" s="12">
        <f t="shared" ref="F18:L18" si="9">F11-F17</f>
        <v>20000</v>
      </c>
      <c r="G18" s="12">
        <f t="shared" si="9"/>
        <v>20000</v>
      </c>
      <c r="H18" s="13">
        <f t="shared" si="9"/>
        <v>0</v>
      </c>
      <c r="I18" s="1">
        <f t="shared" si="9"/>
        <v>0</v>
      </c>
      <c r="J18" s="1">
        <f t="shared" si="9"/>
        <v>0</v>
      </c>
      <c r="K18" s="1">
        <f t="shared" si="9"/>
        <v>0</v>
      </c>
      <c r="L18" s="1">
        <f t="shared" si="9"/>
        <v>-5000</v>
      </c>
    </row>
    <row r="20" spans="2:16" x14ac:dyDescent="0.25">
      <c r="B20" s="20" t="s">
        <v>36</v>
      </c>
      <c r="C20" s="20"/>
      <c r="D20" s="4" t="s">
        <v>10</v>
      </c>
      <c r="E20" s="1">
        <v>20000</v>
      </c>
      <c r="F20" s="1">
        <v>20000</v>
      </c>
      <c r="G20" s="1">
        <v>20000</v>
      </c>
      <c r="H20" s="1">
        <v>20000</v>
      </c>
      <c r="I20" s="1">
        <v>0</v>
      </c>
      <c r="J20" s="1">
        <v>0</v>
      </c>
      <c r="K20" s="1">
        <v>0</v>
      </c>
      <c r="L20" s="1">
        <v>0</v>
      </c>
    </row>
    <row r="21" spans="2:16" ht="37.5" x14ac:dyDescent="0.25">
      <c r="B21" s="2" t="s">
        <v>13</v>
      </c>
      <c r="C21" s="2" t="s">
        <v>0</v>
      </c>
      <c r="D21" s="2" t="s">
        <v>1</v>
      </c>
      <c r="E21" s="2" t="s">
        <v>2</v>
      </c>
      <c r="F21" s="2" t="s">
        <v>3</v>
      </c>
      <c r="G21" s="14" t="s">
        <v>4</v>
      </c>
      <c r="H21" s="14" t="s">
        <v>5</v>
      </c>
      <c r="I21" s="2" t="s">
        <v>6</v>
      </c>
      <c r="J21" s="2" t="s">
        <v>7</v>
      </c>
      <c r="K21" s="2" t="s">
        <v>8</v>
      </c>
      <c r="L21" s="2" t="s">
        <v>9</v>
      </c>
    </row>
    <row r="22" spans="2:16" x14ac:dyDescent="0.25">
      <c r="B22" s="1">
        <f>IF(AND(E22=1,E23=0,E24=0,E25=0),E20,0)</f>
        <v>0</v>
      </c>
      <c r="C22" s="3" t="s">
        <v>6</v>
      </c>
      <c r="D22" s="1">
        <f>D13-D24</f>
        <v>10</v>
      </c>
      <c r="E22" s="8">
        <f t="shared" ref="E22:L22" si="10">E13-E24</f>
        <v>2</v>
      </c>
      <c r="F22" s="8">
        <f t="shared" si="10"/>
        <v>1</v>
      </c>
      <c r="G22" s="24">
        <f t="shared" si="10"/>
        <v>0</v>
      </c>
      <c r="H22" s="24">
        <f t="shared" si="10"/>
        <v>0</v>
      </c>
      <c r="I22" s="7">
        <f t="shared" si="10"/>
        <v>1</v>
      </c>
      <c r="J22" s="7">
        <f t="shared" si="10"/>
        <v>0</v>
      </c>
      <c r="K22" s="7">
        <f t="shared" si="10"/>
        <v>-0.5</v>
      </c>
      <c r="L22" s="7">
        <f t="shared" si="10"/>
        <v>-0.25</v>
      </c>
      <c r="N22" s="5" t="s">
        <v>25</v>
      </c>
      <c r="P22" s="5">
        <f>D22/F22</f>
        <v>10</v>
      </c>
    </row>
    <row r="23" spans="2:16" x14ac:dyDescent="0.25">
      <c r="B23" s="1">
        <f>IF(AND(F23=1,F24=0,F25=0,F22=0),F20,0)</f>
        <v>0</v>
      </c>
      <c r="C23" s="11" t="s">
        <v>7</v>
      </c>
      <c r="D23" s="1">
        <f>D14-D24</f>
        <v>14</v>
      </c>
      <c r="E23" s="8">
        <f t="shared" ref="E23:L23" si="11">E14-E24</f>
        <v>2</v>
      </c>
      <c r="F23" s="17">
        <f t="shared" si="11"/>
        <v>2</v>
      </c>
      <c r="G23" s="8">
        <f t="shared" si="11"/>
        <v>0</v>
      </c>
      <c r="H23" s="8">
        <f t="shared" si="11"/>
        <v>0</v>
      </c>
      <c r="I23" s="7">
        <f t="shared" si="11"/>
        <v>0</v>
      </c>
      <c r="J23" s="7">
        <f t="shared" si="11"/>
        <v>1</v>
      </c>
      <c r="K23" s="7">
        <f t="shared" si="11"/>
        <v>-0.5</v>
      </c>
      <c r="L23" s="7">
        <f t="shared" si="11"/>
        <v>0.25</v>
      </c>
      <c r="N23" s="5" t="s">
        <v>24</v>
      </c>
      <c r="P23" s="11">
        <f t="shared" ref="P23:P25" si="12">D23/F23</f>
        <v>7</v>
      </c>
    </row>
    <row r="24" spans="2:16" x14ac:dyDescent="0.25">
      <c r="B24" s="1">
        <f>IF(AND(G24=1,G25=0,G23=0,G22=0),G20,0)</f>
        <v>20000</v>
      </c>
      <c r="C24" s="10" t="s">
        <v>4</v>
      </c>
      <c r="D24" s="1">
        <f>D15/$G15</f>
        <v>6</v>
      </c>
      <c r="E24" s="8">
        <f t="shared" ref="E24:L24" si="13">E15/$G15</f>
        <v>0</v>
      </c>
      <c r="F24" s="8">
        <f t="shared" si="13"/>
        <v>0</v>
      </c>
      <c r="G24" s="17">
        <f t="shared" si="13"/>
        <v>1</v>
      </c>
      <c r="H24" s="8">
        <f t="shared" si="13"/>
        <v>0</v>
      </c>
      <c r="I24" s="7">
        <f t="shared" si="13"/>
        <v>0</v>
      </c>
      <c r="J24" s="7">
        <f t="shared" si="13"/>
        <v>0</v>
      </c>
      <c r="K24" s="7">
        <f t="shared" si="13"/>
        <v>0.5</v>
      </c>
      <c r="L24" s="7">
        <f t="shared" si="13"/>
        <v>-0.25</v>
      </c>
      <c r="P24" s="5" t="e">
        <f t="shared" si="12"/>
        <v>#DIV/0!</v>
      </c>
    </row>
    <row r="25" spans="2:16" x14ac:dyDescent="0.25">
      <c r="B25" s="1">
        <f>IF(AND(H25=1,H24=0,H23=0,H22=0),H20,0)</f>
        <v>20000</v>
      </c>
      <c r="C25" s="10" t="s">
        <v>5</v>
      </c>
      <c r="D25" s="1">
        <f>D16</f>
        <v>4</v>
      </c>
      <c r="E25" s="8">
        <f t="shared" ref="E25:L25" si="14">E16</f>
        <v>0</v>
      </c>
      <c r="F25" s="8">
        <f t="shared" si="14"/>
        <v>0</v>
      </c>
      <c r="G25" s="8">
        <f t="shared" si="14"/>
        <v>0</v>
      </c>
      <c r="H25" s="17">
        <f t="shared" si="14"/>
        <v>1</v>
      </c>
      <c r="I25" s="7">
        <f t="shared" si="14"/>
        <v>0</v>
      </c>
      <c r="J25" s="7">
        <f t="shared" si="14"/>
        <v>0</v>
      </c>
      <c r="K25" s="7">
        <f t="shared" si="14"/>
        <v>0</v>
      </c>
      <c r="L25" s="7">
        <f t="shared" si="14"/>
        <v>0.25</v>
      </c>
      <c r="P25" s="5" t="e">
        <f t="shared" si="12"/>
        <v>#DIV/0!</v>
      </c>
    </row>
    <row r="26" spans="2:16" x14ac:dyDescent="0.25">
      <c r="C26" s="3" t="s">
        <v>11</v>
      </c>
      <c r="D26" s="10">
        <f>SUMPRODUCT($B22:$B25,D22:D25)</f>
        <v>200000</v>
      </c>
      <c r="E26" s="9">
        <f t="shared" ref="E26:L26" si="15">SUMPRODUCT($B22:$B25,E22:E25)</f>
        <v>0</v>
      </c>
      <c r="F26" s="9">
        <f t="shared" si="15"/>
        <v>0</v>
      </c>
      <c r="G26" s="9">
        <f t="shared" si="15"/>
        <v>20000</v>
      </c>
      <c r="H26" s="9">
        <f t="shared" si="15"/>
        <v>20000</v>
      </c>
      <c r="I26" s="9">
        <f t="shared" si="15"/>
        <v>0</v>
      </c>
      <c r="J26" s="9">
        <f t="shared" si="15"/>
        <v>0</v>
      </c>
      <c r="K26" s="9">
        <f t="shared" si="15"/>
        <v>10000</v>
      </c>
      <c r="L26" s="9">
        <f t="shared" si="15"/>
        <v>0</v>
      </c>
    </row>
    <row r="27" spans="2:16" x14ac:dyDescent="0.25">
      <c r="C27" s="19" t="s">
        <v>12</v>
      </c>
      <c r="D27" s="19"/>
      <c r="E27" s="12">
        <f>E20-E26</f>
        <v>20000</v>
      </c>
      <c r="F27" s="12">
        <f t="shared" ref="F27:L27" si="16">F20-F26</f>
        <v>20000</v>
      </c>
      <c r="G27" s="12">
        <f t="shared" si="16"/>
        <v>0</v>
      </c>
      <c r="H27" s="13">
        <f t="shared" si="16"/>
        <v>0</v>
      </c>
      <c r="I27" s="1">
        <f t="shared" si="16"/>
        <v>0</v>
      </c>
      <c r="J27" s="1">
        <f t="shared" si="16"/>
        <v>0</v>
      </c>
      <c r="K27" s="1">
        <f t="shared" si="16"/>
        <v>-10000</v>
      </c>
      <c r="L27" s="1">
        <f t="shared" si="16"/>
        <v>0</v>
      </c>
    </row>
    <row r="29" spans="2:16" x14ac:dyDescent="0.25">
      <c r="B29" s="20" t="s">
        <v>37</v>
      </c>
      <c r="C29" s="20"/>
      <c r="D29" s="4" t="s">
        <v>10</v>
      </c>
      <c r="E29" s="1">
        <v>20000</v>
      </c>
      <c r="F29" s="1">
        <v>20000</v>
      </c>
      <c r="G29" s="1">
        <v>20000</v>
      </c>
      <c r="H29" s="1">
        <v>20000</v>
      </c>
      <c r="I29" s="1">
        <v>0</v>
      </c>
      <c r="J29" s="1">
        <v>0</v>
      </c>
      <c r="K29" s="1">
        <v>0</v>
      </c>
      <c r="L29" s="1">
        <v>0</v>
      </c>
    </row>
    <row r="30" spans="2:16" ht="37.5" x14ac:dyDescent="0.25">
      <c r="B30" s="2" t="s">
        <v>13</v>
      </c>
      <c r="C30" s="2" t="s">
        <v>0</v>
      </c>
      <c r="D30" s="2" t="s">
        <v>1</v>
      </c>
      <c r="E30" s="2" t="s">
        <v>2</v>
      </c>
      <c r="F30" s="14" t="s">
        <v>3</v>
      </c>
      <c r="G30" s="14" t="s">
        <v>4</v>
      </c>
      <c r="H30" s="14" t="s">
        <v>5</v>
      </c>
      <c r="I30" s="2" t="s">
        <v>6</v>
      </c>
      <c r="J30" s="2" t="s">
        <v>7</v>
      </c>
      <c r="K30" s="2" t="s">
        <v>8</v>
      </c>
      <c r="L30" s="2" t="s">
        <v>9</v>
      </c>
    </row>
    <row r="31" spans="2:16" x14ac:dyDescent="0.25">
      <c r="B31" s="1">
        <f>IF(AND(E31=1,E32=0,E33=0,E34=0),E29,0)</f>
        <v>0</v>
      </c>
      <c r="C31" s="3" t="s">
        <v>6</v>
      </c>
      <c r="D31" s="1">
        <f>D22-D32</f>
        <v>3</v>
      </c>
      <c r="E31" s="8">
        <f t="shared" ref="E31:L31" si="17">E22-E32</f>
        <v>1</v>
      </c>
      <c r="F31" s="8">
        <f t="shared" si="17"/>
        <v>0</v>
      </c>
      <c r="G31" s="24">
        <f t="shared" si="17"/>
        <v>0</v>
      </c>
      <c r="H31" s="24">
        <f t="shared" si="17"/>
        <v>0</v>
      </c>
      <c r="I31" s="7">
        <f t="shared" si="17"/>
        <v>1</v>
      </c>
      <c r="J31" s="7">
        <f t="shared" si="17"/>
        <v>-0.5</v>
      </c>
      <c r="K31" s="7">
        <f t="shared" si="17"/>
        <v>-0.25</v>
      </c>
      <c r="L31" s="7">
        <f t="shared" si="17"/>
        <v>-0.375</v>
      </c>
      <c r="N31" s="5" t="s">
        <v>26</v>
      </c>
    </row>
    <row r="32" spans="2:16" x14ac:dyDescent="0.25">
      <c r="B32" s="1">
        <f>IF(AND(F32=1,F33=0,F34=0,F31=0),F29,0)</f>
        <v>20000</v>
      </c>
      <c r="C32" s="10" t="s">
        <v>3</v>
      </c>
      <c r="D32" s="1">
        <f>D23/$F23</f>
        <v>7</v>
      </c>
      <c r="E32" s="8">
        <f t="shared" ref="E32:L32" si="18">E23/$F23</f>
        <v>1</v>
      </c>
      <c r="F32" s="17">
        <f t="shared" si="18"/>
        <v>1</v>
      </c>
      <c r="G32" s="8">
        <f t="shared" si="18"/>
        <v>0</v>
      </c>
      <c r="H32" s="8">
        <f t="shared" si="18"/>
        <v>0</v>
      </c>
      <c r="I32" s="7">
        <f t="shared" si="18"/>
        <v>0</v>
      </c>
      <c r="J32" s="7">
        <f t="shared" si="18"/>
        <v>0.5</v>
      </c>
      <c r="K32" s="7">
        <f t="shared" si="18"/>
        <v>-0.25</v>
      </c>
      <c r="L32" s="7">
        <f t="shared" si="18"/>
        <v>0.125</v>
      </c>
    </row>
    <row r="33" spans="1:12" x14ac:dyDescent="0.25">
      <c r="B33" s="1">
        <f>IF(AND(G33=1,G34=0,G32=0,G31=0),G29,0)</f>
        <v>20000</v>
      </c>
      <c r="C33" s="10" t="s">
        <v>4</v>
      </c>
      <c r="D33" s="1">
        <f>D24/$G24</f>
        <v>6</v>
      </c>
      <c r="E33" s="8">
        <f t="shared" ref="E33:L33" si="19">E24/$G24</f>
        <v>0</v>
      </c>
      <c r="F33" s="8">
        <f t="shared" si="19"/>
        <v>0</v>
      </c>
      <c r="G33" s="17">
        <f t="shared" si="19"/>
        <v>1</v>
      </c>
      <c r="H33" s="8">
        <f t="shared" si="19"/>
        <v>0</v>
      </c>
      <c r="I33" s="7">
        <f t="shared" si="19"/>
        <v>0</v>
      </c>
      <c r="J33" s="7">
        <f t="shared" si="19"/>
        <v>0</v>
      </c>
      <c r="K33" s="7">
        <f t="shared" si="19"/>
        <v>0.5</v>
      </c>
      <c r="L33" s="7">
        <f t="shared" si="19"/>
        <v>-0.25</v>
      </c>
    </row>
    <row r="34" spans="1:12" x14ac:dyDescent="0.25">
      <c r="B34" s="1">
        <f>IF(AND(H34=1,H33=0,H32=0,H31=0),H29,0)</f>
        <v>20000</v>
      </c>
      <c r="C34" s="10" t="s">
        <v>5</v>
      </c>
      <c r="D34" s="1">
        <f>D25</f>
        <v>4</v>
      </c>
      <c r="E34" s="8">
        <f t="shared" ref="E34:L34" si="20">E25</f>
        <v>0</v>
      </c>
      <c r="F34" s="8">
        <f t="shared" si="20"/>
        <v>0</v>
      </c>
      <c r="G34" s="8">
        <f t="shared" si="20"/>
        <v>0</v>
      </c>
      <c r="H34" s="17">
        <f t="shared" si="20"/>
        <v>1</v>
      </c>
      <c r="I34" s="7">
        <f t="shared" si="20"/>
        <v>0</v>
      </c>
      <c r="J34" s="7">
        <f t="shared" si="20"/>
        <v>0</v>
      </c>
      <c r="K34" s="7">
        <f t="shared" si="20"/>
        <v>0</v>
      </c>
      <c r="L34" s="7">
        <f t="shared" si="20"/>
        <v>0.25</v>
      </c>
    </row>
    <row r="35" spans="1:12" x14ac:dyDescent="0.25">
      <c r="C35" s="3" t="s">
        <v>11</v>
      </c>
      <c r="D35" s="10">
        <f>SUMPRODUCT($B31:$B34,D31:D34)</f>
        <v>340000</v>
      </c>
      <c r="E35" s="9">
        <f t="shared" ref="E35:L35" si="21">SUMPRODUCT($B31:$B34,E31:E34)</f>
        <v>20000</v>
      </c>
      <c r="F35" s="9">
        <f t="shared" si="21"/>
        <v>20000</v>
      </c>
      <c r="G35" s="9">
        <f t="shared" si="21"/>
        <v>20000</v>
      </c>
      <c r="H35" s="9">
        <f t="shared" si="21"/>
        <v>20000</v>
      </c>
      <c r="I35" s="9">
        <f t="shared" si="21"/>
        <v>0</v>
      </c>
      <c r="J35" s="9">
        <f t="shared" si="21"/>
        <v>10000</v>
      </c>
      <c r="K35" s="9">
        <f t="shared" si="21"/>
        <v>5000</v>
      </c>
      <c r="L35" s="9">
        <f t="shared" si="21"/>
        <v>2500</v>
      </c>
    </row>
    <row r="36" spans="1:12" x14ac:dyDescent="0.25">
      <c r="C36" s="19" t="s">
        <v>12</v>
      </c>
      <c r="D36" s="19"/>
      <c r="E36" s="12">
        <f>E29-E35</f>
        <v>0</v>
      </c>
      <c r="F36" s="12">
        <f t="shared" ref="F36:L36" si="22">F29-F35</f>
        <v>0</v>
      </c>
      <c r="G36" s="12">
        <f t="shared" si="22"/>
        <v>0</v>
      </c>
      <c r="H36" s="13">
        <f t="shared" si="22"/>
        <v>0</v>
      </c>
      <c r="I36" s="1">
        <f t="shared" si="22"/>
        <v>0</v>
      </c>
      <c r="J36" s="1">
        <f t="shared" si="22"/>
        <v>-10000</v>
      </c>
      <c r="K36" s="1">
        <f t="shared" si="22"/>
        <v>-5000</v>
      </c>
      <c r="L36" s="1">
        <f t="shared" si="22"/>
        <v>-2500</v>
      </c>
    </row>
    <row r="38" spans="1:12" hidden="1" x14ac:dyDescent="0.25">
      <c r="B38" s="21"/>
      <c r="C38" s="21"/>
    </row>
    <row r="39" spans="1:12" hidden="1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hidden="1" x14ac:dyDescent="0.25"/>
    <row r="41" spans="1:12" hidden="1" x14ac:dyDescent="0.25"/>
    <row r="42" spans="1:12" hidden="1" x14ac:dyDescent="0.25">
      <c r="A42" s="5" t="s">
        <v>17</v>
      </c>
      <c r="B42" s="1">
        <f>IF(AND(G43=0,G41=0,G40=0,G42=1),G38,0)</f>
        <v>0</v>
      </c>
      <c r="C42" s="3" t="s">
        <v>8</v>
      </c>
      <c r="D42" s="1">
        <v>20</v>
      </c>
      <c r="E42" s="8">
        <v>0</v>
      </c>
      <c r="F42" s="8">
        <v>0</v>
      </c>
      <c r="G42" s="8">
        <v>2</v>
      </c>
      <c r="H42" s="8">
        <v>2</v>
      </c>
      <c r="I42" s="7">
        <v>0</v>
      </c>
      <c r="J42" s="7">
        <v>0</v>
      </c>
      <c r="K42" s="7">
        <v>1</v>
      </c>
      <c r="L42" s="7">
        <v>0</v>
      </c>
    </row>
    <row r="43" spans="1:12" hidden="1" x14ac:dyDescent="0.25">
      <c r="A43" s="5" t="s">
        <v>18</v>
      </c>
      <c r="B43" s="1">
        <f>IF(AND(H42=0,H41=0,H40=0,H43=1),H38,0)</f>
        <v>0</v>
      </c>
      <c r="C43" s="3" t="s">
        <v>9</v>
      </c>
      <c r="D43" s="1">
        <v>16</v>
      </c>
      <c r="E43" s="8">
        <v>0</v>
      </c>
      <c r="F43" s="8">
        <v>0</v>
      </c>
      <c r="G43" s="8">
        <v>0</v>
      </c>
      <c r="H43" s="8">
        <v>4</v>
      </c>
      <c r="I43" s="7">
        <v>0</v>
      </c>
      <c r="J43" s="7">
        <v>0</v>
      </c>
      <c r="K43" s="7">
        <v>0</v>
      </c>
      <c r="L43" s="7">
        <v>1</v>
      </c>
    </row>
    <row r="44" spans="1:12" hidden="1" x14ac:dyDescent="0.25">
      <c r="C44" s="3" t="s">
        <v>11</v>
      </c>
      <c r="D44" s="10">
        <f>SUMPRODUCT($B40:$B43,D40:D43)</f>
        <v>0</v>
      </c>
      <c r="E44" s="9">
        <f t="shared" ref="E44" si="23">SUMPRODUCT($B40:$B43,E40:E43)</f>
        <v>0</v>
      </c>
      <c r="F44" s="9">
        <f t="shared" ref="F44" si="24">SUMPRODUCT($B40:$B43,F40:F43)</f>
        <v>0</v>
      </c>
      <c r="G44" s="9">
        <f t="shared" ref="G44" si="25">SUMPRODUCT($B40:$B43,G40:G43)</f>
        <v>0</v>
      </c>
      <c r="H44" s="9">
        <f t="shared" ref="H44" si="26">SUMPRODUCT($B40:$B43,H40:H43)</f>
        <v>0</v>
      </c>
      <c r="I44" s="9">
        <f t="shared" ref="I44" si="27">SUMPRODUCT($B40:$B43,I40:I43)</f>
        <v>0</v>
      </c>
      <c r="J44" s="9">
        <f t="shared" ref="J44" si="28">SUMPRODUCT($B40:$B43,J40:J43)</f>
        <v>0</v>
      </c>
      <c r="K44" s="9">
        <f t="shared" ref="K44" si="29">SUMPRODUCT($B40:$B43,K40:K43)</f>
        <v>0</v>
      </c>
      <c r="L44" s="9">
        <f t="shared" ref="L44" si="30">SUMPRODUCT($B40:$B43,L40:L43)</f>
        <v>0</v>
      </c>
    </row>
    <row r="45" spans="1:12" hidden="1" x14ac:dyDescent="0.25">
      <c r="C45" s="19" t="s">
        <v>12</v>
      </c>
      <c r="D45" s="19"/>
      <c r="E45" s="1">
        <f>E38-E44</f>
        <v>0</v>
      </c>
      <c r="F45" s="1">
        <f t="shared" ref="F45" si="31">F38-F44</f>
        <v>0</v>
      </c>
      <c r="G45" s="1">
        <f t="shared" ref="G45" si="32">G38-G44</f>
        <v>0</v>
      </c>
      <c r="H45" s="1">
        <f t="shared" ref="H45" si="33">H38-H44</f>
        <v>0</v>
      </c>
      <c r="I45" s="1">
        <f t="shared" ref="I45" si="34">I38-I44</f>
        <v>0</v>
      </c>
      <c r="J45" s="1">
        <f t="shared" ref="J45" si="35">J38-J44</f>
        <v>0</v>
      </c>
      <c r="K45" s="1">
        <f t="shared" ref="K45" si="36">K38-K44</f>
        <v>0</v>
      </c>
      <c r="L45" s="1">
        <f t="shared" ref="L45" si="37">L38-L44</f>
        <v>0</v>
      </c>
    </row>
    <row r="46" spans="1:12" hidden="1" x14ac:dyDescent="0.25"/>
    <row r="47" spans="1:12" hidden="1" x14ac:dyDescent="0.25">
      <c r="B47" s="20" t="s">
        <v>21</v>
      </c>
      <c r="C47" s="20"/>
      <c r="D47" s="4" t="s">
        <v>10</v>
      </c>
      <c r="E47" s="1">
        <v>20000</v>
      </c>
      <c r="F47" s="1">
        <v>20000</v>
      </c>
      <c r="G47" s="1">
        <v>20000</v>
      </c>
      <c r="H47" s="1">
        <v>20000</v>
      </c>
      <c r="I47" s="1">
        <v>0</v>
      </c>
      <c r="J47" s="1">
        <v>0</v>
      </c>
      <c r="K47" s="1">
        <v>0</v>
      </c>
      <c r="L47" s="1">
        <v>0</v>
      </c>
    </row>
    <row r="48" spans="1:12" ht="37.5" hidden="1" x14ac:dyDescent="0.25">
      <c r="B48" s="2" t="s">
        <v>13</v>
      </c>
      <c r="C48" s="2" t="s">
        <v>0</v>
      </c>
      <c r="D48" s="2" t="s">
        <v>1</v>
      </c>
      <c r="E48" s="2" t="s">
        <v>2</v>
      </c>
      <c r="F48" s="2" t="s">
        <v>3</v>
      </c>
      <c r="G48" s="2" t="s">
        <v>4</v>
      </c>
      <c r="H48" s="2" t="s">
        <v>5</v>
      </c>
      <c r="I48" s="2" t="s">
        <v>6</v>
      </c>
      <c r="J48" s="2" t="s">
        <v>7</v>
      </c>
      <c r="K48" s="2" t="s">
        <v>8</v>
      </c>
      <c r="L48" s="2" t="s">
        <v>9</v>
      </c>
    </row>
    <row r="49" spans="1:12" hidden="1" x14ac:dyDescent="0.25">
      <c r="A49" s="5" t="s">
        <v>15</v>
      </c>
      <c r="B49" s="1">
        <f>IF(AND(E52=0,E51=0,E50=0,E49=1),E47,0)</f>
        <v>0</v>
      </c>
      <c r="C49" s="3" t="s">
        <v>6</v>
      </c>
      <c r="D49" s="1">
        <v>24</v>
      </c>
      <c r="E49" s="8">
        <v>2</v>
      </c>
      <c r="F49" s="8">
        <v>1</v>
      </c>
      <c r="G49" s="8">
        <v>1</v>
      </c>
      <c r="H49" s="8">
        <v>2</v>
      </c>
      <c r="I49" s="7">
        <v>1</v>
      </c>
      <c r="J49" s="7">
        <v>0</v>
      </c>
      <c r="K49" s="7">
        <v>0</v>
      </c>
      <c r="L49" s="7">
        <v>0</v>
      </c>
    </row>
    <row r="50" spans="1:12" hidden="1" x14ac:dyDescent="0.25">
      <c r="A50" s="5" t="s">
        <v>16</v>
      </c>
      <c r="B50" s="1">
        <f>IF(AND(F52=0,F51=0,F49=0,F50=1),F47,0)</f>
        <v>0</v>
      </c>
      <c r="C50" s="3" t="s">
        <v>7</v>
      </c>
      <c r="D50" s="1">
        <v>20</v>
      </c>
      <c r="E50" s="8">
        <v>2</v>
      </c>
      <c r="F50" s="8">
        <v>2</v>
      </c>
      <c r="G50" s="8">
        <v>1</v>
      </c>
      <c r="H50" s="8">
        <v>0</v>
      </c>
      <c r="I50" s="7">
        <v>0</v>
      </c>
      <c r="J50" s="7">
        <v>1</v>
      </c>
      <c r="K50" s="7">
        <v>0</v>
      </c>
      <c r="L50" s="7">
        <v>0</v>
      </c>
    </row>
    <row r="51" spans="1:12" hidden="1" x14ac:dyDescent="0.25">
      <c r="A51" s="5" t="s">
        <v>17</v>
      </c>
      <c r="B51" s="1">
        <f>IF(AND(G52=0,G50=0,G49=0,G51=1),G47,0)</f>
        <v>0</v>
      </c>
      <c r="C51" s="3" t="s">
        <v>8</v>
      </c>
      <c r="D51" s="1">
        <v>20</v>
      </c>
      <c r="E51" s="8">
        <v>0</v>
      </c>
      <c r="F51" s="8">
        <v>0</v>
      </c>
      <c r="G51" s="8">
        <v>2</v>
      </c>
      <c r="H51" s="8">
        <v>2</v>
      </c>
      <c r="I51" s="7">
        <v>0</v>
      </c>
      <c r="J51" s="7">
        <v>0</v>
      </c>
      <c r="K51" s="7">
        <v>1</v>
      </c>
      <c r="L51" s="7">
        <v>0</v>
      </c>
    </row>
    <row r="52" spans="1:12" hidden="1" x14ac:dyDescent="0.25">
      <c r="A52" s="5" t="s">
        <v>18</v>
      </c>
      <c r="B52" s="1">
        <f>IF(AND(H51=0,H50=0,H49=0,H52=1),H47,0)</f>
        <v>0</v>
      </c>
      <c r="C52" s="3" t="s">
        <v>9</v>
      </c>
      <c r="D52" s="1">
        <v>16</v>
      </c>
      <c r="E52" s="8">
        <v>0</v>
      </c>
      <c r="F52" s="8">
        <v>0</v>
      </c>
      <c r="G52" s="8">
        <v>0</v>
      </c>
      <c r="H52" s="8">
        <v>4</v>
      </c>
      <c r="I52" s="7">
        <v>0</v>
      </c>
      <c r="J52" s="7">
        <v>0</v>
      </c>
      <c r="K52" s="7">
        <v>0</v>
      </c>
      <c r="L52" s="7">
        <v>1</v>
      </c>
    </row>
    <row r="53" spans="1:12" hidden="1" x14ac:dyDescent="0.25">
      <c r="C53" s="3" t="s">
        <v>11</v>
      </c>
      <c r="D53" s="10">
        <f>SUMPRODUCT($B49:$B52,D49:D52)</f>
        <v>0</v>
      </c>
      <c r="E53" s="9">
        <f t="shared" ref="E53" si="38">SUMPRODUCT($B49:$B52,E49:E52)</f>
        <v>0</v>
      </c>
      <c r="F53" s="9">
        <f t="shared" ref="F53" si="39">SUMPRODUCT($B49:$B52,F49:F52)</f>
        <v>0</v>
      </c>
      <c r="G53" s="9">
        <f t="shared" ref="G53" si="40">SUMPRODUCT($B49:$B52,G49:G52)</f>
        <v>0</v>
      </c>
      <c r="H53" s="9">
        <f t="shared" ref="H53" si="41">SUMPRODUCT($B49:$B52,H49:H52)</f>
        <v>0</v>
      </c>
      <c r="I53" s="9">
        <f t="shared" ref="I53" si="42">SUMPRODUCT($B49:$B52,I49:I52)</f>
        <v>0</v>
      </c>
      <c r="J53" s="9">
        <f t="shared" ref="J53" si="43">SUMPRODUCT($B49:$B52,J49:J52)</f>
        <v>0</v>
      </c>
      <c r="K53" s="9">
        <f t="shared" ref="K53" si="44">SUMPRODUCT($B49:$B52,K49:K52)</f>
        <v>0</v>
      </c>
      <c r="L53" s="9">
        <f t="shared" ref="L53" si="45">SUMPRODUCT($B49:$B52,L49:L52)</f>
        <v>0</v>
      </c>
    </row>
    <row r="54" spans="1:12" hidden="1" x14ac:dyDescent="0.25">
      <c r="C54" s="19" t="s">
        <v>12</v>
      </c>
      <c r="D54" s="19"/>
      <c r="E54" s="1">
        <f>E47-E53</f>
        <v>20000</v>
      </c>
      <c r="F54" s="1">
        <f t="shared" ref="F54" si="46">F47-F53</f>
        <v>20000</v>
      </c>
      <c r="G54" s="1">
        <f t="shared" ref="G54" si="47">G47-G53</f>
        <v>20000</v>
      </c>
      <c r="H54" s="1">
        <f t="shared" ref="H54" si="48">H47-H53</f>
        <v>20000</v>
      </c>
      <c r="I54" s="1">
        <f t="shared" ref="I54" si="49">I47-I53</f>
        <v>0</v>
      </c>
      <c r="J54" s="1">
        <f t="shared" ref="J54" si="50">J47-J53</f>
        <v>0</v>
      </c>
      <c r="K54" s="1">
        <f t="shared" ref="K54" si="51">K47-K53</f>
        <v>0</v>
      </c>
      <c r="L54" s="1">
        <f t="shared" ref="L54" si="52">L47-L53</f>
        <v>0</v>
      </c>
    </row>
    <row r="55" spans="1:12" hidden="1" x14ac:dyDescent="0.25"/>
    <row r="56" spans="1:12" hidden="1" x14ac:dyDescent="0.25">
      <c r="B56" s="20" t="s">
        <v>22</v>
      </c>
      <c r="C56" s="20"/>
      <c r="D56" s="4" t="s">
        <v>10</v>
      </c>
      <c r="E56" s="1">
        <v>20000</v>
      </c>
      <c r="F56" s="1">
        <v>20000</v>
      </c>
      <c r="G56" s="1">
        <v>20000</v>
      </c>
      <c r="H56" s="1">
        <v>20000</v>
      </c>
      <c r="I56" s="1">
        <v>0</v>
      </c>
      <c r="J56" s="1">
        <v>0</v>
      </c>
      <c r="K56" s="1">
        <v>0</v>
      </c>
      <c r="L56" s="1">
        <v>0</v>
      </c>
    </row>
    <row r="57" spans="1:12" ht="37.5" hidden="1" x14ac:dyDescent="0.25">
      <c r="B57" s="2" t="s">
        <v>13</v>
      </c>
      <c r="C57" s="2" t="s">
        <v>0</v>
      </c>
      <c r="D57" s="2" t="s">
        <v>1</v>
      </c>
      <c r="E57" s="2" t="s">
        <v>2</v>
      </c>
      <c r="F57" s="2" t="s">
        <v>3</v>
      </c>
      <c r="G57" s="2" t="s">
        <v>4</v>
      </c>
      <c r="H57" s="2" t="s">
        <v>5</v>
      </c>
      <c r="I57" s="2" t="s">
        <v>6</v>
      </c>
      <c r="J57" s="2" t="s">
        <v>7</v>
      </c>
      <c r="K57" s="2" t="s">
        <v>8</v>
      </c>
      <c r="L57" s="2" t="s">
        <v>9</v>
      </c>
    </row>
    <row r="58" spans="1:12" hidden="1" x14ac:dyDescent="0.25">
      <c r="A58" s="5" t="s">
        <v>15</v>
      </c>
      <c r="B58" s="1">
        <f>IF(AND(E61=0,E60=0,E59=0,E58=1),E56,0)</f>
        <v>0</v>
      </c>
      <c r="C58" s="3" t="s">
        <v>6</v>
      </c>
      <c r="D58" s="1">
        <v>24</v>
      </c>
      <c r="E58" s="8">
        <v>2</v>
      </c>
      <c r="F58" s="8">
        <v>1</v>
      </c>
      <c r="G58" s="8">
        <v>1</v>
      </c>
      <c r="H58" s="8">
        <v>2</v>
      </c>
      <c r="I58" s="7">
        <v>1</v>
      </c>
      <c r="J58" s="7">
        <v>0</v>
      </c>
      <c r="K58" s="7">
        <v>0</v>
      </c>
      <c r="L58" s="7">
        <v>0</v>
      </c>
    </row>
    <row r="59" spans="1:12" hidden="1" x14ac:dyDescent="0.25">
      <c r="A59" s="5" t="s">
        <v>16</v>
      </c>
      <c r="B59" s="1">
        <f>IF(AND(F61=0,F60=0,F58=0,F59=1),F56,0)</f>
        <v>0</v>
      </c>
      <c r="C59" s="3" t="s">
        <v>7</v>
      </c>
      <c r="D59" s="1">
        <v>20</v>
      </c>
      <c r="E59" s="8">
        <v>2</v>
      </c>
      <c r="F59" s="8">
        <v>2</v>
      </c>
      <c r="G59" s="8">
        <v>1</v>
      </c>
      <c r="H59" s="8">
        <v>0</v>
      </c>
      <c r="I59" s="7">
        <v>0</v>
      </c>
      <c r="J59" s="7">
        <v>1</v>
      </c>
      <c r="K59" s="7">
        <v>0</v>
      </c>
      <c r="L59" s="7">
        <v>0</v>
      </c>
    </row>
    <row r="60" spans="1:12" hidden="1" x14ac:dyDescent="0.25">
      <c r="A60" s="5" t="s">
        <v>17</v>
      </c>
      <c r="B60" s="1">
        <f>IF(AND(G61=0,G59=0,G58=0,G60=1),G56,0)</f>
        <v>0</v>
      </c>
      <c r="C60" s="3" t="s">
        <v>8</v>
      </c>
      <c r="D60" s="1">
        <v>20</v>
      </c>
      <c r="E60" s="8">
        <v>0</v>
      </c>
      <c r="F60" s="8">
        <v>0</v>
      </c>
      <c r="G60" s="8">
        <v>2</v>
      </c>
      <c r="H60" s="8">
        <v>2</v>
      </c>
      <c r="I60" s="7">
        <v>0</v>
      </c>
      <c r="J60" s="7">
        <v>0</v>
      </c>
      <c r="K60" s="7">
        <v>1</v>
      </c>
      <c r="L60" s="7">
        <v>0</v>
      </c>
    </row>
    <row r="61" spans="1:12" hidden="1" x14ac:dyDescent="0.25">
      <c r="A61" s="5" t="s">
        <v>18</v>
      </c>
      <c r="B61" s="1">
        <f>IF(AND(H60=0,H59=0,H58=0,H61=1),H56,0)</f>
        <v>0</v>
      </c>
      <c r="C61" s="3" t="s">
        <v>9</v>
      </c>
      <c r="D61" s="1">
        <v>16</v>
      </c>
      <c r="E61" s="8">
        <v>0</v>
      </c>
      <c r="F61" s="8">
        <v>0</v>
      </c>
      <c r="G61" s="8">
        <v>0</v>
      </c>
      <c r="H61" s="8">
        <v>4</v>
      </c>
      <c r="I61" s="7">
        <v>0</v>
      </c>
      <c r="J61" s="7">
        <v>0</v>
      </c>
      <c r="K61" s="7">
        <v>0</v>
      </c>
      <c r="L61" s="7">
        <v>1</v>
      </c>
    </row>
    <row r="62" spans="1:12" hidden="1" x14ac:dyDescent="0.25">
      <c r="C62" s="3" t="s">
        <v>11</v>
      </c>
      <c r="D62" s="10">
        <f>SUMPRODUCT($B58:$B61,D58:D61)</f>
        <v>0</v>
      </c>
      <c r="E62" s="9">
        <f t="shared" ref="E62" si="53">SUMPRODUCT($B58:$B61,E58:E61)</f>
        <v>0</v>
      </c>
      <c r="F62" s="9">
        <f t="shared" ref="F62" si="54">SUMPRODUCT($B58:$B61,F58:F61)</f>
        <v>0</v>
      </c>
      <c r="G62" s="9">
        <f t="shared" ref="G62" si="55">SUMPRODUCT($B58:$B61,G58:G61)</f>
        <v>0</v>
      </c>
      <c r="H62" s="9">
        <f t="shared" ref="H62" si="56">SUMPRODUCT($B58:$B61,H58:H61)</f>
        <v>0</v>
      </c>
      <c r="I62" s="9">
        <f t="shared" ref="I62" si="57">SUMPRODUCT($B58:$B61,I58:I61)</f>
        <v>0</v>
      </c>
      <c r="J62" s="9">
        <f t="shared" ref="J62" si="58">SUMPRODUCT($B58:$B61,J58:J61)</f>
        <v>0</v>
      </c>
      <c r="K62" s="9">
        <f t="shared" ref="K62" si="59">SUMPRODUCT($B58:$B61,K58:K61)</f>
        <v>0</v>
      </c>
      <c r="L62" s="9">
        <f t="shared" ref="L62" si="60">SUMPRODUCT($B58:$B61,L58:L61)</f>
        <v>0</v>
      </c>
    </row>
    <row r="63" spans="1:12" hidden="1" x14ac:dyDescent="0.25">
      <c r="C63" s="19" t="s">
        <v>12</v>
      </c>
      <c r="D63" s="19"/>
      <c r="E63" s="1">
        <f>E56-E62</f>
        <v>20000</v>
      </c>
      <c r="F63" s="1">
        <f t="shared" ref="F63" si="61">F56-F62</f>
        <v>20000</v>
      </c>
      <c r="G63" s="1">
        <f t="shared" ref="G63" si="62">G56-G62</f>
        <v>20000</v>
      </c>
      <c r="H63" s="1">
        <f t="shared" ref="H63" si="63">H56-H62</f>
        <v>20000</v>
      </c>
      <c r="I63" s="1">
        <f t="shared" ref="I63" si="64">I56-I62</f>
        <v>0</v>
      </c>
      <c r="J63" s="1">
        <f t="shared" ref="J63" si="65">J56-J62</f>
        <v>0</v>
      </c>
      <c r="K63" s="1">
        <f t="shared" ref="K63" si="66">K56-K62</f>
        <v>0</v>
      </c>
      <c r="L63" s="1">
        <f t="shared" ref="L63" si="67">L56-L62</f>
        <v>0</v>
      </c>
    </row>
    <row r="64" spans="1:12" hidden="1" x14ac:dyDescent="0.25"/>
    <row r="65" spans="1:12" hidden="1" x14ac:dyDescent="0.25">
      <c r="B65" s="20" t="s">
        <v>23</v>
      </c>
      <c r="C65" s="20"/>
      <c r="D65" s="4" t="s">
        <v>10</v>
      </c>
      <c r="E65" s="1">
        <v>20000</v>
      </c>
      <c r="F65" s="1">
        <v>20000</v>
      </c>
      <c r="G65" s="1">
        <v>20000</v>
      </c>
      <c r="H65" s="1">
        <v>20000</v>
      </c>
      <c r="I65" s="1">
        <v>0</v>
      </c>
      <c r="J65" s="1">
        <v>0</v>
      </c>
      <c r="K65" s="1">
        <v>0</v>
      </c>
      <c r="L65" s="1">
        <v>0</v>
      </c>
    </row>
    <row r="66" spans="1:12" ht="37.5" hidden="1" x14ac:dyDescent="0.25">
      <c r="B66" s="2" t="s">
        <v>13</v>
      </c>
      <c r="C66" s="2" t="s">
        <v>0</v>
      </c>
      <c r="D66" s="2" t="s">
        <v>1</v>
      </c>
      <c r="E66" s="2" t="s">
        <v>2</v>
      </c>
      <c r="F66" s="2" t="s">
        <v>3</v>
      </c>
      <c r="G66" s="2" t="s">
        <v>4</v>
      </c>
      <c r="H66" s="2" t="s">
        <v>5</v>
      </c>
      <c r="I66" s="2" t="s">
        <v>6</v>
      </c>
      <c r="J66" s="2" t="s">
        <v>7</v>
      </c>
      <c r="K66" s="2" t="s">
        <v>8</v>
      </c>
      <c r="L66" s="2" t="s">
        <v>9</v>
      </c>
    </row>
    <row r="67" spans="1:12" hidden="1" x14ac:dyDescent="0.25">
      <c r="A67" s="5" t="s">
        <v>15</v>
      </c>
      <c r="B67" s="1">
        <f>IF(AND(E70=0,E69=0,E68=0,E67=1),E65,0)</f>
        <v>0</v>
      </c>
      <c r="C67" s="3" t="s">
        <v>6</v>
      </c>
      <c r="D67" s="1">
        <v>24</v>
      </c>
      <c r="E67" s="8">
        <v>2</v>
      </c>
      <c r="F67" s="8">
        <v>1</v>
      </c>
      <c r="G67" s="8">
        <v>1</v>
      </c>
      <c r="H67" s="8">
        <v>2</v>
      </c>
      <c r="I67" s="7">
        <v>1</v>
      </c>
      <c r="J67" s="7">
        <v>0</v>
      </c>
      <c r="K67" s="7">
        <v>0</v>
      </c>
      <c r="L67" s="7">
        <v>0</v>
      </c>
    </row>
    <row r="68" spans="1:12" hidden="1" x14ac:dyDescent="0.25">
      <c r="A68" s="5" t="s">
        <v>16</v>
      </c>
      <c r="B68" s="1">
        <f>IF(AND(F70=0,F69=0,F67=0,F68=1),F65,0)</f>
        <v>0</v>
      </c>
      <c r="C68" s="3" t="s">
        <v>7</v>
      </c>
      <c r="D68" s="1">
        <v>20</v>
      </c>
      <c r="E68" s="8">
        <v>2</v>
      </c>
      <c r="F68" s="8">
        <v>2</v>
      </c>
      <c r="G68" s="8">
        <v>1</v>
      </c>
      <c r="H68" s="8">
        <v>0</v>
      </c>
      <c r="I68" s="7">
        <v>0</v>
      </c>
      <c r="J68" s="7">
        <v>1</v>
      </c>
      <c r="K68" s="7">
        <v>0</v>
      </c>
      <c r="L68" s="7">
        <v>0</v>
      </c>
    </row>
    <row r="69" spans="1:12" hidden="1" x14ac:dyDescent="0.25">
      <c r="A69" s="5" t="s">
        <v>17</v>
      </c>
      <c r="B69" s="1">
        <f>IF(AND(G70=0,G68=0,G67=0,G69=1),G65,0)</f>
        <v>0</v>
      </c>
      <c r="C69" s="3" t="s">
        <v>8</v>
      </c>
      <c r="D69" s="1">
        <v>20</v>
      </c>
      <c r="E69" s="8">
        <v>0</v>
      </c>
      <c r="F69" s="8">
        <v>0</v>
      </c>
      <c r="G69" s="8">
        <v>2</v>
      </c>
      <c r="H69" s="8">
        <v>2</v>
      </c>
      <c r="I69" s="7">
        <v>0</v>
      </c>
      <c r="J69" s="7">
        <v>0</v>
      </c>
      <c r="K69" s="7">
        <v>1</v>
      </c>
      <c r="L69" s="7">
        <v>0</v>
      </c>
    </row>
    <row r="70" spans="1:12" hidden="1" x14ac:dyDescent="0.25">
      <c r="A70" s="5" t="s">
        <v>18</v>
      </c>
      <c r="B70" s="1">
        <f>IF(AND(H69=0,H68=0,H67=0,H70=1),H65,0)</f>
        <v>0</v>
      </c>
      <c r="C70" s="3" t="s">
        <v>9</v>
      </c>
      <c r="D70" s="1">
        <v>16</v>
      </c>
      <c r="E70" s="8">
        <v>0</v>
      </c>
      <c r="F70" s="8">
        <v>0</v>
      </c>
      <c r="G70" s="8">
        <v>0</v>
      </c>
      <c r="H70" s="8">
        <v>4</v>
      </c>
      <c r="I70" s="7">
        <v>0</v>
      </c>
      <c r="J70" s="7">
        <v>0</v>
      </c>
      <c r="K70" s="7">
        <v>0</v>
      </c>
      <c r="L70" s="7">
        <v>1</v>
      </c>
    </row>
    <row r="71" spans="1:12" hidden="1" x14ac:dyDescent="0.25">
      <c r="C71" s="3" t="s">
        <v>11</v>
      </c>
      <c r="D71" s="10">
        <f>SUMPRODUCT($B67:$B70,D67:D70)</f>
        <v>0</v>
      </c>
      <c r="E71" s="9">
        <f t="shared" ref="E71" si="68">SUMPRODUCT($B67:$B70,E67:E70)</f>
        <v>0</v>
      </c>
      <c r="F71" s="9">
        <f t="shared" ref="F71" si="69">SUMPRODUCT($B67:$B70,F67:F70)</f>
        <v>0</v>
      </c>
      <c r="G71" s="9">
        <f t="shared" ref="G71" si="70">SUMPRODUCT($B67:$B70,G67:G70)</f>
        <v>0</v>
      </c>
      <c r="H71" s="9">
        <f t="shared" ref="H71" si="71">SUMPRODUCT($B67:$B70,H67:H70)</f>
        <v>0</v>
      </c>
      <c r="I71" s="9">
        <f t="shared" ref="I71" si="72">SUMPRODUCT($B67:$B70,I67:I70)</f>
        <v>0</v>
      </c>
      <c r="J71" s="9">
        <f>SUMPRODUCT($B67:$B70,J67:J70)</f>
        <v>0</v>
      </c>
      <c r="K71" s="9">
        <f t="shared" ref="K71" si="73">SUMPRODUCT($B67:$B70,K67:K70)</f>
        <v>0</v>
      </c>
      <c r="L71" s="9">
        <f t="shared" ref="L71" si="74">SUMPRODUCT($B67:$B70,L67:L70)</f>
        <v>0</v>
      </c>
    </row>
    <row r="72" spans="1:12" hidden="1" x14ac:dyDescent="0.25">
      <c r="C72" s="19" t="s">
        <v>12</v>
      </c>
      <c r="D72" s="19"/>
      <c r="E72" s="1">
        <f>E65-E71</f>
        <v>20000</v>
      </c>
      <c r="F72" s="1">
        <f t="shared" ref="F72" si="75">F65-F71</f>
        <v>20000</v>
      </c>
      <c r="G72" s="1">
        <f t="shared" ref="G72" si="76">G65-G71</f>
        <v>20000</v>
      </c>
      <c r="H72" s="1">
        <f t="shared" ref="H72" si="77">H65-H71</f>
        <v>20000</v>
      </c>
      <c r="I72" s="1">
        <f t="shared" ref="I72" si="78">I65-I71</f>
        <v>0</v>
      </c>
      <c r="J72" s="1">
        <f t="shared" ref="J72" si="79">J65-J71</f>
        <v>0</v>
      </c>
      <c r="K72" s="1">
        <f t="shared" ref="K72" si="80">K65-K71</f>
        <v>0</v>
      </c>
      <c r="L72" s="1">
        <f t="shared" ref="L72" si="81">L65-L71</f>
        <v>0</v>
      </c>
    </row>
    <row r="73" spans="1:12" hidden="1" x14ac:dyDescent="0.25"/>
  </sheetData>
  <mergeCells count="16">
    <mergeCell ref="B56:C56"/>
    <mergeCell ref="C63:D63"/>
    <mergeCell ref="B65:C65"/>
    <mergeCell ref="C72:D72"/>
    <mergeCell ref="B29:C29"/>
    <mergeCell ref="C36:D36"/>
    <mergeCell ref="B38:C38"/>
    <mergeCell ref="C45:D45"/>
    <mergeCell ref="B47:C47"/>
    <mergeCell ref="C54:D54"/>
    <mergeCell ref="C27:D27"/>
    <mergeCell ref="C9:D9"/>
    <mergeCell ref="B2:C2"/>
    <mergeCell ref="B11:C11"/>
    <mergeCell ref="C18:D18"/>
    <mergeCell ref="B20:C20"/>
  </mergeCells>
  <conditionalFormatting sqref="A1:XFD1 A2:B2 D2:XFD2 A19:XFD19 A11:A18 A28:XFD28 A37:XFD37 M29:XFD36 A46:XFD46 M38:XFD45 D38:L38 A55:XFD55 M47:XFD54 D47:L47 A64:XFD64 M56:XFD63 D56:L56 A73:XFD1048576 M65:XFD72 D65:L65 M17:XFD18 M13:M16 B38 B47 B56 B65 A20:A27 A29:A36 A38:A45 A47:A54 A56:A63 A65:A72 B39:L45 B48:L54 B57:L63 B66:L72 M12:O12 O13:O16 Q12:XFD16 A9:XFD10 A3:O8 Q3:XFD8 P3:P7 B11 D11:XFD11 B20 D20:L20 B21:L27 B12:L18 B29 D29:L29 B30:L36 M20:XFD27">
    <cfRule type="notContainsBlanks" dxfId="5" priority="1">
      <formula>LEN(TRIM(A1))&gt;0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24CA6-19EE-4DC2-851D-DBBF1E96EF9F}">
  <dimension ref="B2:P85"/>
  <sheetViews>
    <sheetView topLeftCell="A3" zoomScale="85" zoomScaleNormal="85" workbookViewId="0">
      <pane xSplit="1" topLeftCell="B1" activePane="topRight" state="frozen"/>
      <selection pane="topRight" activeCell="E11" sqref="E11"/>
    </sheetView>
  </sheetViews>
  <sheetFormatPr baseColWidth="10" defaultRowHeight="18.75" x14ac:dyDescent="0.25"/>
  <cols>
    <col min="1" max="2" width="11.42578125" style="5"/>
    <col min="3" max="3" width="14.140625" style="5" customWidth="1"/>
    <col min="4" max="4" width="13.28515625" style="5" customWidth="1"/>
    <col min="5" max="13" width="11.42578125" style="5"/>
    <col min="14" max="14" width="19.5703125" style="5" customWidth="1"/>
    <col min="15" max="16384" width="11.42578125" style="5"/>
  </cols>
  <sheetData>
    <row r="2" spans="2:16" x14ac:dyDescent="0.25">
      <c r="B2" s="20" t="s">
        <v>14</v>
      </c>
      <c r="C2" s="20"/>
      <c r="D2" s="4" t="s">
        <v>10</v>
      </c>
      <c r="E2" s="1">
        <v>20000</v>
      </c>
      <c r="F2" s="1">
        <v>20000</v>
      </c>
      <c r="G2" s="1">
        <v>20000</v>
      </c>
      <c r="H2" s="1">
        <v>20000</v>
      </c>
      <c r="I2" s="1">
        <v>0</v>
      </c>
      <c r="J2" s="1">
        <v>0</v>
      </c>
      <c r="K2" s="1">
        <v>0</v>
      </c>
      <c r="L2" s="1">
        <v>0</v>
      </c>
    </row>
    <row r="3" spans="2:16" s="6" customFormat="1" ht="37.5" x14ac:dyDescent="0.25">
      <c r="B3" s="2" t="s">
        <v>13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14" t="s">
        <v>5</v>
      </c>
      <c r="I3" s="2" t="s">
        <v>6</v>
      </c>
      <c r="J3" s="2" t="s">
        <v>7</v>
      </c>
      <c r="K3" s="2" t="s">
        <v>8</v>
      </c>
      <c r="L3" s="2" t="s">
        <v>9</v>
      </c>
      <c r="P3" s="5" t="s">
        <v>27</v>
      </c>
    </row>
    <row r="4" spans="2:16" x14ac:dyDescent="0.25">
      <c r="B4" s="1">
        <v>0</v>
      </c>
      <c r="C4" s="3" t="s">
        <v>6</v>
      </c>
      <c r="D4" s="15">
        <v>24</v>
      </c>
      <c r="E4" s="15">
        <v>2</v>
      </c>
      <c r="F4" s="15">
        <v>1</v>
      </c>
      <c r="G4" s="15">
        <v>1</v>
      </c>
      <c r="H4" s="16">
        <v>2</v>
      </c>
      <c r="I4" s="15">
        <v>1</v>
      </c>
      <c r="J4" s="15">
        <v>0</v>
      </c>
      <c r="K4" s="15">
        <v>0</v>
      </c>
      <c r="L4" s="15">
        <v>0</v>
      </c>
      <c r="P4" s="5">
        <f>IFERROR(D4/H4,"")</f>
        <v>12</v>
      </c>
    </row>
    <row r="5" spans="2:16" x14ac:dyDescent="0.25">
      <c r="B5" s="1">
        <v>0</v>
      </c>
      <c r="C5" s="3" t="s">
        <v>7</v>
      </c>
      <c r="D5" s="1">
        <v>20</v>
      </c>
      <c r="E5" s="8">
        <v>2</v>
      </c>
      <c r="F5" s="8">
        <v>2</v>
      </c>
      <c r="G5" s="8">
        <v>1</v>
      </c>
      <c r="H5" s="11">
        <v>0</v>
      </c>
      <c r="I5" s="7">
        <v>0</v>
      </c>
      <c r="J5" s="7">
        <v>1</v>
      </c>
      <c r="K5" s="7">
        <v>0</v>
      </c>
      <c r="L5" s="7">
        <v>0</v>
      </c>
      <c r="P5" s="5" t="str">
        <f t="shared" ref="P5:P7" si="0">IFERROR(D5/H5,"")</f>
        <v/>
      </c>
    </row>
    <row r="6" spans="2:16" x14ac:dyDescent="0.25">
      <c r="B6" s="1">
        <v>0</v>
      </c>
      <c r="C6" s="3" t="s">
        <v>8</v>
      </c>
      <c r="D6" s="15">
        <v>20</v>
      </c>
      <c r="E6" s="15">
        <v>0</v>
      </c>
      <c r="F6" s="15">
        <v>0</v>
      </c>
      <c r="G6" s="15">
        <v>2</v>
      </c>
      <c r="H6" s="16">
        <v>2</v>
      </c>
      <c r="I6" s="15">
        <v>0</v>
      </c>
      <c r="J6" s="15">
        <v>0</v>
      </c>
      <c r="K6" s="15">
        <v>1</v>
      </c>
      <c r="L6" s="15">
        <v>0</v>
      </c>
      <c r="P6" s="5">
        <f t="shared" si="0"/>
        <v>10</v>
      </c>
    </row>
    <row r="7" spans="2:16" x14ac:dyDescent="0.25">
      <c r="B7" s="1">
        <v>0</v>
      </c>
      <c r="C7" s="11" t="s">
        <v>9</v>
      </c>
      <c r="D7" s="1">
        <v>16</v>
      </c>
      <c r="E7" s="8">
        <v>0</v>
      </c>
      <c r="F7" s="8">
        <v>0</v>
      </c>
      <c r="G7" s="8">
        <v>0</v>
      </c>
      <c r="H7" s="8">
        <v>4</v>
      </c>
      <c r="I7" s="7">
        <v>0</v>
      </c>
      <c r="J7" s="7">
        <v>0</v>
      </c>
      <c r="K7" s="7">
        <v>0</v>
      </c>
      <c r="L7" s="7">
        <v>1</v>
      </c>
      <c r="P7" s="11">
        <f t="shared" si="0"/>
        <v>4</v>
      </c>
    </row>
    <row r="8" spans="2:16" x14ac:dyDescent="0.25">
      <c r="C8" s="3" t="s">
        <v>11</v>
      </c>
      <c r="D8" s="10">
        <f>SUMPRODUCT($B4:$B7,D4:D7)</f>
        <v>0</v>
      </c>
      <c r="E8" s="9">
        <f t="shared" ref="E8:L8" si="1">SUMPRODUCT($B4:$B7,E4:E7)</f>
        <v>0</v>
      </c>
      <c r="F8" s="9">
        <f t="shared" si="1"/>
        <v>0</v>
      </c>
      <c r="G8" s="9">
        <f t="shared" si="1"/>
        <v>0</v>
      </c>
      <c r="H8" s="9">
        <f t="shared" si="1"/>
        <v>0</v>
      </c>
      <c r="I8" s="9">
        <f t="shared" si="1"/>
        <v>0</v>
      </c>
      <c r="J8" s="9">
        <f t="shared" si="1"/>
        <v>0</v>
      </c>
      <c r="K8" s="9">
        <f t="shared" si="1"/>
        <v>0</v>
      </c>
      <c r="L8" s="9">
        <f t="shared" si="1"/>
        <v>0</v>
      </c>
    </row>
    <row r="9" spans="2:16" x14ac:dyDescent="0.25">
      <c r="C9" s="19" t="s">
        <v>12</v>
      </c>
      <c r="D9" s="19"/>
      <c r="E9" s="1">
        <f>E2-E8</f>
        <v>20000</v>
      </c>
      <c r="F9" s="1">
        <f t="shared" ref="F9:L9" si="2">F2-F8</f>
        <v>20000</v>
      </c>
      <c r="G9" s="1">
        <f t="shared" si="2"/>
        <v>20000</v>
      </c>
      <c r="H9" s="1">
        <f t="shared" si="2"/>
        <v>20000</v>
      </c>
      <c r="I9" s="1">
        <f t="shared" si="2"/>
        <v>0</v>
      </c>
      <c r="J9" s="1">
        <f t="shared" si="2"/>
        <v>0</v>
      </c>
      <c r="K9" s="1">
        <f t="shared" si="2"/>
        <v>0</v>
      </c>
      <c r="L9" s="1">
        <f t="shared" si="2"/>
        <v>0</v>
      </c>
    </row>
    <row r="11" spans="2:16" x14ac:dyDescent="0.25">
      <c r="B11" s="20" t="s">
        <v>28</v>
      </c>
      <c r="C11" s="20"/>
      <c r="D11" s="4" t="s">
        <v>10</v>
      </c>
      <c r="E11" s="1">
        <v>20000</v>
      </c>
      <c r="F11" s="1">
        <v>20000</v>
      </c>
      <c r="G11" s="1">
        <v>20000</v>
      </c>
      <c r="H11" s="1">
        <v>20000</v>
      </c>
      <c r="I11" s="1">
        <v>0</v>
      </c>
      <c r="J11" s="1">
        <v>0</v>
      </c>
      <c r="K11" s="1">
        <v>0</v>
      </c>
      <c r="L11" s="1">
        <v>0</v>
      </c>
    </row>
    <row r="12" spans="2:16" ht="37.5" x14ac:dyDescent="0.25">
      <c r="B12" s="2" t="s">
        <v>13</v>
      </c>
      <c r="C12" s="2" t="s">
        <v>0</v>
      </c>
      <c r="D12" s="2" t="s">
        <v>1</v>
      </c>
      <c r="E12" s="2" t="s">
        <v>2</v>
      </c>
      <c r="F12" s="2" t="s">
        <v>3</v>
      </c>
      <c r="G12" s="14" t="s">
        <v>4</v>
      </c>
      <c r="H12" s="2" t="s">
        <v>5</v>
      </c>
      <c r="I12" s="2" t="s">
        <v>6</v>
      </c>
      <c r="J12" s="2" t="s">
        <v>7</v>
      </c>
      <c r="K12" s="2" t="s">
        <v>8</v>
      </c>
      <c r="L12" s="2" t="s">
        <v>9</v>
      </c>
      <c r="P12" s="5" t="s">
        <v>27</v>
      </c>
    </row>
    <row r="13" spans="2:16" x14ac:dyDescent="0.25">
      <c r="B13" s="1">
        <f>IF(AND(E13=1,E14=0,E15=0,E16=0),E11,0)</f>
        <v>0</v>
      </c>
      <c r="C13" s="3" t="s">
        <v>6</v>
      </c>
      <c r="D13" s="1">
        <f>(-2)*D16+D4</f>
        <v>16</v>
      </c>
      <c r="E13" s="8">
        <f t="shared" ref="E13:L13" si="3">(-2)*E16+E4</f>
        <v>2</v>
      </c>
      <c r="F13" s="8">
        <f t="shared" si="3"/>
        <v>1</v>
      </c>
      <c r="G13" s="8">
        <f t="shared" si="3"/>
        <v>1</v>
      </c>
      <c r="H13" s="8">
        <f t="shared" si="3"/>
        <v>0</v>
      </c>
      <c r="I13" s="7">
        <f t="shared" si="3"/>
        <v>1</v>
      </c>
      <c r="J13" s="7">
        <f t="shared" si="3"/>
        <v>0</v>
      </c>
      <c r="K13" s="7">
        <f t="shared" si="3"/>
        <v>0</v>
      </c>
      <c r="L13" s="7">
        <f t="shared" si="3"/>
        <v>-0.5</v>
      </c>
      <c r="N13" s="5" t="s">
        <v>20</v>
      </c>
      <c r="P13" s="5">
        <f>IFERROR(D13/G13,"")</f>
        <v>16</v>
      </c>
    </row>
    <row r="14" spans="2:16" x14ac:dyDescent="0.25">
      <c r="B14" s="1">
        <f>IF(AND(F14=1,F13=0,F15=0,F16=0),F11,0)</f>
        <v>0</v>
      </c>
      <c r="C14" s="3" t="s">
        <v>7</v>
      </c>
      <c r="D14" s="1">
        <f>D5</f>
        <v>20</v>
      </c>
      <c r="E14" s="8">
        <f t="shared" ref="E14:L14" si="4">E5</f>
        <v>2</v>
      </c>
      <c r="F14" s="8">
        <f t="shared" si="4"/>
        <v>2</v>
      </c>
      <c r="G14" s="8">
        <f t="shared" si="4"/>
        <v>1</v>
      </c>
      <c r="H14" s="8">
        <f t="shared" si="4"/>
        <v>0</v>
      </c>
      <c r="I14" s="7">
        <f t="shared" si="4"/>
        <v>0</v>
      </c>
      <c r="J14" s="7">
        <f t="shared" si="4"/>
        <v>1</v>
      </c>
      <c r="K14" s="7">
        <f t="shared" si="4"/>
        <v>0</v>
      </c>
      <c r="L14" s="7">
        <f t="shared" si="4"/>
        <v>0</v>
      </c>
      <c r="P14" s="5">
        <f t="shared" ref="P14:P16" si="5">IFERROR(D14/G14,"")</f>
        <v>20</v>
      </c>
    </row>
    <row r="15" spans="2:16" x14ac:dyDescent="0.25">
      <c r="B15" s="1">
        <f>IF(AND(G15=1,G13=0,G14=0,G16=0),G11,0)</f>
        <v>0</v>
      </c>
      <c r="C15" s="11" t="s">
        <v>8</v>
      </c>
      <c r="D15" s="1">
        <f>(-2)*D16+D6</f>
        <v>12</v>
      </c>
      <c r="E15" s="8">
        <f t="shared" ref="E15:L15" si="6">(-2)*E16+E6</f>
        <v>0</v>
      </c>
      <c r="F15" s="8">
        <f t="shared" si="6"/>
        <v>0</v>
      </c>
      <c r="G15" s="8">
        <f t="shared" si="6"/>
        <v>2</v>
      </c>
      <c r="H15" s="8">
        <f t="shared" si="6"/>
        <v>0</v>
      </c>
      <c r="I15" s="7">
        <f t="shared" si="6"/>
        <v>0</v>
      </c>
      <c r="J15" s="7">
        <f t="shared" si="6"/>
        <v>0</v>
      </c>
      <c r="K15" s="7">
        <f t="shared" si="6"/>
        <v>1</v>
      </c>
      <c r="L15" s="7">
        <f t="shared" si="6"/>
        <v>-0.5</v>
      </c>
      <c r="N15" s="5" t="s">
        <v>19</v>
      </c>
      <c r="P15" s="5">
        <f t="shared" si="5"/>
        <v>6</v>
      </c>
    </row>
    <row r="16" spans="2:16" x14ac:dyDescent="0.25">
      <c r="B16" s="1">
        <f>IF(AND(H16=1,H15=0,H14=0,H13=0),H11,0)</f>
        <v>20000</v>
      </c>
      <c r="C16" s="3" t="s">
        <v>5</v>
      </c>
      <c r="D16" s="12">
        <f>D7/$H7</f>
        <v>4</v>
      </c>
      <c r="E16" s="12">
        <f t="shared" ref="E16:L16" si="7">E7/$H7</f>
        <v>0</v>
      </c>
      <c r="F16" s="12">
        <f t="shared" si="7"/>
        <v>0</v>
      </c>
      <c r="G16" s="12">
        <f t="shared" si="7"/>
        <v>0</v>
      </c>
      <c r="H16" s="12">
        <f t="shared" si="7"/>
        <v>1</v>
      </c>
      <c r="I16" s="12">
        <f t="shared" si="7"/>
        <v>0</v>
      </c>
      <c r="J16" s="12">
        <f t="shared" si="7"/>
        <v>0</v>
      </c>
      <c r="K16" s="12">
        <f t="shared" si="7"/>
        <v>0</v>
      </c>
      <c r="L16" s="12">
        <f t="shared" si="7"/>
        <v>0.25</v>
      </c>
      <c r="P16" s="5" t="str">
        <f t="shared" si="5"/>
        <v/>
      </c>
    </row>
    <row r="17" spans="2:16" x14ac:dyDescent="0.25">
      <c r="C17" s="3" t="s">
        <v>11</v>
      </c>
      <c r="D17" s="10">
        <f>SUMPRODUCT($B13:$B16,D13:D16)</f>
        <v>80000</v>
      </c>
      <c r="E17" s="9">
        <f t="shared" ref="E17:L17" si="8">SUMPRODUCT($B13:$B16,E13:E16)</f>
        <v>0</v>
      </c>
      <c r="F17" s="9">
        <f t="shared" si="8"/>
        <v>0</v>
      </c>
      <c r="G17" s="9">
        <f t="shared" si="8"/>
        <v>0</v>
      </c>
      <c r="H17" s="9">
        <f t="shared" si="8"/>
        <v>20000</v>
      </c>
      <c r="I17" s="9">
        <f t="shared" si="8"/>
        <v>0</v>
      </c>
      <c r="J17" s="9">
        <f t="shared" si="8"/>
        <v>0</v>
      </c>
      <c r="K17" s="9">
        <f t="shared" si="8"/>
        <v>0</v>
      </c>
      <c r="L17" s="9">
        <f t="shared" si="8"/>
        <v>5000</v>
      </c>
    </row>
    <row r="18" spans="2:16" x14ac:dyDescent="0.25">
      <c r="C18" s="19" t="s">
        <v>12</v>
      </c>
      <c r="D18" s="19"/>
      <c r="E18" s="1">
        <f>E11-E17</f>
        <v>20000</v>
      </c>
      <c r="F18" s="1">
        <f t="shared" ref="F18:L18" si="9">F11-F17</f>
        <v>20000</v>
      </c>
      <c r="G18" s="1">
        <f t="shared" si="9"/>
        <v>20000</v>
      </c>
      <c r="H18" s="1">
        <f t="shared" si="9"/>
        <v>0</v>
      </c>
      <c r="I18" s="1">
        <f t="shared" si="9"/>
        <v>0</v>
      </c>
      <c r="J18" s="1">
        <f t="shared" si="9"/>
        <v>0</v>
      </c>
      <c r="K18" s="1">
        <f t="shared" si="9"/>
        <v>0</v>
      </c>
      <c r="L18" s="1">
        <f t="shared" si="9"/>
        <v>-5000</v>
      </c>
    </row>
    <row r="20" spans="2:16" x14ac:dyDescent="0.25">
      <c r="B20" s="20" t="s">
        <v>29</v>
      </c>
      <c r="C20" s="20"/>
      <c r="D20" s="4" t="s">
        <v>10</v>
      </c>
      <c r="E20" s="1">
        <v>20000</v>
      </c>
      <c r="F20" s="1">
        <v>20000</v>
      </c>
      <c r="G20" s="1">
        <v>20000</v>
      </c>
      <c r="H20" s="1">
        <v>20000</v>
      </c>
      <c r="I20" s="1">
        <v>0</v>
      </c>
      <c r="J20" s="1">
        <v>0</v>
      </c>
      <c r="K20" s="1">
        <v>0</v>
      </c>
      <c r="L20" s="1">
        <v>0</v>
      </c>
    </row>
    <row r="21" spans="2:16" ht="37.5" x14ac:dyDescent="0.25">
      <c r="B21" s="2" t="s">
        <v>13</v>
      </c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  <c r="P21" s="5" t="s">
        <v>27</v>
      </c>
    </row>
    <row r="22" spans="2:16" x14ac:dyDescent="0.25">
      <c r="B22" s="1">
        <f>IF(AND(E22=1,E23=0,E24=0,E25=0),E20,0)</f>
        <v>0</v>
      </c>
      <c r="C22" s="3" t="s">
        <v>6</v>
      </c>
      <c r="D22" s="1">
        <f>D13-D24</f>
        <v>10</v>
      </c>
      <c r="E22" s="8">
        <f t="shared" ref="E22:L22" si="10">E13-E24</f>
        <v>2</v>
      </c>
      <c r="F22" s="8">
        <f t="shared" si="10"/>
        <v>1</v>
      </c>
      <c r="G22" s="8">
        <f t="shared" si="10"/>
        <v>0</v>
      </c>
      <c r="H22" s="8">
        <f t="shared" si="10"/>
        <v>0</v>
      </c>
      <c r="I22" s="7">
        <f t="shared" si="10"/>
        <v>1</v>
      </c>
      <c r="J22" s="7">
        <f t="shared" si="10"/>
        <v>0</v>
      </c>
      <c r="K22" s="7">
        <f t="shared" si="10"/>
        <v>-0.5</v>
      </c>
      <c r="L22" s="7">
        <f t="shared" si="10"/>
        <v>-0.25</v>
      </c>
      <c r="N22" s="5" t="s">
        <v>25</v>
      </c>
      <c r="P22" s="5">
        <f>IFERROR(D22/F22,"")</f>
        <v>10</v>
      </c>
    </row>
    <row r="23" spans="2:16" x14ac:dyDescent="0.25">
      <c r="B23" s="1">
        <f>IF(AND(F23=1,F22=0,F24=0,F25=0),F20,0)</f>
        <v>0</v>
      </c>
      <c r="C23" s="3" t="s">
        <v>7</v>
      </c>
      <c r="D23" s="1">
        <f>D14-D24</f>
        <v>14</v>
      </c>
      <c r="E23" s="8">
        <f t="shared" ref="E23:L23" si="11">E14-E24</f>
        <v>2</v>
      </c>
      <c r="F23" s="8">
        <f t="shared" si="11"/>
        <v>2</v>
      </c>
      <c r="G23" s="8">
        <f t="shared" si="11"/>
        <v>0</v>
      </c>
      <c r="H23" s="8">
        <f t="shared" si="11"/>
        <v>0</v>
      </c>
      <c r="I23" s="7">
        <f t="shared" si="11"/>
        <v>0</v>
      </c>
      <c r="J23" s="7">
        <f t="shared" si="11"/>
        <v>1</v>
      </c>
      <c r="K23" s="7">
        <f t="shared" si="11"/>
        <v>-0.5</v>
      </c>
      <c r="L23" s="7">
        <f t="shared" si="11"/>
        <v>0.25</v>
      </c>
      <c r="N23" s="5" t="s">
        <v>24</v>
      </c>
      <c r="P23" s="11">
        <f t="shared" ref="P23:P25" si="12">IFERROR(D23/F23,"")</f>
        <v>7</v>
      </c>
    </row>
    <row r="24" spans="2:16" x14ac:dyDescent="0.25">
      <c r="B24" s="1">
        <f>IF(AND(G24=1,G22=0,G23=0,G25=0),G20,0)</f>
        <v>20000</v>
      </c>
      <c r="C24" s="3" t="s">
        <v>4</v>
      </c>
      <c r="D24" s="1">
        <f>D15/$G15</f>
        <v>6</v>
      </c>
      <c r="E24" s="8">
        <f t="shared" ref="E24:L24" si="13">E15/$G15</f>
        <v>0</v>
      </c>
      <c r="F24" s="8">
        <f t="shared" si="13"/>
        <v>0</v>
      </c>
      <c r="G24" s="8">
        <f t="shared" si="13"/>
        <v>1</v>
      </c>
      <c r="H24" s="8">
        <f t="shared" si="13"/>
        <v>0</v>
      </c>
      <c r="I24" s="7">
        <f t="shared" si="13"/>
        <v>0</v>
      </c>
      <c r="J24" s="7">
        <f t="shared" si="13"/>
        <v>0</v>
      </c>
      <c r="K24" s="7">
        <f t="shared" si="13"/>
        <v>0.5</v>
      </c>
      <c r="L24" s="7">
        <f t="shared" si="13"/>
        <v>-0.25</v>
      </c>
      <c r="P24" s="5" t="str">
        <f t="shared" si="12"/>
        <v/>
      </c>
    </row>
    <row r="25" spans="2:16" x14ac:dyDescent="0.25">
      <c r="B25" s="1">
        <f>IF(AND(H25=1,H24=0,H23=0,H22=0),H20,0)</f>
        <v>20000</v>
      </c>
      <c r="C25" s="3" t="s">
        <v>5</v>
      </c>
      <c r="D25" s="1">
        <v>4</v>
      </c>
      <c r="E25" s="8">
        <v>0</v>
      </c>
      <c r="F25" s="8">
        <v>0</v>
      </c>
      <c r="G25" s="8">
        <v>0</v>
      </c>
      <c r="H25" s="8">
        <v>1</v>
      </c>
      <c r="I25" s="7">
        <v>0</v>
      </c>
      <c r="J25" s="7">
        <v>0</v>
      </c>
      <c r="K25" s="7">
        <v>0</v>
      </c>
      <c r="L25" s="7">
        <v>0.25</v>
      </c>
      <c r="P25" s="5" t="str">
        <f t="shared" si="12"/>
        <v/>
      </c>
    </row>
    <row r="26" spans="2:16" x14ac:dyDescent="0.25">
      <c r="C26" s="3" t="s">
        <v>11</v>
      </c>
      <c r="D26" s="10">
        <f>SUMPRODUCT($B22:$B25,D22:D25)</f>
        <v>200000</v>
      </c>
      <c r="E26" s="9">
        <f t="shared" ref="E26" si="14">SUMPRODUCT($B22:$B25,E22:E25)</f>
        <v>0</v>
      </c>
      <c r="F26" s="9">
        <f t="shared" ref="F26" si="15">SUMPRODUCT($B22:$B25,F22:F25)</f>
        <v>0</v>
      </c>
      <c r="G26" s="9">
        <f t="shared" ref="G26" si="16">SUMPRODUCT($B22:$B25,G22:G25)</f>
        <v>20000</v>
      </c>
      <c r="H26" s="9">
        <f t="shared" ref="H26" si="17">SUMPRODUCT($B22:$B25,H22:H25)</f>
        <v>20000</v>
      </c>
      <c r="I26" s="9">
        <f t="shared" ref="I26" si="18">SUMPRODUCT($B22:$B25,I22:I25)</f>
        <v>0</v>
      </c>
      <c r="J26" s="9">
        <f t="shared" ref="J26" si="19">SUMPRODUCT($B22:$B25,J22:J25)</f>
        <v>0</v>
      </c>
      <c r="K26" s="9">
        <f t="shared" ref="K26" si="20">SUMPRODUCT($B22:$B25,K22:K25)</f>
        <v>10000</v>
      </c>
      <c r="L26" s="9">
        <f t="shared" ref="L26" si="21">SUMPRODUCT($B22:$B25,L22:L25)</f>
        <v>0</v>
      </c>
    </row>
    <row r="27" spans="2:16" x14ac:dyDescent="0.25">
      <c r="C27" s="19" t="s">
        <v>12</v>
      </c>
      <c r="D27" s="19"/>
      <c r="E27" s="1">
        <f>E20-E26</f>
        <v>20000</v>
      </c>
      <c r="F27" s="1">
        <f t="shared" ref="F27:L27" si="22">F20-F26</f>
        <v>20000</v>
      </c>
      <c r="G27" s="1">
        <f t="shared" si="22"/>
        <v>0</v>
      </c>
      <c r="H27" s="1">
        <f t="shared" si="22"/>
        <v>0</v>
      </c>
      <c r="I27" s="1">
        <f t="shared" si="22"/>
        <v>0</v>
      </c>
      <c r="J27" s="1">
        <f t="shared" si="22"/>
        <v>0</v>
      </c>
      <c r="K27" s="1">
        <f t="shared" si="22"/>
        <v>-10000</v>
      </c>
      <c r="L27" s="1">
        <f t="shared" si="22"/>
        <v>0</v>
      </c>
    </row>
    <row r="29" spans="2:16" x14ac:dyDescent="0.25">
      <c r="B29" s="20" t="s">
        <v>30</v>
      </c>
      <c r="C29" s="20"/>
      <c r="D29" s="4" t="s">
        <v>10</v>
      </c>
      <c r="E29" s="1">
        <v>20000</v>
      </c>
      <c r="F29" s="1">
        <v>20000</v>
      </c>
      <c r="G29" s="1">
        <v>20000</v>
      </c>
      <c r="H29" s="1">
        <v>20000</v>
      </c>
      <c r="I29" s="1">
        <v>0</v>
      </c>
      <c r="J29" s="1">
        <v>0</v>
      </c>
      <c r="K29" s="1">
        <v>0</v>
      </c>
      <c r="L29" s="1">
        <v>0</v>
      </c>
    </row>
    <row r="30" spans="2:16" ht="37.5" x14ac:dyDescent="0.25">
      <c r="B30" s="2" t="s">
        <v>13</v>
      </c>
      <c r="C30" s="2" t="s">
        <v>0</v>
      </c>
      <c r="D30" s="2" t="s">
        <v>1</v>
      </c>
      <c r="E30" s="2" t="s">
        <v>2</v>
      </c>
      <c r="F30" s="2" t="s">
        <v>3</v>
      </c>
      <c r="G30" s="2" t="s">
        <v>4</v>
      </c>
      <c r="H30" s="2" t="s">
        <v>5</v>
      </c>
      <c r="I30" s="2" t="s">
        <v>6</v>
      </c>
      <c r="J30" s="2" t="s">
        <v>7</v>
      </c>
      <c r="K30" s="2" t="s">
        <v>8</v>
      </c>
      <c r="L30" s="2" t="s">
        <v>9</v>
      </c>
      <c r="P30" s="5" t="s">
        <v>27</v>
      </c>
    </row>
    <row r="31" spans="2:16" x14ac:dyDescent="0.25">
      <c r="B31" s="1">
        <f>IF(AND(E31=1,E32=0,E33=0,E34=0),E29,0)</f>
        <v>0</v>
      </c>
      <c r="C31" s="3" t="s">
        <v>6</v>
      </c>
      <c r="D31" s="1">
        <f>D22-D32</f>
        <v>3</v>
      </c>
      <c r="E31" s="8">
        <f t="shared" ref="E31:L31" si="23">E22-E32</f>
        <v>1</v>
      </c>
      <c r="F31" s="8">
        <f t="shared" si="23"/>
        <v>0</v>
      </c>
      <c r="G31" s="8">
        <f t="shared" si="23"/>
        <v>0</v>
      </c>
      <c r="H31" s="8">
        <f t="shared" si="23"/>
        <v>0</v>
      </c>
      <c r="I31" s="7">
        <f t="shared" si="23"/>
        <v>1</v>
      </c>
      <c r="J31" s="7">
        <f t="shared" si="23"/>
        <v>-0.5</v>
      </c>
      <c r="K31" s="7">
        <f t="shared" si="23"/>
        <v>-0.25</v>
      </c>
      <c r="L31" s="7">
        <f t="shared" si="23"/>
        <v>-0.375</v>
      </c>
      <c r="N31" s="5" t="s">
        <v>26</v>
      </c>
      <c r="P31" s="5" t="str">
        <f>IFERROR(D31/F31,"")</f>
        <v/>
      </c>
    </row>
    <row r="32" spans="2:16" x14ac:dyDescent="0.25">
      <c r="B32" s="1">
        <f>IF(AND(F32=1,F31=0,F33=0,F34=0),F29,0)</f>
        <v>20000</v>
      </c>
      <c r="C32" s="3" t="s">
        <v>3</v>
      </c>
      <c r="D32" s="1">
        <f>D23/$F23</f>
        <v>7</v>
      </c>
      <c r="E32" s="8">
        <f t="shared" ref="E32:L32" si="24">E23/$F23</f>
        <v>1</v>
      </c>
      <c r="F32" s="8">
        <f t="shared" si="24"/>
        <v>1</v>
      </c>
      <c r="G32" s="8">
        <f t="shared" si="24"/>
        <v>0</v>
      </c>
      <c r="H32" s="8">
        <f t="shared" si="24"/>
        <v>0</v>
      </c>
      <c r="I32" s="7">
        <f t="shared" si="24"/>
        <v>0</v>
      </c>
      <c r="J32" s="7">
        <f t="shared" si="24"/>
        <v>0.5</v>
      </c>
      <c r="K32" s="7">
        <f t="shared" si="24"/>
        <v>-0.25</v>
      </c>
      <c r="L32" s="7">
        <f t="shared" si="24"/>
        <v>0.125</v>
      </c>
      <c r="P32" s="11">
        <f t="shared" ref="P32:P34" si="25">IFERROR(D32/F32,"")</f>
        <v>7</v>
      </c>
    </row>
    <row r="33" spans="2:16" x14ac:dyDescent="0.25">
      <c r="B33" s="1">
        <f>IF(AND(G33=1,G31=0,G32=0,G34=0),G29,0)</f>
        <v>20000</v>
      </c>
      <c r="C33" s="3" t="s">
        <v>4</v>
      </c>
      <c r="D33" s="1">
        <v>6</v>
      </c>
      <c r="E33" s="8">
        <v>0</v>
      </c>
      <c r="F33" s="8">
        <v>0</v>
      </c>
      <c r="G33" s="8">
        <v>1</v>
      </c>
      <c r="H33" s="8">
        <v>0</v>
      </c>
      <c r="I33" s="7">
        <v>0</v>
      </c>
      <c r="J33" s="7">
        <v>0</v>
      </c>
      <c r="K33" s="7">
        <v>0.5</v>
      </c>
      <c r="L33" s="7">
        <v>-0.25</v>
      </c>
      <c r="P33" s="5" t="str">
        <f t="shared" si="25"/>
        <v/>
      </c>
    </row>
    <row r="34" spans="2:16" x14ac:dyDescent="0.25">
      <c r="B34" s="1">
        <f>IF(AND(H34=1,H33=0,H32=0,H31=0),H29,0)</f>
        <v>20000</v>
      </c>
      <c r="C34" s="3" t="s">
        <v>5</v>
      </c>
      <c r="D34" s="1">
        <v>4</v>
      </c>
      <c r="E34" s="8">
        <v>0</v>
      </c>
      <c r="F34" s="8">
        <v>0</v>
      </c>
      <c r="G34" s="8">
        <v>0</v>
      </c>
      <c r="H34" s="8">
        <v>1</v>
      </c>
      <c r="I34" s="7">
        <v>0</v>
      </c>
      <c r="J34" s="7">
        <v>0</v>
      </c>
      <c r="K34" s="7">
        <v>0</v>
      </c>
      <c r="L34" s="7">
        <v>0.25</v>
      </c>
      <c r="P34" s="5" t="str">
        <f t="shared" si="25"/>
        <v/>
      </c>
    </row>
    <row r="35" spans="2:16" x14ac:dyDescent="0.25">
      <c r="C35" s="3" t="s">
        <v>11</v>
      </c>
      <c r="D35" s="10">
        <f>SUMPRODUCT($B31:$B34,D31:D34)</f>
        <v>340000</v>
      </c>
      <c r="E35" s="9">
        <f t="shared" ref="E35" si="26">SUMPRODUCT($B31:$B34,E31:E34)</f>
        <v>20000</v>
      </c>
      <c r="F35" s="9">
        <f t="shared" ref="F35" si="27">SUMPRODUCT($B31:$B34,F31:F34)</f>
        <v>20000</v>
      </c>
      <c r="G35" s="9">
        <f t="shared" ref="G35" si="28">SUMPRODUCT($B31:$B34,G31:G34)</f>
        <v>20000</v>
      </c>
      <c r="H35" s="9">
        <f t="shared" ref="H35" si="29">SUMPRODUCT($B31:$B34,H31:H34)</f>
        <v>20000</v>
      </c>
      <c r="I35" s="9">
        <f t="shared" ref="I35" si="30">SUMPRODUCT($B31:$B34,I31:I34)</f>
        <v>0</v>
      </c>
      <c r="J35" s="9">
        <f t="shared" ref="J35" si="31">SUMPRODUCT($B31:$B34,J31:J34)</f>
        <v>10000</v>
      </c>
      <c r="K35" s="9">
        <f t="shared" ref="K35" si="32">SUMPRODUCT($B31:$B34,K31:K34)</f>
        <v>5000</v>
      </c>
      <c r="L35" s="9">
        <f t="shared" ref="L35" si="33">SUMPRODUCT($B31:$B34,L31:L34)</f>
        <v>2500</v>
      </c>
    </row>
    <row r="36" spans="2:16" x14ac:dyDescent="0.25">
      <c r="C36" s="19" t="s">
        <v>12</v>
      </c>
      <c r="D36" s="19"/>
      <c r="E36" s="1">
        <f>E29-E35</f>
        <v>0</v>
      </c>
      <c r="F36" s="1">
        <f t="shared" ref="F36:L36" si="34">F29-F35</f>
        <v>0</v>
      </c>
      <c r="G36" s="1">
        <f t="shared" si="34"/>
        <v>0</v>
      </c>
      <c r="H36" s="1">
        <f t="shared" si="34"/>
        <v>0</v>
      </c>
      <c r="I36" s="1">
        <f t="shared" si="34"/>
        <v>0</v>
      </c>
      <c r="J36" s="1">
        <f t="shared" si="34"/>
        <v>-10000</v>
      </c>
      <c r="K36" s="1">
        <f t="shared" si="34"/>
        <v>-5000</v>
      </c>
      <c r="L36" s="1">
        <f t="shared" si="34"/>
        <v>-2500</v>
      </c>
    </row>
    <row r="38" spans="2:16" hidden="1" x14ac:dyDescent="0.25">
      <c r="B38" s="21"/>
      <c r="C38" s="21"/>
    </row>
    <row r="39" spans="2:16" hidden="1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2:16" hidden="1" x14ac:dyDescent="0.25"/>
    <row r="41" spans="2:16" hidden="1" x14ac:dyDescent="0.25"/>
    <row r="42" spans="2:16" hidden="1" x14ac:dyDescent="0.25"/>
    <row r="43" spans="2:16" hidden="1" x14ac:dyDescent="0.25"/>
    <row r="44" spans="2:16" hidden="1" x14ac:dyDescent="0.25"/>
    <row r="45" spans="2:16" hidden="1" x14ac:dyDescent="0.25">
      <c r="C45" s="22"/>
      <c r="D45" s="22"/>
    </row>
    <row r="46" spans="2:16" hidden="1" x14ac:dyDescent="0.25"/>
    <row r="47" spans="2:16" hidden="1" x14ac:dyDescent="0.25">
      <c r="B47" s="21"/>
      <c r="C47" s="21"/>
    </row>
    <row r="48" spans="2:16" hidden="1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2:12" hidden="1" x14ac:dyDescent="0.25"/>
    <row r="50" spans="2:12" hidden="1" x14ac:dyDescent="0.25"/>
    <row r="51" spans="2:12" hidden="1" x14ac:dyDescent="0.25"/>
    <row r="52" spans="2:12" hidden="1" x14ac:dyDescent="0.25"/>
    <row r="53" spans="2:12" hidden="1" x14ac:dyDescent="0.25"/>
    <row r="54" spans="2:12" hidden="1" x14ac:dyDescent="0.25">
      <c r="C54" s="22"/>
      <c r="D54" s="22"/>
    </row>
    <row r="55" spans="2:12" hidden="1" x14ac:dyDescent="0.25"/>
    <row r="56" spans="2:12" hidden="1" x14ac:dyDescent="0.25">
      <c r="B56" s="21"/>
      <c r="C56" s="21"/>
    </row>
    <row r="57" spans="2:12" hidden="1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2:12" hidden="1" x14ac:dyDescent="0.25"/>
    <row r="59" spans="2:12" hidden="1" x14ac:dyDescent="0.25"/>
    <row r="60" spans="2:12" hidden="1" x14ac:dyDescent="0.25"/>
    <row r="61" spans="2:12" hidden="1" x14ac:dyDescent="0.25"/>
    <row r="62" spans="2:12" hidden="1" x14ac:dyDescent="0.25"/>
    <row r="63" spans="2:12" hidden="1" x14ac:dyDescent="0.25">
      <c r="C63" s="22"/>
      <c r="D63" s="22"/>
    </row>
    <row r="64" spans="2:12" hidden="1" x14ac:dyDescent="0.25"/>
    <row r="65" spans="2:12" hidden="1" x14ac:dyDescent="0.25">
      <c r="B65" s="21"/>
      <c r="C65" s="21"/>
    </row>
    <row r="66" spans="2:12" hidden="1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2:12" hidden="1" x14ac:dyDescent="0.25"/>
    <row r="68" spans="2:12" hidden="1" x14ac:dyDescent="0.25"/>
    <row r="69" spans="2:12" hidden="1" x14ac:dyDescent="0.25"/>
    <row r="70" spans="2:12" hidden="1" x14ac:dyDescent="0.25"/>
    <row r="71" spans="2:12" hidden="1" x14ac:dyDescent="0.25"/>
    <row r="72" spans="2:12" hidden="1" x14ac:dyDescent="0.25">
      <c r="C72" s="22"/>
      <c r="D72" s="22"/>
    </row>
    <row r="73" spans="2:12" hidden="1" x14ac:dyDescent="0.25"/>
    <row r="81" s="5" customFormat="1" x14ac:dyDescent="0.25"/>
    <row r="82" s="5" customFormat="1" x14ac:dyDescent="0.25"/>
    <row r="83" s="5" customFormat="1" x14ac:dyDescent="0.25"/>
    <row r="84" s="5" customFormat="1" x14ac:dyDescent="0.25"/>
    <row r="85" s="5" customFormat="1" x14ac:dyDescent="0.25"/>
  </sheetData>
  <mergeCells count="16">
    <mergeCell ref="B56:C56"/>
    <mergeCell ref="C63:D63"/>
    <mergeCell ref="B65:C65"/>
    <mergeCell ref="C72:D72"/>
    <mergeCell ref="B29:C29"/>
    <mergeCell ref="C36:D36"/>
    <mergeCell ref="B38:C38"/>
    <mergeCell ref="C45:D45"/>
    <mergeCell ref="B47:C47"/>
    <mergeCell ref="C54:D54"/>
    <mergeCell ref="C27:D27"/>
    <mergeCell ref="B2:C2"/>
    <mergeCell ref="C9:D9"/>
    <mergeCell ref="B11:C11"/>
    <mergeCell ref="C18:D18"/>
    <mergeCell ref="B20:C20"/>
  </mergeCells>
  <conditionalFormatting sqref="A1:XFD1 A2:B2 D2:XFD2 A19:XFD19 A11:A18 A28:XFD28 A37:XFD37 A46:XFD46 M38:XFD45 D38:L38 A55:XFD55 M47:XFD54 D47:L47 A64:XFD64 M56:XFD63 D56:L56 A73:XFD1048576 M65:XFD72 D65:L65 M17:XFD18 M13:M16 B38 B47 B56 B65 A20:A27 A29:A36 A38:A45 A47:A54 A56:A63 A65:A72 B39:L45 B48:L54 B57:L63 B66:L72 M12:O12 O13:O16 Q12:XFD16 A9:XFD10 A3:O8 Q3:XFD8 P3:P7 B11 D11:XFD11 B12:L18 B20 D20:L20 B21:L27 M20:XFD27 B29 D29:L29 B30:L36 M29:XFD36">
    <cfRule type="notContainsBlanks" dxfId="4" priority="2">
      <formula>LEN(TRIM(A1))&gt;0</formula>
    </cfRule>
  </conditionalFormatting>
  <conditionalFormatting sqref="P12:P16">
    <cfRule type="notContainsBlanks" dxfId="3" priority="1">
      <formula>LEN(TRIM(P12))&gt;0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E68AE-2D72-48CA-8248-8407E8B69B92}">
  <dimension ref="B2:P72"/>
  <sheetViews>
    <sheetView zoomScale="85" zoomScaleNormal="85" workbookViewId="0">
      <pane xSplit="1" topLeftCell="B1" activePane="topRight" state="frozen"/>
      <selection pane="topRight" activeCell="H6" sqref="H6"/>
    </sheetView>
  </sheetViews>
  <sheetFormatPr baseColWidth="10" defaultRowHeight="18.75" x14ac:dyDescent="0.25"/>
  <cols>
    <col min="1" max="1" width="1.85546875" style="5" customWidth="1"/>
    <col min="2" max="2" width="11.42578125" style="5"/>
    <col min="3" max="3" width="14.140625" style="5" customWidth="1"/>
    <col min="4" max="4" width="13.28515625" style="5" customWidth="1"/>
    <col min="5" max="12" width="9.140625" style="5" customWidth="1"/>
    <col min="13" max="13" width="2.7109375" style="5" customWidth="1"/>
    <col min="14" max="14" width="14.140625" style="5" customWidth="1"/>
    <col min="15" max="15" width="2.85546875" style="5" customWidth="1"/>
    <col min="16" max="16384" width="11.42578125" style="5"/>
  </cols>
  <sheetData>
    <row r="2" spans="2:16" x14ac:dyDescent="0.25">
      <c r="B2" s="20" t="s">
        <v>14</v>
      </c>
      <c r="C2" s="20"/>
      <c r="D2" s="4" t="s">
        <v>10</v>
      </c>
      <c r="E2" s="1">
        <v>20000</v>
      </c>
      <c r="F2" s="1">
        <v>20000</v>
      </c>
      <c r="G2" s="1">
        <v>20000</v>
      </c>
      <c r="H2" s="1">
        <v>20000</v>
      </c>
      <c r="I2" s="1">
        <v>0</v>
      </c>
      <c r="J2" s="1">
        <v>0</v>
      </c>
      <c r="K2" s="1">
        <v>0</v>
      </c>
      <c r="L2" s="1">
        <v>0</v>
      </c>
    </row>
    <row r="3" spans="2:16" s="6" customFormat="1" ht="37.5" x14ac:dyDescent="0.25">
      <c r="B3" s="2" t="s">
        <v>13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14" t="s">
        <v>5</v>
      </c>
      <c r="I3" s="2" t="s">
        <v>6</v>
      </c>
      <c r="J3" s="2" t="s">
        <v>7</v>
      </c>
      <c r="K3" s="2" t="s">
        <v>8</v>
      </c>
      <c r="L3" s="2" t="s">
        <v>9</v>
      </c>
      <c r="P3" s="5" t="s">
        <v>32</v>
      </c>
    </row>
    <row r="4" spans="2:16" x14ac:dyDescent="0.25">
      <c r="B4" s="1">
        <v>0</v>
      </c>
      <c r="C4" s="1" t="s">
        <v>6</v>
      </c>
      <c r="D4" s="1">
        <v>24</v>
      </c>
      <c r="E4" s="1">
        <v>2</v>
      </c>
      <c r="F4" s="1">
        <v>1</v>
      </c>
      <c r="G4" s="1">
        <v>1</v>
      </c>
      <c r="H4" s="12">
        <v>2</v>
      </c>
      <c r="I4" s="1">
        <v>1</v>
      </c>
      <c r="J4" s="1">
        <v>0</v>
      </c>
      <c r="K4" s="1">
        <v>0</v>
      </c>
      <c r="L4" s="1">
        <v>0</v>
      </c>
      <c r="P4" s="5">
        <f>IFERROR(D4/H4,"")</f>
        <v>12</v>
      </c>
    </row>
    <row r="5" spans="2:16" x14ac:dyDescent="0.25">
      <c r="B5" s="1">
        <v>0</v>
      </c>
      <c r="C5" s="1" t="s">
        <v>7</v>
      </c>
      <c r="D5" s="1">
        <v>20</v>
      </c>
      <c r="E5" s="1">
        <v>2</v>
      </c>
      <c r="F5" s="1">
        <v>2</v>
      </c>
      <c r="G5" s="1">
        <v>1</v>
      </c>
      <c r="H5" s="12">
        <v>0</v>
      </c>
      <c r="I5" s="1">
        <v>0</v>
      </c>
      <c r="J5" s="1">
        <v>1</v>
      </c>
      <c r="K5" s="1">
        <v>0</v>
      </c>
      <c r="L5" s="1">
        <v>0</v>
      </c>
      <c r="P5" s="5" t="str">
        <f t="shared" ref="P5:P7" si="0">IFERROR(D5/H5,"")</f>
        <v/>
      </c>
    </row>
    <row r="6" spans="2:16" x14ac:dyDescent="0.25">
      <c r="B6" s="1">
        <v>0</v>
      </c>
      <c r="C6" s="1" t="s">
        <v>8</v>
      </c>
      <c r="D6" s="1">
        <v>20</v>
      </c>
      <c r="E6" s="1">
        <v>0</v>
      </c>
      <c r="F6" s="1">
        <v>0</v>
      </c>
      <c r="G6" s="1">
        <v>2</v>
      </c>
      <c r="H6" s="12">
        <v>2</v>
      </c>
      <c r="I6" s="1">
        <v>0</v>
      </c>
      <c r="J6" s="1">
        <v>0</v>
      </c>
      <c r="K6" s="1">
        <v>1</v>
      </c>
      <c r="L6" s="1">
        <v>0</v>
      </c>
      <c r="P6" s="5">
        <f t="shared" si="0"/>
        <v>10</v>
      </c>
    </row>
    <row r="7" spans="2:16" x14ac:dyDescent="0.25">
      <c r="B7" s="1">
        <v>0</v>
      </c>
      <c r="C7" s="11" t="s">
        <v>9</v>
      </c>
      <c r="D7" s="1">
        <v>16</v>
      </c>
      <c r="E7" s="1">
        <v>0</v>
      </c>
      <c r="F7" s="1">
        <v>0</v>
      </c>
      <c r="G7" s="1">
        <v>0</v>
      </c>
      <c r="H7" s="17">
        <v>4</v>
      </c>
      <c r="I7" s="1">
        <v>0</v>
      </c>
      <c r="J7" s="1">
        <v>0</v>
      </c>
      <c r="K7" s="1">
        <v>0</v>
      </c>
      <c r="L7" s="1">
        <v>1</v>
      </c>
      <c r="P7" s="11">
        <f t="shared" si="0"/>
        <v>4</v>
      </c>
    </row>
    <row r="8" spans="2:16" x14ac:dyDescent="0.25">
      <c r="C8" s="3" t="s">
        <v>11</v>
      </c>
      <c r="D8" s="10">
        <f>SUMPRODUCT($B4:$B7,D4:D7)</f>
        <v>0</v>
      </c>
      <c r="E8" s="9">
        <f t="shared" ref="E8:L8" si="1">SUMPRODUCT($B4:$B7,E4:E7)</f>
        <v>0</v>
      </c>
      <c r="F8" s="9">
        <f t="shared" si="1"/>
        <v>0</v>
      </c>
      <c r="G8" s="9">
        <f t="shared" si="1"/>
        <v>0</v>
      </c>
      <c r="H8" s="9">
        <f t="shared" si="1"/>
        <v>0</v>
      </c>
      <c r="I8" s="9">
        <f t="shared" si="1"/>
        <v>0</v>
      </c>
      <c r="J8" s="9">
        <f t="shared" si="1"/>
        <v>0</v>
      </c>
      <c r="K8" s="9">
        <f t="shared" si="1"/>
        <v>0</v>
      </c>
      <c r="L8" s="9">
        <f t="shared" si="1"/>
        <v>0</v>
      </c>
    </row>
    <row r="9" spans="2:16" x14ac:dyDescent="0.25">
      <c r="C9" s="23" t="s">
        <v>12</v>
      </c>
      <c r="D9" s="23"/>
      <c r="E9" s="1">
        <f>E2-E8</f>
        <v>20000</v>
      </c>
      <c r="F9" s="1">
        <f t="shared" ref="F9:L9" si="2">F2-F8</f>
        <v>20000</v>
      </c>
      <c r="G9" s="1">
        <f t="shared" si="2"/>
        <v>20000</v>
      </c>
      <c r="H9" s="1">
        <f t="shared" si="2"/>
        <v>20000</v>
      </c>
      <c r="I9" s="1">
        <f t="shared" si="2"/>
        <v>0</v>
      </c>
      <c r="J9" s="1">
        <f t="shared" si="2"/>
        <v>0</v>
      </c>
      <c r="K9" s="1">
        <f t="shared" si="2"/>
        <v>0</v>
      </c>
      <c r="L9" s="1">
        <f t="shared" si="2"/>
        <v>0</v>
      </c>
    </row>
    <row r="11" spans="2:16" x14ac:dyDescent="0.25">
      <c r="B11" s="21"/>
      <c r="C11" s="21"/>
    </row>
    <row r="12" spans="2:16" x14ac:dyDescent="0.25">
      <c r="B12" s="20" t="s">
        <v>31</v>
      </c>
      <c r="C12" s="20"/>
      <c r="D12" s="4" t="s">
        <v>10</v>
      </c>
      <c r="E12" s="1">
        <v>20000</v>
      </c>
      <c r="F12" s="1">
        <v>20000</v>
      </c>
      <c r="G12" s="1">
        <v>20000</v>
      </c>
      <c r="H12" s="1">
        <v>20000</v>
      </c>
      <c r="I12" s="1">
        <v>0</v>
      </c>
      <c r="J12" s="1">
        <v>0</v>
      </c>
      <c r="K12" s="1">
        <v>0</v>
      </c>
      <c r="L12" s="1">
        <v>0</v>
      </c>
    </row>
    <row r="13" spans="2:16" ht="37.5" x14ac:dyDescent="0.25">
      <c r="B13" s="2" t="s">
        <v>13</v>
      </c>
      <c r="C13" s="2" t="s">
        <v>0</v>
      </c>
      <c r="D13" s="2" t="s">
        <v>1</v>
      </c>
      <c r="E13" s="2" t="s">
        <v>2</v>
      </c>
      <c r="F13" s="2" t="s">
        <v>3</v>
      </c>
      <c r="G13" s="2" t="s">
        <v>4</v>
      </c>
      <c r="H13" s="14" t="s">
        <v>5</v>
      </c>
      <c r="I13" s="2" t="s">
        <v>6</v>
      </c>
      <c r="J13" s="2" t="s">
        <v>7</v>
      </c>
      <c r="K13" s="2" t="s">
        <v>8</v>
      </c>
      <c r="L13" s="2" t="s">
        <v>9</v>
      </c>
    </row>
    <row r="14" spans="2:16" x14ac:dyDescent="0.25">
      <c r="B14" s="1">
        <f>IF(AND(E15=0,E16=0,E17=0,E14=1),E12,0)</f>
        <v>0</v>
      </c>
      <c r="C14" s="1" t="s">
        <v>6</v>
      </c>
      <c r="D14" s="1">
        <f>(-$H4*D17)+D4</f>
        <v>16</v>
      </c>
      <c r="E14" s="1">
        <f t="shared" ref="E14:L14" si="3">(-$H4*E17)+E4</f>
        <v>2</v>
      </c>
      <c r="F14" s="1">
        <f t="shared" si="3"/>
        <v>1</v>
      </c>
      <c r="G14" s="12">
        <f t="shared" si="3"/>
        <v>1</v>
      </c>
      <c r="H14" s="1">
        <f t="shared" si="3"/>
        <v>0</v>
      </c>
      <c r="I14" s="1">
        <f t="shared" si="3"/>
        <v>1</v>
      </c>
      <c r="J14" s="1">
        <f t="shared" si="3"/>
        <v>0</v>
      </c>
      <c r="K14" s="1">
        <f t="shared" si="3"/>
        <v>0</v>
      </c>
      <c r="L14" s="1">
        <f t="shared" si="3"/>
        <v>-0.5</v>
      </c>
      <c r="N14" s="5" t="s">
        <v>20</v>
      </c>
    </row>
    <row r="15" spans="2:16" x14ac:dyDescent="0.25">
      <c r="B15" s="1">
        <f>IF(AND(F14=0,F16=0,F17=0,F15=1),F12,0)</f>
        <v>0</v>
      </c>
      <c r="C15" s="1" t="s">
        <v>7</v>
      </c>
      <c r="D15" s="1">
        <v>20</v>
      </c>
      <c r="E15" s="1">
        <f>E5</f>
        <v>2</v>
      </c>
      <c r="F15" s="1">
        <f t="shared" ref="F15:L15" si="4">F5</f>
        <v>2</v>
      </c>
      <c r="G15" s="12">
        <f t="shared" si="4"/>
        <v>1</v>
      </c>
      <c r="H15" s="1">
        <f t="shared" si="4"/>
        <v>0</v>
      </c>
      <c r="I15" s="1">
        <f t="shared" si="4"/>
        <v>0</v>
      </c>
      <c r="J15" s="1">
        <f t="shared" si="4"/>
        <v>1</v>
      </c>
      <c r="K15" s="1">
        <f t="shared" si="4"/>
        <v>0</v>
      </c>
      <c r="L15" s="1">
        <f t="shared" si="4"/>
        <v>0</v>
      </c>
    </row>
    <row r="16" spans="2:16" x14ac:dyDescent="0.25">
      <c r="B16" s="1">
        <f>IF(AND(G14=0,G15=0,G17=0,G16=1),G12,0)</f>
        <v>0</v>
      </c>
      <c r="C16" s="1" t="s">
        <v>8</v>
      </c>
      <c r="D16" s="1">
        <f t="shared" ref="D16" si="5">(-$H6*D17+D6)</f>
        <v>12</v>
      </c>
      <c r="E16" s="1">
        <f>(-$H6*E17+E6)</f>
        <v>0</v>
      </c>
      <c r="F16" s="1">
        <f t="shared" ref="F16:L16" si="6">(-$H6*F17+F6)</f>
        <v>0</v>
      </c>
      <c r="G16" s="17">
        <f t="shared" si="6"/>
        <v>2</v>
      </c>
      <c r="H16" s="1">
        <f t="shared" si="6"/>
        <v>0</v>
      </c>
      <c r="I16" s="1">
        <f t="shared" si="6"/>
        <v>0</v>
      </c>
      <c r="J16" s="1">
        <f t="shared" si="6"/>
        <v>0</v>
      </c>
      <c r="K16" s="1">
        <f t="shared" si="6"/>
        <v>1</v>
      </c>
      <c r="L16" s="1">
        <f t="shared" si="6"/>
        <v>-0.5</v>
      </c>
      <c r="N16" s="5" t="s">
        <v>19</v>
      </c>
    </row>
    <row r="17" spans="2:16" x14ac:dyDescent="0.25">
      <c r="B17" s="1">
        <f>IF(AND(H14=0,H15=0,H16=0,H17=1),H12,0)</f>
        <v>20000</v>
      </c>
      <c r="C17" s="1" t="s">
        <v>5</v>
      </c>
      <c r="D17" s="1">
        <f>D7/$H$7</f>
        <v>4</v>
      </c>
      <c r="E17" s="1">
        <f t="shared" ref="E17:L17" si="7">E7/$H$7</f>
        <v>0</v>
      </c>
      <c r="F17" s="1">
        <f t="shared" si="7"/>
        <v>0</v>
      </c>
      <c r="G17" s="1">
        <f t="shared" si="7"/>
        <v>0</v>
      </c>
      <c r="H17" s="17">
        <f t="shared" si="7"/>
        <v>1</v>
      </c>
      <c r="I17" s="1">
        <f t="shared" si="7"/>
        <v>0</v>
      </c>
      <c r="J17" s="1">
        <f t="shared" si="7"/>
        <v>0</v>
      </c>
      <c r="K17" s="1">
        <f t="shared" si="7"/>
        <v>0</v>
      </c>
      <c r="L17" s="1">
        <f t="shared" si="7"/>
        <v>0.25</v>
      </c>
    </row>
    <row r="18" spans="2:16" x14ac:dyDescent="0.25">
      <c r="C18" s="3" t="s">
        <v>11</v>
      </c>
      <c r="D18" s="10">
        <f>SUMPRODUCT($B14:$B17,D14:D17)</f>
        <v>80000</v>
      </c>
      <c r="E18" s="9">
        <f t="shared" ref="E18:L18" si="8">SUMPRODUCT($B14:$B17,E14:E17)</f>
        <v>0</v>
      </c>
      <c r="F18" s="9">
        <f t="shared" si="8"/>
        <v>0</v>
      </c>
      <c r="G18" s="9">
        <f t="shared" si="8"/>
        <v>0</v>
      </c>
      <c r="H18" s="9">
        <f t="shared" si="8"/>
        <v>20000</v>
      </c>
      <c r="I18" s="9">
        <f t="shared" si="8"/>
        <v>0</v>
      </c>
      <c r="J18" s="9">
        <f t="shared" si="8"/>
        <v>0</v>
      </c>
      <c r="K18" s="9">
        <f t="shared" si="8"/>
        <v>0</v>
      </c>
      <c r="L18" s="9">
        <f t="shared" si="8"/>
        <v>5000</v>
      </c>
    </row>
    <row r="19" spans="2:16" x14ac:dyDescent="0.25">
      <c r="C19" s="23" t="s">
        <v>12</v>
      </c>
      <c r="D19" s="23"/>
      <c r="E19" s="1">
        <f>E12-E18</f>
        <v>20000</v>
      </c>
      <c r="F19" s="1">
        <f t="shared" ref="F19:L19" si="9">F12-F18</f>
        <v>20000</v>
      </c>
      <c r="G19" s="1">
        <f t="shared" si="9"/>
        <v>20000</v>
      </c>
      <c r="H19" s="1">
        <f t="shared" si="9"/>
        <v>0</v>
      </c>
      <c r="I19" s="1">
        <f t="shared" si="9"/>
        <v>0</v>
      </c>
      <c r="J19" s="1">
        <f t="shared" si="9"/>
        <v>0</v>
      </c>
      <c r="K19" s="1">
        <f t="shared" si="9"/>
        <v>0</v>
      </c>
      <c r="L19" s="1">
        <f t="shared" si="9"/>
        <v>-5000</v>
      </c>
    </row>
    <row r="20" spans="2:16" x14ac:dyDescent="0.25">
      <c r="B20" s="21"/>
      <c r="C20" s="21"/>
    </row>
    <row r="21" spans="2:16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2:16" x14ac:dyDescent="0.25">
      <c r="B22" s="20" t="s">
        <v>33</v>
      </c>
      <c r="C22" s="20"/>
      <c r="D22" s="4" t="s">
        <v>10</v>
      </c>
      <c r="E22" s="1">
        <v>20000</v>
      </c>
      <c r="F22" s="1">
        <v>20000</v>
      </c>
      <c r="G22" s="1">
        <v>20000</v>
      </c>
      <c r="H22" s="1">
        <v>20000</v>
      </c>
      <c r="I22" s="1">
        <v>0</v>
      </c>
      <c r="J22" s="1">
        <v>0</v>
      </c>
      <c r="K22" s="1">
        <v>0</v>
      </c>
      <c r="L22" s="1">
        <v>0</v>
      </c>
    </row>
    <row r="23" spans="2:16" ht="37.5" x14ac:dyDescent="0.25">
      <c r="B23" s="2" t="s">
        <v>13</v>
      </c>
      <c r="C23" s="2" t="s">
        <v>0</v>
      </c>
      <c r="D23" s="2" t="s">
        <v>1</v>
      </c>
      <c r="E23" s="2" t="s">
        <v>2</v>
      </c>
      <c r="F23" s="2" t="s">
        <v>3</v>
      </c>
      <c r="G23" s="14" t="s">
        <v>4</v>
      </c>
      <c r="H23" s="2" t="s">
        <v>5</v>
      </c>
      <c r="I23" s="2" t="s">
        <v>6</v>
      </c>
      <c r="J23" s="2" t="s">
        <v>7</v>
      </c>
      <c r="K23" s="2" t="s">
        <v>8</v>
      </c>
      <c r="L23" s="2" t="s">
        <v>9</v>
      </c>
    </row>
    <row r="24" spans="2:16" x14ac:dyDescent="0.25">
      <c r="B24" s="1">
        <f>IF(AND(E25=0,E26=0,E27=0,E24=1),E22,0)</f>
        <v>0</v>
      </c>
      <c r="C24" s="1" t="s">
        <v>6</v>
      </c>
      <c r="D24" s="1">
        <f>D14-D26</f>
        <v>10</v>
      </c>
      <c r="E24" s="1">
        <f t="shared" ref="E24:L24" si="10">E14-E26</f>
        <v>2</v>
      </c>
      <c r="F24" s="1">
        <f t="shared" si="10"/>
        <v>1</v>
      </c>
      <c r="G24" s="1">
        <f t="shared" si="10"/>
        <v>0</v>
      </c>
      <c r="H24" s="1">
        <f t="shared" si="10"/>
        <v>0</v>
      </c>
      <c r="I24" s="1">
        <f t="shared" si="10"/>
        <v>1</v>
      </c>
      <c r="J24" s="1">
        <f t="shared" si="10"/>
        <v>0</v>
      </c>
      <c r="K24" s="1">
        <f t="shared" si="10"/>
        <v>-0.5</v>
      </c>
      <c r="L24" s="1">
        <f t="shared" si="10"/>
        <v>-0.25</v>
      </c>
      <c r="N24" s="5" t="s">
        <v>25</v>
      </c>
      <c r="P24" s="5">
        <f>D24/F24</f>
        <v>10</v>
      </c>
    </row>
    <row r="25" spans="2:16" x14ac:dyDescent="0.25">
      <c r="B25" s="1">
        <f>IF(AND(F24=0,F26=0,F27=0,F25=1),F22,0)</f>
        <v>0</v>
      </c>
      <c r="C25" s="11" t="s">
        <v>7</v>
      </c>
      <c r="D25" s="1">
        <f>D15-D26</f>
        <v>14</v>
      </c>
      <c r="E25" s="1">
        <f t="shared" ref="E25:L25" si="11">E15-E26</f>
        <v>2</v>
      </c>
      <c r="F25" s="1">
        <f t="shared" si="11"/>
        <v>2</v>
      </c>
      <c r="G25" s="1">
        <f t="shared" si="11"/>
        <v>0</v>
      </c>
      <c r="H25" s="1">
        <f t="shared" si="11"/>
        <v>0</v>
      </c>
      <c r="I25" s="1">
        <f t="shared" si="11"/>
        <v>0</v>
      </c>
      <c r="J25" s="1">
        <f t="shared" si="11"/>
        <v>1</v>
      </c>
      <c r="K25" s="1">
        <f t="shared" si="11"/>
        <v>-0.5</v>
      </c>
      <c r="L25" s="1">
        <f t="shared" si="11"/>
        <v>0.25</v>
      </c>
      <c r="N25" s="5" t="s">
        <v>24</v>
      </c>
      <c r="P25" s="18">
        <f t="shared" ref="P25:P27" si="12">D25/F25</f>
        <v>7</v>
      </c>
    </row>
    <row r="26" spans="2:16" x14ac:dyDescent="0.25">
      <c r="B26" s="1">
        <f>IF(AND(G24=0,G25=0,G27=0,G26=1),G22,0)</f>
        <v>20000</v>
      </c>
      <c r="C26" s="1" t="s">
        <v>4</v>
      </c>
      <c r="D26" s="1">
        <f>D16/$G$16</f>
        <v>6</v>
      </c>
      <c r="E26" s="1">
        <f t="shared" ref="E26:L26" si="13">E16/$G$16</f>
        <v>0</v>
      </c>
      <c r="F26" s="1">
        <f t="shared" si="13"/>
        <v>0</v>
      </c>
      <c r="G26" s="1">
        <f t="shared" si="13"/>
        <v>1</v>
      </c>
      <c r="H26" s="1">
        <f t="shared" si="13"/>
        <v>0</v>
      </c>
      <c r="I26" s="1">
        <f t="shared" si="13"/>
        <v>0</v>
      </c>
      <c r="J26" s="1">
        <f t="shared" si="13"/>
        <v>0</v>
      </c>
      <c r="K26" s="1">
        <f t="shared" si="13"/>
        <v>0.5</v>
      </c>
      <c r="L26" s="1">
        <f t="shared" si="13"/>
        <v>-0.25</v>
      </c>
      <c r="P26" s="5" t="e">
        <f t="shared" si="12"/>
        <v>#DIV/0!</v>
      </c>
    </row>
    <row r="27" spans="2:16" x14ac:dyDescent="0.25">
      <c r="B27" s="1">
        <f>IF(AND(H24=0,H25=0,H26=0,H27=1),H22,0)</f>
        <v>20000</v>
      </c>
      <c r="C27" s="1" t="s">
        <v>5</v>
      </c>
      <c r="D27" s="1">
        <v>4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0.25</v>
      </c>
      <c r="P27" s="5" t="e">
        <f t="shared" si="12"/>
        <v>#DIV/0!</v>
      </c>
    </row>
    <row r="28" spans="2:16" x14ac:dyDescent="0.25">
      <c r="C28" s="3" t="s">
        <v>11</v>
      </c>
      <c r="D28" s="10">
        <f>SUMPRODUCT($B24:$B27,D24:D27)</f>
        <v>200000</v>
      </c>
      <c r="E28" s="9">
        <f t="shared" ref="E28:L28" si="14">SUMPRODUCT($B24:$B27,E24:E27)</f>
        <v>0</v>
      </c>
      <c r="F28" s="9">
        <f t="shared" si="14"/>
        <v>0</v>
      </c>
      <c r="G28" s="9">
        <f t="shared" si="14"/>
        <v>20000</v>
      </c>
      <c r="H28" s="9">
        <f t="shared" si="14"/>
        <v>20000</v>
      </c>
      <c r="I28" s="9">
        <f t="shared" si="14"/>
        <v>0</v>
      </c>
      <c r="J28" s="9">
        <f t="shared" si="14"/>
        <v>0</v>
      </c>
      <c r="K28" s="9">
        <f t="shared" si="14"/>
        <v>10000</v>
      </c>
      <c r="L28" s="9">
        <f t="shared" si="14"/>
        <v>0</v>
      </c>
    </row>
    <row r="29" spans="2:16" x14ac:dyDescent="0.25">
      <c r="C29" s="23" t="s">
        <v>12</v>
      </c>
      <c r="D29" s="23"/>
      <c r="E29" s="1">
        <f>E22-E28</f>
        <v>20000</v>
      </c>
      <c r="F29" s="1">
        <f t="shared" ref="F29:L29" si="15">F22-F28</f>
        <v>20000</v>
      </c>
      <c r="G29" s="1">
        <f t="shared" si="15"/>
        <v>0</v>
      </c>
      <c r="H29" s="1">
        <f t="shared" si="15"/>
        <v>0</v>
      </c>
      <c r="I29" s="1">
        <f t="shared" si="15"/>
        <v>0</v>
      </c>
      <c r="J29" s="1">
        <f t="shared" si="15"/>
        <v>0</v>
      </c>
      <c r="K29" s="1">
        <f t="shared" si="15"/>
        <v>-10000</v>
      </c>
      <c r="L29" s="1">
        <f t="shared" si="15"/>
        <v>0</v>
      </c>
    </row>
    <row r="30" spans="2:16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2" spans="2:16" x14ac:dyDescent="0.25">
      <c r="B32" s="20" t="s">
        <v>33</v>
      </c>
      <c r="C32" s="20"/>
      <c r="D32" s="4" t="s">
        <v>10</v>
      </c>
      <c r="E32" s="1">
        <v>20000</v>
      </c>
      <c r="F32" s="1">
        <v>20000</v>
      </c>
      <c r="G32" s="1">
        <v>20000</v>
      </c>
      <c r="H32" s="1">
        <v>20000</v>
      </c>
      <c r="I32" s="1">
        <v>0</v>
      </c>
      <c r="J32" s="1">
        <v>0</v>
      </c>
      <c r="K32" s="1">
        <v>0</v>
      </c>
      <c r="L32" s="1">
        <v>0</v>
      </c>
    </row>
    <row r="33" spans="2:14" ht="37.5" x14ac:dyDescent="0.25">
      <c r="B33" s="2" t="s">
        <v>13</v>
      </c>
      <c r="C33" s="2" t="s">
        <v>0</v>
      </c>
      <c r="D33" s="2" t="s">
        <v>1</v>
      </c>
      <c r="E33" s="2" t="s">
        <v>2</v>
      </c>
      <c r="F33" s="2" t="s">
        <v>3</v>
      </c>
      <c r="G33" s="2" t="s">
        <v>4</v>
      </c>
      <c r="H33" s="2" t="s">
        <v>5</v>
      </c>
      <c r="I33" s="2" t="s">
        <v>6</v>
      </c>
      <c r="J33" s="2" t="s">
        <v>7</v>
      </c>
      <c r="K33" s="2" t="s">
        <v>8</v>
      </c>
      <c r="L33" s="2" t="s">
        <v>9</v>
      </c>
    </row>
    <row r="34" spans="2:14" x14ac:dyDescent="0.25">
      <c r="B34" s="1">
        <f>IF(AND(E35=0,E36=0,E37=0,E34=1),E32,0)</f>
        <v>0</v>
      </c>
      <c r="C34" s="1" t="s">
        <v>6</v>
      </c>
      <c r="D34" s="1">
        <f>D24-D35</f>
        <v>3</v>
      </c>
      <c r="E34" s="1">
        <f t="shared" ref="E34:L34" si="16">E24-E35</f>
        <v>1</v>
      </c>
      <c r="F34" s="1">
        <f t="shared" si="16"/>
        <v>0</v>
      </c>
      <c r="G34" s="1">
        <f t="shared" si="16"/>
        <v>0</v>
      </c>
      <c r="H34" s="1">
        <f t="shared" si="16"/>
        <v>0</v>
      </c>
      <c r="I34" s="1">
        <f t="shared" si="16"/>
        <v>1</v>
      </c>
      <c r="J34" s="1">
        <f t="shared" si="16"/>
        <v>-0.5</v>
      </c>
      <c r="K34" s="1">
        <f t="shared" si="16"/>
        <v>-0.25</v>
      </c>
      <c r="L34" s="1">
        <f t="shared" si="16"/>
        <v>-0.375</v>
      </c>
      <c r="N34" s="5" t="s">
        <v>26</v>
      </c>
    </row>
    <row r="35" spans="2:14" x14ac:dyDescent="0.25">
      <c r="B35" s="1">
        <f>IF(AND(F34=0,F36=0,F37=0,F35=1),F32,0)</f>
        <v>20000</v>
      </c>
      <c r="C35" s="1" t="s">
        <v>7</v>
      </c>
      <c r="D35" s="16">
        <f>D25/2</f>
        <v>7</v>
      </c>
      <c r="E35" s="1">
        <f t="shared" ref="E35:L35" si="17">E25/2</f>
        <v>1</v>
      </c>
      <c r="F35" s="1">
        <f t="shared" si="17"/>
        <v>1</v>
      </c>
      <c r="G35" s="1">
        <f t="shared" si="17"/>
        <v>0</v>
      </c>
      <c r="H35" s="1">
        <f t="shared" si="17"/>
        <v>0</v>
      </c>
      <c r="I35" s="1">
        <f t="shared" si="17"/>
        <v>0</v>
      </c>
      <c r="J35" s="1">
        <f t="shared" si="17"/>
        <v>0.5</v>
      </c>
      <c r="K35" s="1">
        <f t="shared" si="17"/>
        <v>-0.25</v>
      </c>
      <c r="L35" s="1">
        <f t="shared" si="17"/>
        <v>0.125</v>
      </c>
    </row>
    <row r="36" spans="2:14" x14ac:dyDescent="0.25">
      <c r="B36" s="1">
        <f>IF(AND(G34=0,G35=0,G37=0,G36=1),G32,0)</f>
        <v>20000</v>
      </c>
      <c r="C36" s="1" t="s">
        <v>4</v>
      </c>
      <c r="D36" s="16">
        <v>6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0.5</v>
      </c>
      <c r="L36" s="1">
        <v>-0.25</v>
      </c>
    </row>
    <row r="37" spans="2:14" x14ac:dyDescent="0.25">
      <c r="B37" s="1">
        <f>IF(AND(H34=0,H35=0,H36=0,H37=1),H32,0)</f>
        <v>20000</v>
      </c>
      <c r="C37" s="1" t="s">
        <v>5</v>
      </c>
      <c r="D37" s="16">
        <v>4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0.25</v>
      </c>
    </row>
    <row r="38" spans="2:14" ht="18.75" customHeight="1" x14ac:dyDescent="0.25">
      <c r="C38" s="3" t="s">
        <v>11</v>
      </c>
      <c r="D38" s="10">
        <f>SUMPRODUCT($B34:$B37,D34:D37)</f>
        <v>340000</v>
      </c>
      <c r="E38" s="9">
        <f t="shared" ref="E38:L38" si="18">SUMPRODUCT($B34:$B37,E34:E37)</f>
        <v>20000</v>
      </c>
      <c r="F38" s="9">
        <f t="shared" si="18"/>
        <v>20000</v>
      </c>
      <c r="G38" s="9">
        <f t="shared" si="18"/>
        <v>20000</v>
      </c>
      <c r="H38" s="9">
        <f t="shared" si="18"/>
        <v>20000</v>
      </c>
      <c r="I38" s="9">
        <f t="shared" si="18"/>
        <v>0</v>
      </c>
      <c r="J38" s="9">
        <f t="shared" si="18"/>
        <v>10000</v>
      </c>
      <c r="K38" s="9">
        <f t="shared" si="18"/>
        <v>5000</v>
      </c>
      <c r="L38" s="9">
        <f t="shared" si="18"/>
        <v>2500</v>
      </c>
    </row>
    <row r="39" spans="2:14" ht="18.75" customHeight="1" x14ac:dyDescent="0.25">
      <c r="C39" s="23" t="s">
        <v>12</v>
      </c>
      <c r="D39" s="23"/>
      <c r="E39" s="17">
        <f>E32-E38</f>
        <v>0</v>
      </c>
      <c r="F39" s="17">
        <f t="shared" ref="F39:L39" si="19">F32-F38</f>
        <v>0</v>
      </c>
      <c r="G39" s="17">
        <f t="shared" si="19"/>
        <v>0</v>
      </c>
      <c r="H39" s="17">
        <f t="shared" si="19"/>
        <v>0</v>
      </c>
      <c r="I39" s="17">
        <f t="shared" si="19"/>
        <v>0</v>
      </c>
      <c r="J39" s="17">
        <f t="shared" si="19"/>
        <v>-10000</v>
      </c>
      <c r="K39" s="17">
        <f t="shared" si="19"/>
        <v>-5000</v>
      </c>
      <c r="L39" s="17">
        <f t="shared" si="19"/>
        <v>-2500</v>
      </c>
    </row>
    <row r="45" spans="2:14" x14ac:dyDescent="0.25">
      <c r="C45" s="22"/>
      <c r="D45" s="22"/>
    </row>
    <row r="47" spans="2:14" x14ac:dyDescent="0.25">
      <c r="B47" s="21"/>
      <c r="C47" s="21"/>
    </row>
    <row r="48" spans="2:14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54" spans="2:12" x14ac:dyDescent="0.25">
      <c r="C54" s="22"/>
      <c r="D54" s="22"/>
    </row>
    <row r="56" spans="2:12" x14ac:dyDescent="0.25">
      <c r="B56" s="21"/>
      <c r="C56" s="21"/>
    </row>
    <row r="57" spans="2:1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63" spans="2:12" x14ac:dyDescent="0.25">
      <c r="C63" s="22"/>
      <c r="D63" s="22"/>
    </row>
    <row r="65" spans="2:12" x14ac:dyDescent="0.25">
      <c r="B65" s="21"/>
      <c r="C65" s="21"/>
    </row>
    <row r="66" spans="2:12" x14ac:dyDescent="0.25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72" spans="2:12" x14ac:dyDescent="0.25">
      <c r="C72" s="22"/>
      <c r="D72" s="22"/>
    </row>
  </sheetData>
  <mergeCells count="17">
    <mergeCell ref="B2:C2"/>
    <mergeCell ref="C9:D9"/>
    <mergeCell ref="B11:C11"/>
    <mergeCell ref="B20:C20"/>
    <mergeCell ref="B56:C56"/>
    <mergeCell ref="C63:D63"/>
    <mergeCell ref="B65:C65"/>
    <mergeCell ref="C72:D72"/>
    <mergeCell ref="B12:C12"/>
    <mergeCell ref="C19:D19"/>
    <mergeCell ref="B22:C22"/>
    <mergeCell ref="C29:D29"/>
    <mergeCell ref="C45:D45"/>
    <mergeCell ref="B47:C47"/>
    <mergeCell ref="C54:D54"/>
    <mergeCell ref="B32:C32"/>
    <mergeCell ref="C39:D39"/>
  </mergeCells>
  <conditionalFormatting sqref="A1:XFD1 A2:B2 D2:XFD2 A46:XFD46 A55:XFD55 M47:XFD54 D47:L47 A64:XFD64 M56:XFD63 D56:L56 A73:XFD1048576 M65:XFD72 D65:L65 M13:M16 B47 B56 B65 A11:A45 A47:A54 A56:A63 A65:A72 B48:L54 B57:L63 B66:L72 O13:O16 Q12:XFD16 A9:XFD10 Q3:XFD8 P3:P7 D11:XFD11 B20 D20:L20 B21:L21 A3:O8 B11:B12 D12:O12 B13:L19 B22 D22:L22 B23:L31 B32 D32:L32 M17:XFD45 B33:L45">
    <cfRule type="notContainsBlanks" dxfId="2" priority="2">
      <formula>LEN(TRIM(A1))&gt;0</formula>
    </cfRule>
  </conditionalFormatting>
  <conditionalFormatting sqref="P12:P16">
    <cfRule type="notContainsBlanks" dxfId="1" priority="1">
      <formula>LEN(TRIM(P12))&gt;0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13C2-DFD2-41CD-881E-3759CB40427B}">
  <dimension ref="A2:P81"/>
  <sheetViews>
    <sheetView tabSelected="1" topLeftCell="A19" zoomScale="85" zoomScaleNormal="85" workbookViewId="0">
      <pane xSplit="1" topLeftCell="B1" activePane="topRight" state="frozen"/>
      <selection pane="topRight" activeCell="Q24" sqref="Q24"/>
    </sheetView>
  </sheetViews>
  <sheetFormatPr baseColWidth="10" defaultRowHeight="18.75" x14ac:dyDescent="0.25"/>
  <cols>
    <col min="1" max="1" width="3.140625" style="5" customWidth="1"/>
    <col min="2" max="2" width="11.42578125" style="5"/>
    <col min="3" max="3" width="14.140625" style="5" customWidth="1"/>
    <col min="4" max="4" width="13.28515625" style="5" customWidth="1"/>
    <col min="5" max="12" width="11.42578125" style="5"/>
    <col min="13" max="13" width="3.140625" style="5" customWidth="1"/>
    <col min="14" max="14" width="19.5703125" style="5" customWidth="1"/>
    <col min="15" max="15" width="3.140625" style="5" customWidth="1"/>
    <col min="16" max="16" width="11.7109375" style="5" bestFit="1" customWidth="1"/>
    <col min="17" max="16384" width="11.42578125" style="5"/>
  </cols>
  <sheetData>
    <row r="2" spans="2:16" x14ac:dyDescent="0.25">
      <c r="B2" s="20" t="s">
        <v>14</v>
      </c>
      <c r="C2" s="20"/>
      <c r="D2" s="4" t="s">
        <v>10</v>
      </c>
      <c r="E2" s="1">
        <v>20000</v>
      </c>
      <c r="F2" s="1">
        <v>20000</v>
      </c>
      <c r="G2" s="1">
        <v>20000</v>
      </c>
      <c r="H2" s="1">
        <v>20000</v>
      </c>
      <c r="I2" s="1">
        <v>0</v>
      </c>
      <c r="J2" s="1">
        <v>0</v>
      </c>
      <c r="K2" s="1">
        <v>0</v>
      </c>
      <c r="L2" s="1">
        <v>0</v>
      </c>
    </row>
    <row r="3" spans="2:16" s="6" customFormat="1" ht="37.5" x14ac:dyDescent="0.25">
      <c r="B3" s="2" t="s">
        <v>13</v>
      </c>
      <c r="C3" s="2" t="s">
        <v>0</v>
      </c>
      <c r="D3" s="2" t="s">
        <v>1</v>
      </c>
      <c r="E3" s="14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P3" s="5"/>
    </row>
    <row r="4" spans="2:16" x14ac:dyDescent="0.25">
      <c r="B4" s="1">
        <v>0</v>
      </c>
      <c r="C4" s="3" t="s">
        <v>6</v>
      </c>
      <c r="D4" s="1">
        <v>24</v>
      </c>
      <c r="E4" s="8">
        <v>2</v>
      </c>
      <c r="F4" s="8">
        <v>1</v>
      </c>
      <c r="G4" s="8">
        <v>1</v>
      </c>
      <c r="H4" s="8">
        <v>2</v>
      </c>
      <c r="I4" s="7">
        <v>1</v>
      </c>
      <c r="J4" s="7">
        <v>0</v>
      </c>
      <c r="K4" s="7">
        <v>0</v>
      </c>
      <c r="L4" s="7">
        <v>0</v>
      </c>
      <c r="P4" s="5">
        <f>D4/E4</f>
        <v>12</v>
      </c>
    </row>
    <row r="5" spans="2:16" x14ac:dyDescent="0.25">
      <c r="B5" s="1">
        <v>0</v>
      </c>
      <c r="C5" s="11" t="s">
        <v>7</v>
      </c>
      <c r="D5" s="1">
        <v>20</v>
      </c>
      <c r="E5" s="8">
        <v>2</v>
      </c>
      <c r="F5" s="8">
        <v>2</v>
      </c>
      <c r="G5" s="8">
        <v>1</v>
      </c>
      <c r="H5" s="8">
        <v>0</v>
      </c>
      <c r="I5" s="7">
        <v>0</v>
      </c>
      <c r="J5" s="7">
        <v>1</v>
      </c>
      <c r="K5" s="7">
        <v>0</v>
      </c>
      <c r="L5" s="7">
        <v>0</v>
      </c>
      <c r="P5" s="11">
        <f t="shared" ref="P5:P7" si="0">D5/E5</f>
        <v>10</v>
      </c>
    </row>
    <row r="6" spans="2:16" x14ac:dyDescent="0.25">
      <c r="B6" s="1">
        <v>0</v>
      </c>
      <c r="C6" s="3" t="s">
        <v>8</v>
      </c>
      <c r="D6" s="1">
        <v>20</v>
      </c>
      <c r="E6" s="8">
        <v>0</v>
      </c>
      <c r="F6" s="8">
        <v>0</v>
      </c>
      <c r="G6" s="8">
        <v>2</v>
      </c>
      <c r="H6" s="8">
        <v>2</v>
      </c>
      <c r="I6" s="7">
        <v>0</v>
      </c>
      <c r="J6" s="7">
        <v>0</v>
      </c>
      <c r="K6" s="7">
        <v>1</v>
      </c>
      <c r="L6" s="7">
        <v>0</v>
      </c>
      <c r="P6" s="5" t="e">
        <f t="shared" si="0"/>
        <v>#DIV/0!</v>
      </c>
    </row>
    <row r="7" spans="2:16" x14ac:dyDescent="0.25">
      <c r="B7" s="1">
        <v>0</v>
      </c>
      <c r="C7" s="3" t="s">
        <v>9</v>
      </c>
      <c r="D7" s="1">
        <v>16</v>
      </c>
      <c r="E7" s="8">
        <v>0</v>
      </c>
      <c r="F7" s="8">
        <v>0</v>
      </c>
      <c r="G7" s="8">
        <v>0</v>
      </c>
      <c r="H7" s="8">
        <v>4</v>
      </c>
      <c r="I7" s="7">
        <v>0</v>
      </c>
      <c r="J7" s="7">
        <v>0</v>
      </c>
      <c r="K7" s="7">
        <v>0</v>
      </c>
      <c r="L7" s="7">
        <v>1</v>
      </c>
      <c r="P7" s="5" t="e">
        <f t="shared" si="0"/>
        <v>#DIV/0!</v>
      </c>
    </row>
    <row r="8" spans="2:16" x14ac:dyDescent="0.25">
      <c r="C8" s="3" t="s">
        <v>11</v>
      </c>
      <c r="D8" s="10">
        <f>SUMPRODUCT($B4:$B7,D4:D7)</f>
        <v>0</v>
      </c>
      <c r="E8" s="9">
        <f t="shared" ref="E8:L8" si="1">SUMPRODUCT($B4:$B7,E4:E7)</f>
        <v>0</v>
      </c>
      <c r="F8" s="9">
        <f t="shared" si="1"/>
        <v>0</v>
      </c>
      <c r="G8" s="9">
        <f t="shared" si="1"/>
        <v>0</v>
      </c>
      <c r="H8" s="9">
        <f t="shared" si="1"/>
        <v>0</v>
      </c>
      <c r="I8" s="9">
        <f t="shared" si="1"/>
        <v>0</v>
      </c>
      <c r="J8" s="9">
        <f t="shared" si="1"/>
        <v>0</v>
      </c>
      <c r="K8" s="9">
        <f t="shared" si="1"/>
        <v>0</v>
      </c>
      <c r="L8" s="9">
        <f t="shared" si="1"/>
        <v>0</v>
      </c>
    </row>
    <row r="9" spans="2:16" x14ac:dyDescent="0.25">
      <c r="C9" s="19" t="s">
        <v>12</v>
      </c>
      <c r="D9" s="19"/>
      <c r="E9" s="5">
        <f>E2-E8</f>
        <v>20000</v>
      </c>
      <c r="F9" s="5">
        <f t="shared" ref="F9:L9" si="2">F2-F8</f>
        <v>20000</v>
      </c>
      <c r="G9" s="5">
        <f t="shared" si="2"/>
        <v>20000</v>
      </c>
      <c r="H9" s="5">
        <f t="shared" si="2"/>
        <v>20000</v>
      </c>
      <c r="I9" s="1">
        <f t="shared" si="2"/>
        <v>0</v>
      </c>
      <c r="J9" s="1">
        <f t="shared" si="2"/>
        <v>0</v>
      </c>
      <c r="K9" s="1">
        <f t="shared" si="2"/>
        <v>0</v>
      </c>
      <c r="L9" s="1">
        <f t="shared" si="2"/>
        <v>0</v>
      </c>
    </row>
    <row r="11" spans="2:16" x14ac:dyDescent="0.25">
      <c r="B11" s="20" t="s">
        <v>34</v>
      </c>
      <c r="C11" s="20"/>
      <c r="D11" s="4" t="s">
        <v>10</v>
      </c>
      <c r="E11" s="1">
        <v>20000</v>
      </c>
      <c r="F11" s="1">
        <v>20000</v>
      </c>
      <c r="G11" s="1">
        <v>20000</v>
      </c>
      <c r="H11" s="1">
        <v>20000</v>
      </c>
      <c r="I11" s="1">
        <v>0</v>
      </c>
      <c r="J11" s="1">
        <v>0</v>
      </c>
      <c r="K11" s="1">
        <v>0</v>
      </c>
      <c r="L11" s="1">
        <v>0</v>
      </c>
    </row>
    <row r="12" spans="2:16" ht="37.5" x14ac:dyDescent="0.25">
      <c r="B12" s="2" t="s">
        <v>13</v>
      </c>
      <c r="C12" s="2" t="s">
        <v>0</v>
      </c>
      <c r="D12" s="2" t="s">
        <v>1</v>
      </c>
      <c r="E12" s="2" t="s">
        <v>2</v>
      </c>
      <c r="F12" s="2" t="s">
        <v>3</v>
      </c>
      <c r="G12" s="2" t="s">
        <v>4</v>
      </c>
      <c r="H12" s="14" t="s">
        <v>5</v>
      </c>
      <c r="I12" s="2" t="s">
        <v>6</v>
      </c>
      <c r="J12" s="2" t="s">
        <v>7</v>
      </c>
      <c r="K12" s="2" t="s">
        <v>8</v>
      </c>
      <c r="L12" s="2" t="s">
        <v>9</v>
      </c>
    </row>
    <row r="13" spans="2:16" x14ac:dyDescent="0.25">
      <c r="B13" s="1">
        <f>IF(AND(E13=1,E14=0,E15=0,E16=0),E11,0)</f>
        <v>0</v>
      </c>
      <c r="C13" s="11" t="s">
        <v>6</v>
      </c>
      <c r="D13" s="1">
        <f>-$E4*D14+D4</f>
        <v>4</v>
      </c>
      <c r="E13" s="8">
        <f t="shared" ref="E13:L13" si="3">-$E4*E14+E4</f>
        <v>0</v>
      </c>
      <c r="F13" s="8">
        <f t="shared" si="3"/>
        <v>-1</v>
      </c>
      <c r="G13" s="8">
        <f t="shared" si="3"/>
        <v>0</v>
      </c>
      <c r="H13" s="24">
        <f t="shared" si="3"/>
        <v>2</v>
      </c>
      <c r="I13" s="7">
        <f t="shared" si="3"/>
        <v>1</v>
      </c>
      <c r="J13" s="7">
        <f t="shared" si="3"/>
        <v>-1</v>
      </c>
      <c r="K13" s="7">
        <f t="shared" si="3"/>
        <v>0</v>
      </c>
      <c r="L13" s="7">
        <f t="shared" si="3"/>
        <v>0</v>
      </c>
      <c r="N13" s="5" t="s">
        <v>38</v>
      </c>
      <c r="P13" s="11">
        <f>D13/H13</f>
        <v>2</v>
      </c>
    </row>
    <row r="14" spans="2:16" x14ac:dyDescent="0.25">
      <c r="B14" s="1">
        <f>IF(AND(E14=1,E15=0,E16=0,E13=0),E11,0)</f>
        <v>20000</v>
      </c>
      <c r="C14" s="3" t="s">
        <v>2</v>
      </c>
      <c r="D14" s="1">
        <f>D5/$E5</f>
        <v>10</v>
      </c>
      <c r="E14" s="17">
        <f t="shared" ref="E14:L14" si="4">E5/$E5</f>
        <v>1</v>
      </c>
      <c r="F14" s="8">
        <f t="shared" si="4"/>
        <v>1</v>
      </c>
      <c r="G14" s="8">
        <f t="shared" si="4"/>
        <v>0.5</v>
      </c>
      <c r="H14" s="8">
        <f t="shared" si="4"/>
        <v>0</v>
      </c>
      <c r="I14" s="7">
        <f t="shared" si="4"/>
        <v>0</v>
      </c>
      <c r="J14" s="7">
        <f t="shared" si="4"/>
        <v>0.5</v>
      </c>
      <c r="K14" s="7">
        <f t="shared" si="4"/>
        <v>0</v>
      </c>
      <c r="L14" s="7">
        <f t="shared" si="4"/>
        <v>0</v>
      </c>
      <c r="P14" s="5" t="e">
        <f t="shared" ref="P14:P16" si="5">D14/H14</f>
        <v>#DIV/0!</v>
      </c>
    </row>
    <row r="15" spans="2:16" x14ac:dyDescent="0.25">
      <c r="B15" s="1">
        <f>IF(AND(G15=1,G16=0,G14=0,G13=0),G11,0)</f>
        <v>0</v>
      </c>
      <c r="C15" s="3" t="s">
        <v>8</v>
      </c>
      <c r="D15" s="1">
        <f>D6</f>
        <v>20</v>
      </c>
      <c r="E15" s="8">
        <f t="shared" ref="E15:L15" si="6">E6</f>
        <v>0</v>
      </c>
      <c r="F15" s="8">
        <f t="shared" si="6"/>
        <v>0</v>
      </c>
      <c r="G15" s="8">
        <f t="shared" si="6"/>
        <v>2</v>
      </c>
      <c r="H15" s="12">
        <f t="shared" si="6"/>
        <v>2</v>
      </c>
      <c r="I15" s="7">
        <f t="shared" si="6"/>
        <v>0</v>
      </c>
      <c r="J15" s="7">
        <f t="shared" si="6"/>
        <v>0</v>
      </c>
      <c r="K15" s="7">
        <f t="shared" si="6"/>
        <v>1</v>
      </c>
      <c r="L15" s="7">
        <f t="shared" si="6"/>
        <v>0</v>
      </c>
      <c r="P15" s="5">
        <f t="shared" si="5"/>
        <v>10</v>
      </c>
    </row>
    <row r="16" spans="2:16" x14ac:dyDescent="0.25">
      <c r="B16" s="1">
        <f>IF(AND(H16=1,H15=0,H14=0,H13=0),H11,0)</f>
        <v>0</v>
      </c>
      <c r="C16" s="3" t="s">
        <v>9</v>
      </c>
      <c r="D16" s="1">
        <f t="shared" ref="D16:L16" si="7">D7</f>
        <v>16</v>
      </c>
      <c r="E16" s="8">
        <f t="shared" si="7"/>
        <v>0</v>
      </c>
      <c r="F16" s="8">
        <f t="shared" si="7"/>
        <v>0</v>
      </c>
      <c r="G16" s="8">
        <f t="shared" si="7"/>
        <v>0</v>
      </c>
      <c r="H16" s="12">
        <f t="shared" si="7"/>
        <v>4</v>
      </c>
      <c r="I16" s="7">
        <f t="shared" si="7"/>
        <v>0</v>
      </c>
      <c r="J16" s="7">
        <f t="shared" si="7"/>
        <v>0</v>
      </c>
      <c r="K16" s="7">
        <f t="shared" si="7"/>
        <v>0</v>
      </c>
      <c r="L16" s="7">
        <f t="shared" si="7"/>
        <v>1</v>
      </c>
      <c r="P16" s="5">
        <f t="shared" si="5"/>
        <v>4</v>
      </c>
    </row>
    <row r="17" spans="2:16" x14ac:dyDescent="0.25">
      <c r="C17" s="3" t="s">
        <v>11</v>
      </c>
      <c r="D17" s="10">
        <f>SUMPRODUCT($B13:$B16,D13:D16)</f>
        <v>200000</v>
      </c>
      <c r="E17" s="9">
        <f t="shared" ref="E17:L17" si="8">SUMPRODUCT($B13:$B16,E13:E16)</f>
        <v>20000</v>
      </c>
      <c r="F17" s="9">
        <f t="shared" si="8"/>
        <v>20000</v>
      </c>
      <c r="G17" s="9">
        <f t="shared" si="8"/>
        <v>10000</v>
      </c>
      <c r="H17" s="9">
        <f t="shared" si="8"/>
        <v>0</v>
      </c>
      <c r="I17" s="9">
        <f t="shared" si="8"/>
        <v>0</v>
      </c>
      <c r="J17" s="9">
        <f t="shared" si="8"/>
        <v>10000</v>
      </c>
      <c r="K17" s="9">
        <f t="shared" si="8"/>
        <v>0</v>
      </c>
      <c r="L17" s="9">
        <f t="shared" si="8"/>
        <v>0</v>
      </c>
    </row>
    <row r="18" spans="2:16" x14ac:dyDescent="0.25">
      <c r="C18" s="19" t="s">
        <v>12</v>
      </c>
      <c r="D18" s="19"/>
      <c r="E18" s="5">
        <f>E11-E17</f>
        <v>0</v>
      </c>
      <c r="F18" s="5">
        <f t="shared" ref="F18:L18" si="9">F11-F17</f>
        <v>0</v>
      </c>
      <c r="G18" s="5">
        <f t="shared" si="9"/>
        <v>10000</v>
      </c>
      <c r="H18" s="5">
        <f t="shared" si="9"/>
        <v>20000</v>
      </c>
      <c r="I18" s="1">
        <f t="shared" si="9"/>
        <v>0</v>
      </c>
      <c r="J18" s="1">
        <f t="shared" si="9"/>
        <v>-10000</v>
      </c>
      <c r="K18" s="1">
        <f t="shared" si="9"/>
        <v>0</v>
      </c>
      <c r="L18" s="1">
        <f t="shared" si="9"/>
        <v>0</v>
      </c>
    </row>
    <row r="20" spans="2:16" x14ac:dyDescent="0.25">
      <c r="B20" s="20" t="s">
        <v>36</v>
      </c>
      <c r="C20" s="20"/>
      <c r="D20" s="4" t="s">
        <v>10</v>
      </c>
      <c r="E20" s="1">
        <v>20000</v>
      </c>
      <c r="F20" s="1">
        <v>20000</v>
      </c>
      <c r="G20" s="1">
        <v>20000</v>
      </c>
      <c r="H20" s="1">
        <v>20000</v>
      </c>
      <c r="I20" s="1">
        <v>0</v>
      </c>
      <c r="J20" s="1">
        <v>0</v>
      </c>
      <c r="K20" s="1">
        <v>0</v>
      </c>
      <c r="L20" s="1">
        <v>0</v>
      </c>
    </row>
    <row r="21" spans="2:16" ht="37.5" x14ac:dyDescent="0.25">
      <c r="B21" s="2" t="s">
        <v>13</v>
      </c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2" t="s">
        <v>5</v>
      </c>
      <c r="I21" s="2" t="s">
        <v>6</v>
      </c>
      <c r="J21" s="2" t="s">
        <v>7</v>
      </c>
      <c r="K21" s="2" t="s">
        <v>8</v>
      </c>
      <c r="L21" s="2" t="s">
        <v>9</v>
      </c>
    </row>
    <row r="22" spans="2:16" x14ac:dyDescent="0.25">
      <c r="B22" s="1">
        <f>IF(AND(H22=1,H23=0,H24=0,H25=0),H20,0)</f>
        <v>20000</v>
      </c>
      <c r="C22" s="10" t="s">
        <v>5</v>
      </c>
      <c r="D22" s="1">
        <f>D13/$H13</f>
        <v>2</v>
      </c>
      <c r="E22" s="8">
        <f t="shared" ref="E22:L22" si="10">E13/$H13</f>
        <v>0</v>
      </c>
      <c r="F22" s="8">
        <f t="shared" si="10"/>
        <v>-0.5</v>
      </c>
      <c r="G22" s="24">
        <f t="shared" si="10"/>
        <v>0</v>
      </c>
      <c r="H22" s="24">
        <f t="shared" si="10"/>
        <v>1</v>
      </c>
      <c r="I22" s="7">
        <f t="shared" si="10"/>
        <v>0.5</v>
      </c>
      <c r="J22" s="7">
        <f t="shared" si="10"/>
        <v>-0.5</v>
      </c>
      <c r="K22" s="7">
        <f t="shared" si="10"/>
        <v>0</v>
      </c>
      <c r="L22" s="7">
        <f t="shared" si="10"/>
        <v>0</v>
      </c>
      <c r="P22" s="5" t="e">
        <f>D22/G22</f>
        <v>#DIV/0!</v>
      </c>
    </row>
    <row r="23" spans="2:16" x14ac:dyDescent="0.25">
      <c r="B23" s="1">
        <f>IF(AND(E23=1,E24=0,E25=0,E22=0),E20,0)</f>
        <v>20000</v>
      </c>
      <c r="C23" s="10" t="s">
        <v>2</v>
      </c>
      <c r="D23" s="1">
        <f>D14</f>
        <v>10</v>
      </c>
      <c r="E23" s="8">
        <f t="shared" ref="E23:L23" si="11">E14</f>
        <v>1</v>
      </c>
      <c r="F23" s="8">
        <f t="shared" si="11"/>
        <v>1</v>
      </c>
      <c r="G23" s="8">
        <f t="shared" si="11"/>
        <v>0.5</v>
      </c>
      <c r="H23" s="8">
        <f t="shared" si="11"/>
        <v>0</v>
      </c>
      <c r="I23" s="7">
        <f t="shared" si="11"/>
        <v>0</v>
      </c>
      <c r="J23" s="7">
        <f t="shared" si="11"/>
        <v>0.5</v>
      </c>
      <c r="K23" s="7">
        <f t="shared" si="11"/>
        <v>0</v>
      </c>
      <c r="L23" s="7">
        <f t="shared" si="11"/>
        <v>0</v>
      </c>
      <c r="P23" s="5">
        <f t="shared" ref="P23:P25" si="12">D23/G23</f>
        <v>20</v>
      </c>
    </row>
    <row r="24" spans="2:16" x14ac:dyDescent="0.25">
      <c r="B24" s="1">
        <f>IF(AND(G24=1,G25=0,G23=0,G22=0),G20,0)</f>
        <v>0</v>
      </c>
      <c r="C24" s="11" t="s">
        <v>8</v>
      </c>
      <c r="D24" s="1">
        <f>(-$H15*D22+D15)</f>
        <v>16</v>
      </c>
      <c r="E24" s="8">
        <f t="shared" ref="E24:L24" si="13">(-$H15*E22+E15)</f>
        <v>0</v>
      </c>
      <c r="F24" s="8">
        <f t="shared" si="13"/>
        <v>1</v>
      </c>
      <c r="G24" s="8">
        <f t="shared" si="13"/>
        <v>2</v>
      </c>
      <c r="H24" s="8">
        <f t="shared" si="13"/>
        <v>0</v>
      </c>
      <c r="I24" s="7">
        <f t="shared" si="13"/>
        <v>-1</v>
      </c>
      <c r="J24" s="7">
        <f t="shared" si="13"/>
        <v>1</v>
      </c>
      <c r="K24" s="7">
        <f t="shared" si="13"/>
        <v>1</v>
      </c>
      <c r="L24" s="7">
        <f t="shared" si="13"/>
        <v>0</v>
      </c>
      <c r="N24" s="5" t="s">
        <v>39</v>
      </c>
      <c r="P24" s="11">
        <f t="shared" si="12"/>
        <v>8</v>
      </c>
    </row>
    <row r="25" spans="2:16" x14ac:dyDescent="0.25">
      <c r="B25" s="1">
        <f>IF(AND(H25=1,H24=0,H23=0,H22=0),H20,0)</f>
        <v>0</v>
      </c>
      <c r="C25" s="3" t="s">
        <v>9</v>
      </c>
      <c r="D25" s="1">
        <f>(-$H16*D22+D16)</f>
        <v>8</v>
      </c>
      <c r="E25" s="8">
        <f t="shared" ref="E25:L25" si="14">(-$H16*E22+E16)</f>
        <v>0</v>
      </c>
      <c r="F25" s="8">
        <f t="shared" si="14"/>
        <v>2</v>
      </c>
      <c r="G25" s="8">
        <f t="shared" si="14"/>
        <v>0</v>
      </c>
      <c r="H25" s="8">
        <f t="shared" si="14"/>
        <v>0</v>
      </c>
      <c r="I25" s="7">
        <f t="shared" si="14"/>
        <v>-2</v>
      </c>
      <c r="J25" s="7">
        <f t="shared" si="14"/>
        <v>2</v>
      </c>
      <c r="K25" s="7">
        <f t="shared" si="14"/>
        <v>0</v>
      </c>
      <c r="L25" s="7">
        <f t="shared" si="14"/>
        <v>1</v>
      </c>
      <c r="N25" s="5" t="s">
        <v>40</v>
      </c>
      <c r="P25" s="5" t="e">
        <f t="shared" si="12"/>
        <v>#DIV/0!</v>
      </c>
    </row>
    <row r="26" spans="2:16" x14ac:dyDescent="0.25">
      <c r="C26" s="3" t="s">
        <v>11</v>
      </c>
      <c r="D26" s="10">
        <f>SUMPRODUCT($B22:$B25,D22:D25)</f>
        <v>240000</v>
      </c>
      <c r="E26" s="9">
        <f t="shared" ref="E26:L26" si="15">SUMPRODUCT($B22:$B25,E22:E25)</f>
        <v>20000</v>
      </c>
      <c r="F26" s="9">
        <f t="shared" si="15"/>
        <v>10000</v>
      </c>
      <c r="G26" s="9">
        <f t="shared" si="15"/>
        <v>10000</v>
      </c>
      <c r="H26" s="9">
        <f t="shared" si="15"/>
        <v>20000</v>
      </c>
      <c r="I26" s="9">
        <f t="shared" si="15"/>
        <v>10000</v>
      </c>
      <c r="J26" s="9">
        <f t="shared" si="15"/>
        <v>0</v>
      </c>
      <c r="K26" s="9">
        <f t="shared" si="15"/>
        <v>0</v>
      </c>
      <c r="L26" s="9">
        <f t="shared" si="15"/>
        <v>0</v>
      </c>
    </row>
    <row r="27" spans="2:16" x14ac:dyDescent="0.25">
      <c r="C27" s="19" t="s">
        <v>12</v>
      </c>
      <c r="D27" s="19"/>
      <c r="E27" s="5">
        <f>E20-E26</f>
        <v>0</v>
      </c>
      <c r="F27" s="5">
        <f t="shared" ref="F27:L27" si="16">F20-F26</f>
        <v>10000</v>
      </c>
      <c r="G27" s="5">
        <f t="shared" si="16"/>
        <v>10000</v>
      </c>
      <c r="H27" s="5">
        <f t="shared" si="16"/>
        <v>0</v>
      </c>
      <c r="I27" s="1">
        <f t="shared" si="16"/>
        <v>-10000</v>
      </c>
      <c r="J27" s="1">
        <f t="shared" si="16"/>
        <v>0</v>
      </c>
      <c r="K27" s="1">
        <f t="shared" si="16"/>
        <v>0</v>
      </c>
      <c r="L27" s="1">
        <f t="shared" si="16"/>
        <v>0</v>
      </c>
    </row>
    <row r="29" spans="2:16" x14ac:dyDescent="0.25">
      <c r="B29" s="20" t="s">
        <v>37</v>
      </c>
      <c r="C29" s="20"/>
      <c r="D29" s="4" t="s">
        <v>10</v>
      </c>
      <c r="E29" s="1">
        <v>20000</v>
      </c>
      <c r="F29" s="1">
        <v>20000</v>
      </c>
      <c r="G29" s="1">
        <v>20000</v>
      </c>
      <c r="H29" s="1">
        <v>20000</v>
      </c>
      <c r="I29" s="1">
        <v>0</v>
      </c>
      <c r="J29" s="1">
        <v>0</v>
      </c>
      <c r="K29" s="1">
        <v>0</v>
      </c>
      <c r="L29" s="1">
        <v>0</v>
      </c>
    </row>
    <row r="30" spans="2:16" ht="37.5" x14ac:dyDescent="0.25">
      <c r="B30" s="2" t="s">
        <v>13</v>
      </c>
      <c r="C30" s="2" t="s">
        <v>0</v>
      </c>
      <c r="D30" s="2" t="s">
        <v>1</v>
      </c>
      <c r="E30" s="2" t="s">
        <v>2</v>
      </c>
      <c r="F30" s="2" t="s">
        <v>3</v>
      </c>
      <c r="G30" s="2" t="s">
        <v>4</v>
      </c>
      <c r="H30" s="2" t="s">
        <v>5</v>
      </c>
      <c r="I30" s="2" t="s">
        <v>6</v>
      </c>
      <c r="J30" s="2" t="s">
        <v>7</v>
      </c>
      <c r="K30" s="2" t="s">
        <v>8</v>
      </c>
      <c r="L30" s="2" t="s">
        <v>9</v>
      </c>
    </row>
    <row r="31" spans="2:16" x14ac:dyDescent="0.25">
      <c r="B31" s="1">
        <f>IF(AND(H31=1,H32=0,H33=0,H34=0),H29,0)</f>
        <v>20000</v>
      </c>
      <c r="C31" s="10" t="s">
        <v>5</v>
      </c>
      <c r="D31" s="1">
        <f>D22</f>
        <v>2</v>
      </c>
      <c r="E31" s="8">
        <f t="shared" ref="E31:L31" si="17">E22</f>
        <v>0</v>
      </c>
      <c r="F31" s="8">
        <f t="shared" si="17"/>
        <v>-0.5</v>
      </c>
      <c r="G31" s="24">
        <f t="shared" si="17"/>
        <v>0</v>
      </c>
      <c r="H31" s="24">
        <f t="shared" si="17"/>
        <v>1</v>
      </c>
      <c r="I31" s="7">
        <f t="shared" si="17"/>
        <v>0.5</v>
      </c>
      <c r="J31" s="7">
        <f t="shared" si="17"/>
        <v>-0.5</v>
      </c>
      <c r="K31" s="7">
        <f t="shared" si="17"/>
        <v>0</v>
      </c>
      <c r="L31" s="7">
        <f t="shared" si="17"/>
        <v>0</v>
      </c>
      <c r="P31" s="5">
        <f>D31/F31</f>
        <v>-4</v>
      </c>
    </row>
    <row r="32" spans="2:16" x14ac:dyDescent="0.25">
      <c r="B32" s="1">
        <f>IF(AND(E32=1,E33=0,E34=0,E31=0),E29,0)</f>
        <v>20000</v>
      </c>
      <c r="C32" s="10" t="s">
        <v>2</v>
      </c>
      <c r="D32" s="1">
        <f>(-$G23*D33+D23)</f>
        <v>6</v>
      </c>
      <c r="E32" s="8">
        <f t="shared" ref="E32:L32" si="18">(-$G23*E33+E23)</f>
        <v>1</v>
      </c>
      <c r="F32" s="8">
        <f t="shared" si="18"/>
        <v>0.75</v>
      </c>
      <c r="G32" s="8">
        <f t="shared" si="18"/>
        <v>0</v>
      </c>
      <c r="H32" s="8">
        <f t="shared" si="18"/>
        <v>0</v>
      </c>
      <c r="I32" s="7">
        <f t="shared" si="18"/>
        <v>0.25</v>
      </c>
      <c r="J32" s="7">
        <f t="shared" si="18"/>
        <v>0.25</v>
      </c>
      <c r="K32" s="7">
        <f t="shared" si="18"/>
        <v>-0.25</v>
      </c>
      <c r="L32" s="7">
        <f t="shared" si="18"/>
        <v>0</v>
      </c>
      <c r="N32" s="5" t="s">
        <v>41</v>
      </c>
      <c r="P32" s="5">
        <f t="shared" ref="P32:P34" si="19">D32/F32</f>
        <v>8</v>
      </c>
    </row>
    <row r="33" spans="1:16" x14ac:dyDescent="0.25">
      <c r="B33" s="1">
        <f>IF(AND(G33=1,G34=0,G32=0,G31=0),G29,0)</f>
        <v>20000</v>
      </c>
      <c r="C33" s="10" t="s">
        <v>4</v>
      </c>
      <c r="D33" s="1">
        <f>D24/$G24</f>
        <v>8</v>
      </c>
      <c r="E33" s="8">
        <f t="shared" ref="E33:L33" si="20">E24/$G24</f>
        <v>0</v>
      </c>
      <c r="F33" s="8">
        <f t="shared" si="20"/>
        <v>0.5</v>
      </c>
      <c r="G33" s="8">
        <f t="shared" si="20"/>
        <v>1</v>
      </c>
      <c r="H33" s="8">
        <f t="shared" si="20"/>
        <v>0</v>
      </c>
      <c r="I33" s="7">
        <f t="shared" si="20"/>
        <v>-0.5</v>
      </c>
      <c r="J33" s="7">
        <f t="shared" si="20"/>
        <v>0.5</v>
      </c>
      <c r="K33" s="7">
        <f t="shared" si="20"/>
        <v>0.5</v>
      </c>
      <c r="L33" s="7">
        <f t="shared" si="20"/>
        <v>0</v>
      </c>
      <c r="P33" s="5">
        <f t="shared" si="19"/>
        <v>16</v>
      </c>
    </row>
    <row r="34" spans="1:16" x14ac:dyDescent="0.25">
      <c r="B34" s="1">
        <f>IF(AND(H34=1,H33=0,H32=0,H31=0),H29,0)</f>
        <v>0</v>
      </c>
      <c r="C34" s="11" t="s">
        <v>9</v>
      </c>
      <c r="D34" s="1">
        <f>D25</f>
        <v>8</v>
      </c>
      <c r="E34" s="8">
        <f t="shared" ref="E34:L34" si="21">E25</f>
        <v>0</v>
      </c>
      <c r="F34" s="8">
        <f t="shared" si="21"/>
        <v>2</v>
      </c>
      <c r="G34" s="8">
        <f t="shared" si="21"/>
        <v>0</v>
      </c>
      <c r="H34" s="8">
        <f t="shared" si="21"/>
        <v>0</v>
      </c>
      <c r="I34" s="7">
        <f t="shared" si="21"/>
        <v>-2</v>
      </c>
      <c r="J34" s="7">
        <f t="shared" si="21"/>
        <v>2</v>
      </c>
      <c r="K34" s="7">
        <f t="shared" si="21"/>
        <v>0</v>
      </c>
      <c r="L34" s="7">
        <f t="shared" si="21"/>
        <v>1</v>
      </c>
      <c r="P34" s="11">
        <f t="shared" si="19"/>
        <v>4</v>
      </c>
    </row>
    <row r="35" spans="1:16" x14ac:dyDescent="0.25">
      <c r="C35" s="3" t="s">
        <v>11</v>
      </c>
      <c r="D35" s="10">
        <f>SUMPRODUCT($B31:$B34,D31:D34)</f>
        <v>320000</v>
      </c>
      <c r="E35" s="9">
        <f t="shared" ref="E35:L35" si="22">SUMPRODUCT($B31:$B34,E31:E34)</f>
        <v>20000</v>
      </c>
      <c r="F35" s="9">
        <f t="shared" si="22"/>
        <v>15000</v>
      </c>
      <c r="G35" s="9">
        <f t="shared" si="22"/>
        <v>20000</v>
      </c>
      <c r="H35" s="9">
        <f t="shared" si="22"/>
        <v>20000</v>
      </c>
      <c r="I35" s="9">
        <f t="shared" si="22"/>
        <v>5000</v>
      </c>
      <c r="J35" s="9">
        <f t="shared" si="22"/>
        <v>5000</v>
      </c>
      <c r="K35" s="9">
        <f t="shared" si="22"/>
        <v>5000</v>
      </c>
      <c r="L35" s="9">
        <f t="shared" si="22"/>
        <v>0</v>
      </c>
    </row>
    <row r="36" spans="1:16" x14ac:dyDescent="0.25">
      <c r="C36" s="19" t="s">
        <v>12</v>
      </c>
      <c r="D36" s="19"/>
      <c r="E36" s="5">
        <f>E29-E35</f>
        <v>0</v>
      </c>
      <c r="F36" s="5">
        <f t="shared" ref="F36:L36" si="23">F29-F35</f>
        <v>5000</v>
      </c>
      <c r="G36" s="5">
        <f t="shared" si="23"/>
        <v>0</v>
      </c>
      <c r="H36" s="5">
        <f t="shared" si="23"/>
        <v>0</v>
      </c>
      <c r="I36" s="1">
        <f t="shared" si="23"/>
        <v>-5000</v>
      </c>
      <c r="J36" s="1">
        <f t="shared" si="23"/>
        <v>-5000</v>
      </c>
      <c r="K36" s="1">
        <f t="shared" si="23"/>
        <v>-5000</v>
      </c>
      <c r="L36" s="1">
        <f t="shared" si="23"/>
        <v>0</v>
      </c>
    </row>
    <row r="38" spans="1:16" hidden="1" x14ac:dyDescent="0.25">
      <c r="B38" s="21"/>
      <c r="C38" s="21"/>
    </row>
    <row r="39" spans="1:16" hidden="1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6" hidden="1" x14ac:dyDescent="0.25"/>
    <row r="41" spans="1:16" hidden="1" x14ac:dyDescent="0.25"/>
    <row r="42" spans="1:16" hidden="1" x14ac:dyDescent="0.25">
      <c r="A42" s="5" t="s">
        <v>17</v>
      </c>
      <c r="B42" s="1">
        <f>IF(AND(G43=0,G41=0,G40=0,G42=1),G38,0)</f>
        <v>0</v>
      </c>
      <c r="C42" s="3" t="s">
        <v>8</v>
      </c>
      <c r="D42" s="1">
        <v>20</v>
      </c>
      <c r="E42" s="8">
        <v>0</v>
      </c>
      <c r="F42" s="8">
        <v>0</v>
      </c>
      <c r="G42" s="8">
        <v>2</v>
      </c>
      <c r="H42" s="8">
        <v>2</v>
      </c>
      <c r="I42" s="7">
        <v>0</v>
      </c>
      <c r="J42" s="7">
        <v>0</v>
      </c>
      <c r="K42" s="7">
        <v>1</v>
      </c>
      <c r="L42" s="7">
        <v>0</v>
      </c>
    </row>
    <row r="43" spans="1:16" hidden="1" x14ac:dyDescent="0.25">
      <c r="A43" s="5" t="s">
        <v>18</v>
      </c>
      <c r="B43" s="1">
        <f>IF(AND(H42=0,H41=0,H40=0,H43=1),H38,0)</f>
        <v>0</v>
      </c>
      <c r="C43" s="3" t="s">
        <v>9</v>
      </c>
      <c r="D43" s="1">
        <v>16</v>
      </c>
      <c r="E43" s="8">
        <v>0</v>
      </c>
      <c r="F43" s="8">
        <v>0</v>
      </c>
      <c r="G43" s="8">
        <v>0</v>
      </c>
      <c r="H43" s="8">
        <v>4</v>
      </c>
      <c r="I43" s="7">
        <v>0</v>
      </c>
      <c r="J43" s="7">
        <v>0</v>
      </c>
      <c r="K43" s="7">
        <v>0</v>
      </c>
      <c r="L43" s="7">
        <v>1</v>
      </c>
    </row>
    <row r="44" spans="1:16" hidden="1" x14ac:dyDescent="0.25">
      <c r="C44" s="3" t="s">
        <v>11</v>
      </c>
      <c r="D44" s="10">
        <f>SUMPRODUCT($B40:$B43,D40:D43)</f>
        <v>0</v>
      </c>
      <c r="E44" s="9">
        <f t="shared" ref="E44:L44" si="24">SUMPRODUCT($B40:$B43,E40:E43)</f>
        <v>0</v>
      </c>
      <c r="F44" s="9">
        <f t="shared" si="24"/>
        <v>0</v>
      </c>
      <c r="G44" s="9">
        <f t="shared" si="24"/>
        <v>0</v>
      </c>
      <c r="H44" s="9">
        <f t="shared" si="24"/>
        <v>0</v>
      </c>
      <c r="I44" s="9">
        <f t="shared" si="24"/>
        <v>0</v>
      </c>
      <c r="J44" s="9">
        <f t="shared" si="24"/>
        <v>0</v>
      </c>
      <c r="K44" s="9">
        <f t="shared" si="24"/>
        <v>0</v>
      </c>
      <c r="L44" s="9">
        <f t="shared" si="24"/>
        <v>0</v>
      </c>
    </row>
    <row r="45" spans="1:16" hidden="1" x14ac:dyDescent="0.25">
      <c r="C45" s="19" t="s">
        <v>12</v>
      </c>
      <c r="D45" s="19"/>
      <c r="E45" s="1">
        <f>E38-E44</f>
        <v>0</v>
      </c>
      <c r="F45" s="1">
        <f t="shared" ref="F45:L45" si="25">F38-F44</f>
        <v>0</v>
      </c>
      <c r="G45" s="1">
        <f t="shared" si="25"/>
        <v>0</v>
      </c>
      <c r="H45" s="1">
        <f t="shared" si="25"/>
        <v>0</v>
      </c>
      <c r="I45" s="1">
        <f t="shared" si="25"/>
        <v>0</v>
      </c>
      <c r="J45" s="1">
        <f t="shared" si="25"/>
        <v>0</v>
      </c>
      <c r="K45" s="1">
        <f t="shared" si="25"/>
        <v>0</v>
      </c>
      <c r="L45" s="1">
        <f t="shared" si="25"/>
        <v>0</v>
      </c>
    </row>
    <row r="46" spans="1:16" hidden="1" x14ac:dyDescent="0.25"/>
    <row r="47" spans="1:16" hidden="1" x14ac:dyDescent="0.25">
      <c r="B47" s="20" t="s">
        <v>21</v>
      </c>
      <c r="C47" s="20"/>
      <c r="D47" s="4" t="s">
        <v>10</v>
      </c>
      <c r="E47" s="1">
        <v>20000</v>
      </c>
      <c r="F47" s="1">
        <v>20000</v>
      </c>
      <c r="G47" s="1">
        <v>20000</v>
      </c>
      <c r="H47" s="1">
        <v>20000</v>
      </c>
      <c r="I47" s="1">
        <v>0</v>
      </c>
      <c r="J47" s="1">
        <v>0</v>
      </c>
      <c r="K47" s="1">
        <v>0</v>
      </c>
      <c r="L47" s="1">
        <v>0</v>
      </c>
    </row>
    <row r="48" spans="1:16" ht="37.5" hidden="1" x14ac:dyDescent="0.25">
      <c r="B48" s="2" t="s">
        <v>13</v>
      </c>
      <c r="C48" s="2" t="s">
        <v>0</v>
      </c>
      <c r="D48" s="2" t="s">
        <v>1</v>
      </c>
      <c r="E48" s="2" t="s">
        <v>2</v>
      </c>
      <c r="F48" s="2" t="s">
        <v>3</v>
      </c>
      <c r="G48" s="2" t="s">
        <v>4</v>
      </c>
      <c r="H48" s="2" t="s">
        <v>5</v>
      </c>
      <c r="I48" s="2" t="s">
        <v>6</v>
      </c>
      <c r="J48" s="2" t="s">
        <v>7</v>
      </c>
      <c r="K48" s="2" t="s">
        <v>8</v>
      </c>
      <c r="L48" s="2" t="s">
        <v>9</v>
      </c>
    </row>
    <row r="49" spans="1:12" hidden="1" x14ac:dyDescent="0.25">
      <c r="A49" s="5" t="s">
        <v>15</v>
      </c>
      <c r="B49" s="1">
        <f>IF(AND(E52=0,E51=0,E50=0,E49=1),E47,0)</f>
        <v>0</v>
      </c>
      <c r="C49" s="3" t="s">
        <v>6</v>
      </c>
      <c r="D49" s="1">
        <v>24</v>
      </c>
      <c r="E49" s="8">
        <v>2</v>
      </c>
      <c r="F49" s="8">
        <v>1</v>
      </c>
      <c r="G49" s="8">
        <v>1</v>
      </c>
      <c r="H49" s="8">
        <v>2</v>
      </c>
      <c r="I49" s="7">
        <v>1</v>
      </c>
      <c r="J49" s="7">
        <v>0</v>
      </c>
      <c r="K49" s="7">
        <v>0</v>
      </c>
      <c r="L49" s="7">
        <v>0</v>
      </c>
    </row>
    <row r="50" spans="1:12" hidden="1" x14ac:dyDescent="0.25">
      <c r="A50" s="5" t="s">
        <v>16</v>
      </c>
      <c r="B50" s="1">
        <f>IF(AND(F52=0,F51=0,F49=0,F50=1),F47,0)</f>
        <v>0</v>
      </c>
      <c r="C50" s="3" t="s">
        <v>7</v>
      </c>
      <c r="D50" s="1">
        <v>20</v>
      </c>
      <c r="E50" s="8">
        <v>2</v>
      </c>
      <c r="F50" s="8">
        <v>2</v>
      </c>
      <c r="G50" s="8">
        <v>1</v>
      </c>
      <c r="H50" s="8">
        <v>0</v>
      </c>
      <c r="I50" s="7">
        <v>0</v>
      </c>
      <c r="J50" s="7">
        <v>1</v>
      </c>
      <c r="K50" s="7">
        <v>0</v>
      </c>
      <c r="L50" s="7">
        <v>0</v>
      </c>
    </row>
    <row r="51" spans="1:12" hidden="1" x14ac:dyDescent="0.25">
      <c r="A51" s="5" t="s">
        <v>17</v>
      </c>
      <c r="B51" s="1">
        <f>IF(AND(G52=0,G50=0,G49=0,G51=1),G47,0)</f>
        <v>0</v>
      </c>
      <c r="C51" s="3" t="s">
        <v>8</v>
      </c>
      <c r="D51" s="1">
        <v>20</v>
      </c>
      <c r="E51" s="8">
        <v>0</v>
      </c>
      <c r="F51" s="8">
        <v>0</v>
      </c>
      <c r="G51" s="8">
        <v>2</v>
      </c>
      <c r="H51" s="8">
        <v>2</v>
      </c>
      <c r="I51" s="7">
        <v>0</v>
      </c>
      <c r="J51" s="7">
        <v>0</v>
      </c>
      <c r="K51" s="7">
        <v>1</v>
      </c>
      <c r="L51" s="7">
        <v>0</v>
      </c>
    </row>
    <row r="52" spans="1:12" hidden="1" x14ac:dyDescent="0.25">
      <c r="A52" s="5" t="s">
        <v>18</v>
      </c>
      <c r="B52" s="1">
        <f>IF(AND(H51=0,H50=0,H49=0,H52=1),H47,0)</f>
        <v>0</v>
      </c>
      <c r="C52" s="3" t="s">
        <v>9</v>
      </c>
      <c r="D52" s="1">
        <v>16</v>
      </c>
      <c r="E52" s="8">
        <v>0</v>
      </c>
      <c r="F52" s="8">
        <v>0</v>
      </c>
      <c r="G52" s="8">
        <v>0</v>
      </c>
      <c r="H52" s="8">
        <v>4</v>
      </c>
      <c r="I52" s="7">
        <v>0</v>
      </c>
      <c r="J52" s="7">
        <v>0</v>
      </c>
      <c r="K52" s="7">
        <v>0</v>
      </c>
      <c r="L52" s="7">
        <v>1</v>
      </c>
    </row>
    <row r="53" spans="1:12" hidden="1" x14ac:dyDescent="0.25">
      <c r="C53" s="3" t="s">
        <v>11</v>
      </c>
      <c r="D53" s="10">
        <f>SUMPRODUCT($B49:$B52,D49:D52)</f>
        <v>0</v>
      </c>
      <c r="E53" s="9">
        <f t="shared" ref="E53:L53" si="26">SUMPRODUCT($B49:$B52,E49:E52)</f>
        <v>0</v>
      </c>
      <c r="F53" s="9">
        <f t="shared" si="26"/>
        <v>0</v>
      </c>
      <c r="G53" s="9">
        <f t="shared" si="26"/>
        <v>0</v>
      </c>
      <c r="H53" s="9">
        <f t="shared" si="26"/>
        <v>0</v>
      </c>
      <c r="I53" s="9">
        <f t="shared" si="26"/>
        <v>0</v>
      </c>
      <c r="J53" s="9">
        <f t="shared" si="26"/>
        <v>0</v>
      </c>
      <c r="K53" s="9">
        <f t="shared" si="26"/>
        <v>0</v>
      </c>
      <c r="L53" s="9">
        <f t="shared" si="26"/>
        <v>0</v>
      </c>
    </row>
    <row r="54" spans="1:12" hidden="1" x14ac:dyDescent="0.25">
      <c r="C54" s="19" t="s">
        <v>12</v>
      </c>
      <c r="D54" s="19"/>
      <c r="E54" s="1">
        <f>E47-E53</f>
        <v>20000</v>
      </c>
      <c r="F54" s="1">
        <f t="shared" ref="F54:L54" si="27">F47-F53</f>
        <v>20000</v>
      </c>
      <c r="G54" s="1">
        <f t="shared" si="27"/>
        <v>20000</v>
      </c>
      <c r="H54" s="1">
        <f t="shared" si="27"/>
        <v>20000</v>
      </c>
      <c r="I54" s="1">
        <f t="shared" si="27"/>
        <v>0</v>
      </c>
      <c r="J54" s="1">
        <f t="shared" si="27"/>
        <v>0</v>
      </c>
      <c r="K54" s="1">
        <f t="shared" si="27"/>
        <v>0</v>
      </c>
      <c r="L54" s="1">
        <f t="shared" si="27"/>
        <v>0</v>
      </c>
    </row>
    <row r="55" spans="1:12" hidden="1" x14ac:dyDescent="0.25"/>
    <row r="56" spans="1:12" hidden="1" x14ac:dyDescent="0.25">
      <c r="B56" s="20" t="s">
        <v>22</v>
      </c>
      <c r="C56" s="20"/>
      <c r="D56" s="4" t="s">
        <v>10</v>
      </c>
      <c r="E56" s="1">
        <v>20000</v>
      </c>
      <c r="F56" s="1">
        <v>20000</v>
      </c>
      <c r="G56" s="1">
        <v>20000</v>
      </c>
      <c r="H56" s="1">
        <v>20000</v>
      </c>
      <c r="I56" s="1">
        <v>0</v>
      </c>
      <c r="J56" s="1">
        <v>0</v>
      </c>
      <c r="K56" s="1">
        <v>0</v>
      </c>
      <c r="L56" s="1">
        <v>0</v>
      </c>
    </row>
    <row r="57" spans="1:12" ht="37.5" hidden="1" x14ac:dyDescent="0.25">
      <c r="B57" s="2" t="s">
        <v>13</v>
      </c>
      <c r="C57" s="2" t="s">
        <v>0</v>
      </c>
      <c r="D57" s="2" t="s">
        <v>1</v>
      </c>
      <c r="E57" s="2" t="s">
        <v>2</v>
      </c>
      <c r="F57" s="2" t="s">
        <v>3</v>
      </c>
      <c r="G57" s="2" t="s">
        <v>4</v>
      </c>
      <c r="H57" s="2" t="s">
        <v>5</v>
      </c>
      <c r="I57" s="2" t="s">
        <v>6</v>
      </c>
      <c r="J57" s="2" t="s">
        <v>7</v>
      </c>
      <c r="K57" s="2" t="s">
        <v>8</v>
      </c>
      <c r="L57" s="2" t="s">
        <v>9</v>
      </c>
    </row>
    <row r="58" spans="1:12" hidden="1" x14ac:dyDescent="0.25">
      <c r="A58" s="5" t="s">
        <v>15</v>
      </c>
      <c r="B58" s="1">
        <f>IF(AND(E61=0,E60=0,E59=0,E58=1),E56,0)</f>
        <v>0</v>
      </c>
      <c r="C58" s="3" t="s">
        <v>6</v>
      </c>
      <c r="D58" s="1">
        <v>24</v>
      </c>
      <c r="E58" s="8">
        <v>2</v>
      </c>
      <c r="F58" s="8">
        <v>1</v>
      </c>
      <c r="G58" s="8">
        <v>1</v>
      </c>
      <c r="H58" s="8">
        <v>2</v>
      </c>
      <c r="I58" s="7">
        <v>1</v>
      </c>
      <c r="J58" s="7">
        <v>0</v>
      </c>
      <c r="K58" s="7">
        <v>0</v>
      </c>
      <c r="L58" s="7">
        <v>0</v>
      </c>
    </row>
    <row r="59" spans="1:12" hidden="1" x14ac:dyDescent="0.25">
      <c r="A59" s="5" t="s">
        <v>16</v>
      </c>
      <c r="B59" s="1">
        <f>IF(AND(F61=0,F60=0,F58=0,F59=1),F56,0)</f>
        <v>0</v>
      </c>
      <c r="C59" s="3" t="s">
        <v>7</v>
      </c>
      <c r="D59" s="1">
        <v>20</v>
      </c>
      <c r="E59" s="8">
        <v>2</v>
      </c>
      <c r="F59" s="8">
        <v>2</v>
      </c>
      <c r="G59" s="8">
        <v>1</v>
      </c>
      <c r="H59" s="8">
        <v>0</v>
      </c>
      <c r="I59" s="7">
        <v>0</v>
      </c>
      <c r="J59" s="7">
        <v>1</v>
      </c>
      <c r="K59" s="7">
        <v>0</v>
      </c>
      <c r="L59" s="7">
        <v>0</v>
      </c>
    </row>
    <row r="60" spans="1:12" hidden="1" x14ac:dyDescent="0.25">
      <c r="A60" s="5" t="s">
        <v>17</v>
      </c>
      <c r="B60" s="1">
        <f>IF(AND(G61=0,G59=0,G58=0,G60=1),G56,0)</f>
        <v>0</v>
      </c>
      <c r="C60" s="3" t="s">
        <v>8</v>
      </c>
      <c r="D60" s="1">
        <v>20</v>
      </c>
      <c r="E60" s="8">
        <v>0</v>
      </c>
      <c r="F60" s="8">
        <v>0</v>
      </c>
      <c r="G60" s="8">
        <v>2</v>
      </c>
      <c r="H60" s="8">
        <v>2</v>
      </c>
      <c r="I60" s="7">
        <v>0</v>
      </c>
      <c r="J60" s="7">
        <v>0</v>
      </c>
      <c r="K60" s="7">
        <v>1</v>
      </c>
      <c r="L60" s="7">
        <v>0</v>
      </c>
    </row>
    <row r="61" spans="1:12" hidden="1" x14ac:dyDescent="0.25">
      <c r="A61" s="5" t="s">
        <v>18</v>
      </c>
      <c r="B61" s="1">
        <f>IF(AND(H60=0,H59=0,H58=0,H61=1),H56,0)</f>
        <v>0</v>
      </c>
      <c r="C61" s="3" t="s">
        <v>9</v>
      </c>
      <c r="D61" s="1">
        <v>16</v>
      </c>
      <c r="E61" s="8">
        <v>0</v>
      </c>
      <c r="F61" s="8">
        <v>0</v>
      </c>
      <c r="G61" s="8">
        <v>0</v>
      </c>
      <c r="H61" s="8">
        <v>4</v>
      </c>
      <c r="I61" s="7">
        <v>0</v>
      </c>
      <c r="J61" s="7">
        <v>0</v>
      </c>
      <c r="K61" s="7">
        <v>0</v>
      </c>
      <c r="L61" s="7">
        <v>1</v>
      </c>
    </row>
    <row r="62" spans="1:12" hidden="1" x14ac:dyDescent="0.25">
      <c r="C62" s="3" t="s">
        <v>11</v>
      </c>
      <c r="D62" s="10">
        <f>SUMPRODUCT($B58:$B61,D58:D61)</f>
        <v>0</v>
      </c>
      <c r="E62" s="9">
        <f t="shared" ref="E62:L62" si="28">SUMPRODUCT($B58:$B61,E58:E61)</f>
        <v>0</v>
      </c>
      <c r="F62" s="9">
        <f t="shared" si="28"/>
        <v>0</v>
      </c>
      <c r="G62" s="9">
        <f t="shared" si="28"/>
        <v>0</v>
      </c>
      <c r="H62" s="9">
        <f t="shared" si="28"/>
        <v>0</v>
      </c>
      <c r="I62" s="9">
        <f t="shared" si="28"/>
        <v>0</v>
      </c>
      <c r="J62" s="9">
        <f t="shared" si="28"/>
        <v>0</v>
      </c>
      <c r="K62" s="9">
        <f t="shared" si="28"/>
        <v>0</v>
      </c>
      <c r="L62" s="9">
        <f t="shared" si="28"/>
        <v>0</v>
      </c>
    </row>
    <row r="63" spans="1:12" hidden="1" x14ac:dyDescent="0.25">
      <c r="C63" s="19" t="s">
        <v>12</v>
      </c>
      <c r="D63" s="19"/>
      <c r="E63" s="1">
        <f>E56-E62</f>
        <v>20000</v>
      </c>
      <c r="F63" s="1">
        <f t="shared" ref="F63:L63" si="29">F56-F62</f>
        <v>20000</v>
      </c>
      <c r="G63" s="1">
        <f t="shared" si="29"/>
        <v>20000</v>
      </c>
      <c r="H63" s="1">
        <f t="shared" si="29"/>
        <v>20000</v>
      </c>
      <c r="I63" s="1">
        <f t="shared" si="29"/>
        <v>0</v>
      </c>
      <c r="J63" s="1">
        <f t="shared" si="29"/>
        <v>0</v>
      </c>
      <c r="K63" s="1">
        <f t="shared" si="29"/>
        <v>0</v>
      </c>
      <c r="L63" s="1">
        <f t="shared" si="29"/>
        <v>0</v>
      </c>
    </row>
    <row r="64" spans="1:12" hidden="1" x14ac:dyDescent="0.25"/>
    <row r="65" spans="1:14" hidden="1" x14ac:dyDescent="0.25">
      <c r="B65" s="20" t="s">
        <v>23</v>
      </c>
      <c r="C65" s="20"/>
      <c r="D65" s="4" t="s">
        <v>10</v>
      </c>
      <c r="E65" s="1">
        <v>20000</v>
      </c>
      <c r="F65" s="1">
        <v>20000</v>
      </c>
      <c r="G65" s="1">
        <v>20000</v>
      </c>
      <c r="H65" s="1">
        <v>20000</v>
      </c>
      <c r="I65" s="1">
        <v>0</v>
      </c>
      <c r="J65" s="1">
        <v>0</v>
      </c>
      <c r="K65" s="1">
        <v>0</v>
      </c>
      <c r="L65" s="1">
        <v>0</v>
      </c>
    </row>
    <row r="66" spans="1:14" ht="37.5" hidden="1" x14ac:dyDescent="0.25">
      <c r="B66" s="2" t="s">
        <v>13</v>
      </c>
      <c r="C66" s="2" t="s">
        <v>0</v>
      </c>
      <c r="D66" s="2" t="s">
        <v>1</v>
      </c>
      <c r="E66" s="2" t="s">
        <v>2</v>
      </c>
      <c r="F66" s="2" t="s">
        <v>3</v>
      </c>
      <c r="G66" s="2" t="s">
        <v>4</v>
      </c>
      <c r="H66" s="2" t="s">
        <v>5</v>
      </c>
      <c r="I66" s="2" t="s">
        <v>6</v>
      </c>
      <c r="J66" s="2" t="s">
        <v>7</v>
      </c>
      <c r="K66" s="2" t="s">
        <v>8</v>
      </c>
      <c r="L66" s="2" t="s">
        <v>9</v>
      </c>
    </row>
    <row r="67" spans="1:14" hidden="1" x14ac:dyDescent="0.25">
      <c r="A67" s="5" t="s">
        <v>15</v>
      </c>
      <c r="B67" s="1">
        <f>IF(AND(E70=0,E69=0,E68=0,E67=1),E65,0)</f>
        <v>0</v>
      </c>
      <c r="C67" s="3" t="s">
        <v>6</v>
      </c>
      <c r="D67" s="1">
        <v>24</v>
      </c>
      <c r="E67" s="8">
        <v>2</v>
      </c>
      <c r="F67" s="8">
        <v>1</v>
      </c>
      <c r="G67" s="8">
        <v>1</v>
      </c>
      <c r="H67" s="8">
        <v>2</v>
      </c>
      <c r="I67" s="7">
        <v>1</v>
      </c>
      <c r="J67" s="7">
        <v>0</v>
      </c>
      <c r="K67" s="7">
        <v>0</v>
      </c>
      <c r="L67" s="7">
        <v>0</v>
      </c>
    </row>
    <row r="68" spans="1:14" hidden="1" x14ac:dyDescent="0.25">
      <c r="A68" s="5" t="s">
        <v>16</v>
      </c>
      <c r="B68" s="1">
        <f>IF(AND(F70=0,F69=0,F67=0,F68=1),F65,0)</f>
        <v>0</v>
      </c>
      <c r="C68" s="3" t="s">
        <v>7</v>
      </c>
      <c r="D68" s="1">
        <v>20</v>
      </c>
      <c r="E68" s="8">
        <v>2</v>
      </c>
      <c r="F68" s="8">
        <v>2</v>
      </c>
      <c r="G68" s="8">
        <v>1</v>
      </c>
      <c r="H68" s="8">
        <v>0</v>
      </c>
      <c r="I68" s="7">
        <v>0</v>
      </c>
      <c r="J68" s="7">
        <v>1</v>
      </c>
      <c r="K68" s="7">
        <v>0</v>
      </c>
      <c r="L68" s="7">
        <v>0</v>
      </c>
    </row>
    <row r="69" spans="1:14" hidden="1" x14ac:dyDescent="0.25">
      <c r="A69" s="5" t="s">
        <v>17</v>
      </c>
      <c r="B69" s="1">
        <f>IF(AND(G70=0,G68=0,G67=0,G69=1),G65,0)</f>
        <v>0</v>
      </c>
      <c r="C69" s="3" t="s">
        <v>8</v>
      </c>
      <c r="D69" s="1">
        <v>20</v>
      </c>
      <c r="E69" s="8">
        <v>0</v>
      </c>
      <c r="F69" s="8">
        <v>0</v>
      </c>
      <c r="G69" s="8">
        <v>2</v>
      </c>
      <c r="H69" s="8">
        <v>2</v>
      </c>
      <c r="I69" s="7">
        <v>0</v>
      </c>
      <c r="J69" s="7">
        <v>0</v>
      </c>
      <c r="K69" s="7">
        <v>1</v>
      </c>
      <c r="L69" s="7">
        <v>0</v>
      </c>
    </row>
    <row r="70" spans="1:14" hidden="1" x14ac:dyDescent="0.25">
      <c r="A70" s="5" t="s">
        <v>18</v>
      </c>
      <c r="B70" s="1">
        <f>IF(AND(H69=0,H68=0,H67=0,H70=1),H65,0)</f>
        <v>0</v>
      </c>
      <c r="C70" s="3" t="s">
        <v>9</v>
      </c>
      <c r="D70" s="1">
        <v>16</v>
      </c>
      <c r="E70" s="8">
        <v>0</v>
      </c>
      <c r="F70" s="8">
        <v>0</v>
      </c>
      <c r="G70" s="8">
        <v>0</v>
      </c>
      <c r="H70" s="8">
        <v>4</v>
      </c>
      <c r="I70" s="7">
        <v>0</v>
      </c>
      <c r="J70" s="7">
        <v>0</v>
      </c>
      <c r="K70" s="7">
        <v>0</v>
      </c>
      <c r="L70" s="7">
        <v>1</v>
      </c>
    </row>
    <row r="71" spans="1:14" hidden="1" x14ac:dyDescent="0.25">
      <c r="C71" s="3" t="s">
        <v>11</v>
      </c>
      <c r="D71" s="10">
        <f>SUMPRODUCT($B67:$B70,D67:D70)</f>
        <v>0</v>
      </c>
      <c r="E71" s="9">
        <f t="shared" ref="E71:I71" si="30">SUMPRODUCT($B67:$B70,E67:E70)</f>
        <v>0</v>
      </c>
      <c r="F71" s="9">
        <f t="shared" si="30"/>
        <v>0</v>
      </c>
      <c r="G71" s="9">
        <f t="shared" si="30"/>
        <v>0</v>
      </c>
      <c r="H71" s="9">
        <f t="shared" si="30"/>
        <v>0</v>
      </c>
      <c r="I71" s="9">
        <f t="shared" si="30"/>
        <v>0</v>
      </c>
      <c r="J71" s="9">
        <f>SUMPRODUCT($B67:$B70,J67:J70)</f>
        <v>0</v>
      </c>
      <c r="K71" s="9">
        <f t="shared" ref="K71:L71" si="31">SUMPRODUCT($B67:$B70,K67:K70)</f>
        <v>0</v>
      </c>
      <c r="L71" s="9">
        <f t="shared" si="31"/>
        <v>0</v>
      </c>
    </row>
    <row r="72" spans="1:14" hidden="1" x14ac:dyDescent="0.25">
      <c r="C72" s="19" t="s">
        <v>12</v>
      </c>
      <c r="D72" s="19"/>
      <c r="E72" s="1">
        <f>E65-E71</f>
        <v>20000</v>
      </c>
      <c r="F72" s="1">
        <f t="shared" ref="F72:L72" si="32">F65-F71</f>
        <v>20000</v>
      </c>
      <c r="G72" s="1">
        <f t="shared" si="32"/>
        <v>20000</v>
      </c>
      <c r="H72" s="1">
        <f t="shared" si="32"/>
        <v>20000</v>
      </c>
      <c r="I72" s="1">
        <f t="shared" si="32"/>
        <v>0</v>
      </c>
      <c r="J72" s="1">
        <f t="shared" si="32"/>
        <v>0</v>
      </c>
      <c r="K72" s="1">
        <f t="shared" si="32"/>
        <v>0</v>
      </c>
      <c r="L72" s="1">
        <f t="shared" si="32"/>
        <v>0</v>
      </c>
    </row>
    <row r="73" spans="1:14" hidden="1" x14ac:dyDescent="0.25"/>
    <row r="74" spans="1:14" x14ac:dyDescent="0.25">
      <c r="B74" s="20" t="s">
        <v>37</v>
      </c>
      <c r="C74" s="20"/>
      <c r="D74" s="4" t="s">
        <v>10</v>
      </c>
      <c r="E74" s="1">
        <v>20000</v>
      </c>
      <c r="F74" s="1">
        <v>20000</v>
      </c>
      <c r="G74" s="1">
        <v>20000</v>
      </c>
      <c r="H74" s="1">
        <v>20000</v>
      </c>
      <c r="I74" s="1">
        <v>0</v>
      </c>
      <c r="J74" s="1">
        <v>0</v>
      </c>
      <c r="K74" s="1">
        <v>0</v>
      </c>
      <c r="L74" s="1">
        <v>0</v>
      </c>
    </row>
    <row r="75" spans="1:14" ht="37.5" x14ac:dyDescent="0.25">
      <c r="B75" s="2" t="s">
        <v>13</v>
      </c>
      <c r="C75" s="2" t="s">
        <v>0</v>
      </c>
      <c r="D75" s="2" t="s">
        <v>1</v>
      </c>
      <c r="E75" s="2" t="s">
        <v>2</v>
      </c>
      <c r="F75" s="2" t="s">
        <v>3</v>
      </c>
      <c r="G75" s="2" t="s">
        <v>4</v>
      </c>
      <c r="H75" s="2" t="s">
        <v>5</v>
      </c>
      <c r="I75" s="2" t="s">
        <v>6</v>
      </c>
      <c r="J75" s="2" t="s">
        <v>7</v>
      </c>
      <c r="K75" s="2" t="s">
        <v>8</v>
      </c>
      <c r="L75" s="2" t="s">
        <v>9</v>
      </c>
    </row>
    <row r="76" spans="1:14" x14ac:dyDescent="0.25">
      <c r="B76" s="1">
        <f>IF(AND(H76=1,H77=0,H78=0,H79=0),H74,0)</f>
        <v>20000</v>
      </c>
      <c r="C76" s="10" t="s">
        <v>5</v>
      </c>
      <c r="D76" s="1">
        <f>-$F31*D79+D31</f>
        <v>4</v>
      </c>
      <c r="E76" s="8">
        <f t="shared" ref="E76:L76" si="33">-$F31*E79+E31</f>
        <v>0</v>
      </c>
      <c r="F76" s="8">
        <f t="shared" si="33"/>
        <v>0</v>
      </c>
      <c r="G76" s="24">
        <f t="shared" si="33"/>
        <v>0</v>
      </c>
      <c r="H76" s="24">
        <f t="shared" si="33"/>
        <v>1</v>
      </c>
      <c r="I76" s="7">
        <f t="shared" si="33"/>
        <v>0</v>
      </c>
      <c r="J76" s="7">
        <f t="shared" si="33"/>
        <v>0</v>
      </c>
      <c r="K76" s="7">
        <f t="shared" si="33"/>
        <v>0</v>
      </c>
      <c r="L76" s="7">
        <f t="shared" si="33"/>
        <v>0.25</v>
      </c>
      <c r="N76" s="5" t="s">
        <v>44</v>
      </c>
    </row>
    <row r="77" spans="1:14" x14ac:dyDescent="0.25">
      <c r="B77" s="1">
        <f>IF(AND(E77=1,E78=0,E79=0,E76=0),E74,0)</f>
        <v>20000</v>
      </c>
      <c r="C77" s="10" t="s">
        <v>2</v>
      </c>
      <c r="D77" s="1">
        <f>-$F32*D79+D32</f>
        <v>3</v>
      </c>
      <c r="E77" s="8">
        <f t="shared" ref="E77:L77" si="34">-$F32*E79+E32</f>
        <v>1</v>
      </c>
      <c r="F77" s="8">
        <f t="shared" si="34"/>
        <v>0</v>
      </c>
      <c r="G77" s="8">
        <f t="shared" si="34"/>
        <v>0</v>
      </c>
      <c r="H77" s="8">
        <f t="shared" si="34"/>
        <v>0</v>
      </c>
      <c r="I77" s="7">
        <f t="shared" si="34"/>
        <v>1</v>
      </c>
      <c r="J77" s="7">
        <f t="shared" si="34"/>
        <v>-0.5</v>
      </c>
      <c r="K77" s="7">
        <f t="shared" si="34"/>
        <v>-0.25</v>
      </c>
      <c r="L77" s="7">
        <f t="shared" si="34"/>
        <v>-0.375</v>
      </c>
      <c r="N77" s="5" t="s">
        <v>43</v>
      </c>
    </row>
    <row r="78" spans="1:14" x14ac:dyDescent="0.25">
      <c r="B78" s="1">
        <f>IF(AND(G78=1,G79=0,G77=0,G76=0),G74,0)</f>
        <v>20000</v>
      </c>
      <c r="C78" s="10" t="s">
        <v>4</v>
      </c>
      <c r="D78" s="1">
        <f>-$F33*D79+D33</f>
        <v>6</v>
      </c>
      <c r="E78" s="8">
        <f t="shared" ref="E78:L78" si="35">-$F33*E79+E33</f>
        <v>0</v>
      </c>
      <c r="F78" s="8">
        <f t="shared" si="35"/>
        <v>0</v>
      </c>
      <c r="G78" s="8">
        <f t="shared" si="35"/>
        <v>1</v>
      </c>
      <c r="H78" s="8">
        <f t="shared" si="35"/>
        <v>0</v>
      </c>
      <c r="I78" s="7">
        <f t="shared" si="35"/>
        <v>0</v>
      </c>
      <c r="J78" s="7">
        <f t="shared" si="35"/>
        <v>0</v>
      </c>
      <c r="K78" s="7">
        <f t="shared" si="35"/>
        <v>0.5</v>
      </c>
      <c r="L78" s="7">
        <f t="shared" si="35"/>
        <v>-0.25</v>
      </c>
      <c r="N78" s="5" t="s">
        <v>42</v>
      </c>
    </row>
    <row r="79" spans="1:14" x14ac:dyDescent="0.25">
      <c r="B79" s="1">
        <f>IF(AND(F79=1,F78=0,F77=0,F76=0),F74,0)</f>
        <v>20000</v>
      </c>
      <c r="C79" s="10" t="s">
        <v>3</v>
      </c>
      <c r="D79" s="1">
        <f>D34/$F34</f>
        <v>4</v>
      </c>
      <c r="E79" s="8">
        <f t="shared" ref="E79:L79" si="36">E34/$F34</f>
        <v>0</v>
      </c>
      <c r="F79" s="8">
        <f t="shared" si="36"/>
        <v>1</v>
      </c>
      <c r="G79" s="8">
        <f t="shared" si="36"/>
        <v>0</v>
      </c>
      <c r="H79" s="8">
        <f t="shared" si="36"/>
        <v>0</v>
      </c>
      <c r="I79" s="7">
        <f t="shared" si="36"/>
        <v>-1</v>
      </c>
      <c r="J79" s="7">
        <f t="shared" si="36"/>
        <v>1</v>
      </c>
      <c r="K79" s="7">
        <f t="shared" si="36"/>
        <v>0</v>
      </c>
      <c r="L79" s="7">
        <f t="shared" si="36"/>
        <v>0.5</v>
      </c>
    </row>
    <row r="80" spans="1:14" x14ac:dyDescent="0.25">
      <c r="C80" s="3" t="s">
        <v>11</v>
      </c>
      <c r="D80" s="10">
        <f>SUMPRODUCT($B76:$B79,D76:D79)</f>
        <v>340000</v>
      </c>
      <c r="E80" s="9">
        <f t="shared" ref="E80:L80" si="37">SUMPRODUCT($B76:$B79,E76:E79)</f>
        <v>20000</v>
      </c>
      <c r="F80" s="9">
        <f t="shared" si="37"/>
        <v>20000</v>
      </c>
      <c r="G80" s="9">
        <f t="shared" si="37"/>
        <v>20000</v>
      </c>
      <c r="H80" s="9">
        <f t="shared" si="37"/>
        <v>20000</v>
      </c>
      <c r="I80" s="9">
        <f t="shared" si="37"/>
        <v>0</v>
      </c>
      <c r="J80" s="9">
        <f t="shared" si="37"/>
        <v>10000</v>
      </c>
      <c r="K80" s="9">
        <f t="shared" si="37"/>
        <v>5000</v>
      </c>
      <c r="L80" s="9">
        <f t="shared" si="37"/>
        <v>2500</v>
      </c>
    </row>
    <row r="81" spans="3:12" x14ac:dyDescent="0.25">
      <c r="C81" s="19" t="s">
        <v>12</v>
      </c>
      <c r="D81" s="19"/>
      <c r="E81" s="5">
        <f>E74-E80</f>
        <v>0</v>
      </c>
      <c r="F81" s="5">
        <f t="shared" ref="F81:L81" si="38">F74-F80</f>
        <v>0</v>
      </c>
      <c r="G81" s="5">
        <f t="shared" si="38"/>
        <v>0</v>
      </c>
      <c r="H81" s="5">
        <f t="shared" si="38"/>
        <v>0</v>
      </c>
      <c r="I81" s="1">
        <f t="shared" si="38"/>
        <v>0</v>
      </c>
      <c r="J81" s="1">
        <f t="shared" si="38"/>
        <v>-10000</v>
      </c>
      <c r="K81" s="1">
        <f t="shared" si="38"/>
        <v>-5000</v>
      </c>
      <c r="L81" s="1">
        <f t="shared" si="38"/>
        <v>-2500</v>
      </c>
    </row>
  </sheetData>
  <mergeCells count="18">
    <mergeCell ref="B56:C56"/>
    <mergeCell ref="C63:D63"/>
    <mergeCell ref="B65:C65"/>
    <mergeCell ref="C72:D72"/>
    <mergeCell ref="B74:C74"/>
    <mergeCell ref="C81:D81"/>
    <mergeCell ref="B29:C29"/>
    <mergeCell ref="C36:D36"/>
    <mergeCell ref="B38:C38"/>
    <mergeCell ref="C45:D45"/>
    <mergeCell ref="B47:C47"/>
    <mergeCell ref="C54:D54"/>
    <mergeCell ref="B2:C2"/>
    <mergeCell ref="C9:D9"/>
    <mergeCell ref="B11:C11"/>
    <mergeCell ref="C18:D18"/>
    <mergeCell ref="B20:C20"/>
    <mergeCell ref="C27:D27"/>
  </mergeCells>
  <conditionalFormatting sqref="A1:XFD1 A2:B2 D2:XFD2 A19:XFD19 A11:A18 A28:XFD28 A37:XFD37 A46:XFD46 M38:XFD45 D38:L38 A55:XFD55 M47:XFD54 D47:L47 A64:XFD64 M56:XFD63 D56:L56 A73:XFD73 M65:XFD72 D65:L65 M17:XFD18 M13:M16 B38 B47 B56 B65 A20:A27 A29:A36 A38:A45 A47:A54 A56:A63 A65:A72 B39:L45 B48:L54 B57:L63 B66:L72 M12:O12 O13:O16 Q12:XFD16 A9:XFD10 Q3:XFD8 B11 D11:XFD11 B20 D20:L20 B29 D29:L29 A3:O8 B12:L18 P3:P7 B21:L27 M20:XFD27 B30:L36 M29:XFD36 A82:XFD1048576 A74:A81 M74:XFD81 B74 D74:L74 B75:L8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Hoja1 (2)</vt:lpstr>
      <vt:lpstr>15-09-2022</vt:lpstr>
      <vt:lpstr>Hoja1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GaMs</dc:creator>
  <cp:lastModifiedBy>GaMs</cp:lastModifiedBy>
  <dcterms:created xsi:type="dcterms:W3CDTF">2022-09-14T01:58:44Z</dcterms:created>
  <dcterms:modified xsi:type="dcterms:W3CDTF">2022-09-16T02:45:56Z</dcterms:modified>
</cp:coreProperties>
</file>