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<sst xmlns="http://schemas.openxmlformats.org/spreadsheetml/2006/main" count="74" uniqueCount="56">
  <si>
    <t>DATA:</t>
  </si>
  <si>
    <t>TIME(MIN)</t>
  </si>
  <si>
    <t>VELOCITY(MPH)</t>
  </si>
  <si>
    <t>DATA TYPE:</t>
  </si>
  <si>
    <t>Initial Reading:</t>
  </si>
  <si>
    <t>Actual Distance(MILES):</t>
  </si>
  <si>
    <t>&lt;-Question 1</t>
  </si>
  <si>
    <t>Final Reading:</t>
  </si>
  <si>
    <t>Average Velocity(MPH):</t>
  </si>
  <si>
    <t>&lt;-Question 2</t>
  </si>
  <si>
    <t>Total Time(S):</t>
  </si>
  <si>
    <t>No there was never a time this is due to average time being signifcantly lowered due to the last 3 minutes in which there was a mass drop in speed. This would lower the average so much that it is not even close to the fairly consistent freeway level speeds.</t>
  </si>
  <si>
    <t>&lt;-Question 3</t>
  </si>
  <si>
    <t>It represents the total distance traveled this is due to it being the ratio of (Speed/time) which the time component cancels in both cases leaving with only distance after you sum them all together.</t>
  </si>
  <si>
    <t>&lt;-Question 4</t>
  </si>
  <si>
    <t>&lt;-Question 5</t>
  </si>
  <si>
    <t>Total Distance(APPROX)</t>
  </si>
  <si>
    <t>-----------------------</t>
  </si>
  <si>
    <t>&gt;</t>
  </si>
  <si>
    <t>Average Velocity(APPROX)</t>
  </si>
  <si>
    <t>Graphs</t>
  </si>
  <si>
    <t>#Note For the</t>
  </si>
  <si>
    <t>bases I</t>
  </si>
  <si>
    <t>converted from</t>
  </si>
  <si>
    <t>minutes to</t>
  </si>
  <si>
    <t>hours</t>
  </si>
  <si>
    <t>Area</t>
  </si>
  <si>
    <t>Under</t>
  </si>
  <si>
    <t>The</t>
  </si>
  <si>
    <t>Curve</t>
  </si>
  <si>
    <t>:</t>
  </si>
  <si>
    <t>Segment #:</t>
  </si>
  <si>
    <t>Domain:</t>
  </si>
  <si>
    <t>Formula:</t>
  </si>
  <si>
    <t>Base 1(MPH):</t>
  </si>
  <si>
    <t>Base 2(MPH):</t>
  </si>
  <si>
    <t>Height(Mins):</t>
  </si>
  <si>
    <t>Height(Hours):</t>
  </si>
  <si>
    <t>Result(Miles^2):</t>
  </si>
  <si>
    <t>[0,1]</t>
  </si>
  <si>
    <t>1/2(b1+b2)*h</t>
  </si>
  <si>
    <t>[1,2]</t>
  </si>
  <si>
    <t>[2,3]</t>
  </si>
  <si>
    <t>[3,4]</t>
  </si>
  <si>
    <t>[5,6]</t>
  </si>
  <si>
    <t>[6,7]</t>
  </si>
  <si>
    <t>[7,8]</t>
  </si>
  <si>
    <t>[8,9]</t>
  </si>
  <si>
    <t>[9,10]</t>
  </si>
  <si>
    <t>[10,11]</t>
  </si>
  <si>
    <t>[11,12]</t>
  </si>
  <si>
    <t>[12,13]</t>
  </si>
  <si>
    <t>[13,14]</t>
  </si>
  <si>
    <t>[14,15]</t>
  </si>
  <si>
    <t>[15,16]</t>
  </si>
  <si>
    <t>[16,17]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</si>
</sst>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color theme="1"/>
      <name val="Arial"/>
    </font>
    <font>
      <color rgb="FF000000"/>
      <name val="Arial"/>
    </font>
    <font>
      <sz val="11.0"/>
      <color rgb="FF000000"/>
      <name val="Arial"/>
    </font>
    <font>
      <color rgb="FF000000"/>
    </font>
  </fonts>
  <fills count="18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3C78D8"/>
        <bgColor rgb="FF3C78D8"/>
      </patternFill>
    </fill>
    <fill>
      <patternFill patternType="solid">
        <fgColor rgb="FF9900FF"/>
        <bgColor rgb="FF9900FF"/>
      </patternFill>
    </fill>
    <fill>
      <patternFill patternType="solid">
        <fgColor rgb="FF0000FF"/>
        <bgColor rgb="FF0000FF"/>
      </patternFill>
    </fill>
    <fill>
      <patternFill patternType="solid">
        <fgColor rgb="FF6D9EEB"/>
        <bgColor rgb="FF6D9EEB"/>
      </patternFill>
    </fill>
    <fill>
      <patternFill patternType="solid">
        <fgColor rgb="FF3D85C6"/>
        <bgColor rgb="FF3D85C6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674EA7"/>
        <bgColor rgb="FF674EA7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2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4" fontId="2" numFmtId="0" xfId="0" applyFont="1"/>
    <xf borderId="0" fillId="7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4" fontId="2" numFmtId="0" xfId="0" applyAlignment="1" applyFont="1">
      <alignment horizontal="right" vertical="bottom"/>
    </xf>
    <xf borderId="0" fillId="8" fontId="1" numFmtId="0" xfId="0" applyAlignment="1" applyFill="1" applyFont="1">
      <alignment readingOrder="0"/>
    </xf>
    <xf borderId="0" fillId="4" fontId="4" numFmtId="0" xfId="0" applyAlignment="1" applyFont="1">
      <alignment horizontal="left" readingOrder="0"/>
    </xf>
    <xf borderId="0" fillId="8" fontId="2" numFmtId="0" xfId="0" applyFont="1"/>
    <xf borderId="0" fillId="0" fontId="1" numFmtId="0" xfId="0" applyAlignment="1" applyFont="1">
      <alignment readingOrder="0"/>
    </xf>
    <xf borderId="0" fillId="4" fontId="2" numFmtId="0" xfId="0" applyAlignment="1" applyFont="1">
      <alignment readingOrder="0"/>
    </xf>
    <xf borderId="0" fillId="9" fontId="1" numFmtId="0" xfId="0" applyAlignment="1" applyFill="1" applyFont="1">
      <alignment readingOrder="0"/>
    </xf>
    <xf borderId="0" fillId="9" fontId="2" numFmtId="0" xfId="0" applyAlignment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12" fontId="1" numFmtId="0" xfId="0" applyAlignment="1" applyFill="1" applyFont="1">
      <alignment readingOrder="0"/>
    </xf>
    <xf borderId="0" fillId="13" fontId="1" numFmtId="0" xfId="0" applyAlignment="1" applyFill="1" applyFont="1">
      <alignment readingOrder="0"/>
    </xf>
    <xf borderId="0" fillId="14" fontId="1" numFmtId="0" xfId="0" applyAlignment="1" applyFill="1" applyFont="1">
      <alignment readingOrder="0"/>
    </xf>
    <xf borderId="0" fillId="15" fontId="1" numFmtId="0" xfId="0" applyAlignment="1" applyFill="1" applyFont="1">
      <alignment readingOrder="0"/>
    </xf>
    <xf borderId="0" fillId="16" fontId="1" numFmtId="0" xfId="0" applyAlignment="1" applyFill="1" applyFont="1">
      <alignment readingOrder="0"/>
    </xf>
    <xf borderId="0" fillId="17" fontId="5" numFmtId="0" xfId="0" applyAlignment="1" applyFill="1" applyFont="1">
      <alignment readingOrder="0"/>
    </xf>
    <xf borderId="0" fillId="16" fontId="2" numFmtId="0" xfId="0" applyFont="1"/>
    <xf borderId="0" fillId="17" fontId="3" numFmtId="0" xfId="0" applyFont="1"/>
    <xf borderId="0" fillId="14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57150</xdr:colOff>
      <xdr:row>0</xdr:row>
      <xdr:rowOff>0</xdr:rowOff>
    </xdr:from>
    <xdr:ext cx="6200775" cy="46482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24</xdr:row>
      <xdr:rowOff>47625</xdr:rowOff>
    </xdr:from>
    <xdr:ext cx="7743825" cy="46482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5" max="5" width="23.86"/>
  </cols>
  <sheetData>
    <row r="1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0</v>
      </c>
    </row>
    <row r="2">
      <c r="A2" s="3" t="s">
        <v>4</v>
      </c>
      <c r="B2" s="4">
        <v>35457.0</v>
      </c>
      <c r="C2" s="5">
        <v>1.0</v>
      </c>
      <c r="D2" s="6">
        <v>62.0</v>
      </c>
      <c r="E2" s="7" t="s">
        <v>5</v>
      </c>
      <c r="F2" s="8">
        <f>B3-B2</f>
        <v>14</v>
      </c>
      <c r="G2" s="9" t="s">
        <v>6</v>
      </c>
    </row>
    <row r="3">
      <c r="A3" s="3" t="s">
        <v>7</v>
      </c>
      <c r="B3" s="4">
        <v>35471.0</v>
      </c>
      <c r="C3" s="5">
        <v>2.0</v>
      </c>
      <c r="D3" s="6">
        <v>62.0</v>
      </c>
      <c r="E3" s="7" t="s">
        <v>8</v>
      </c>
      <c r="F3" s="8">
        <f>(F2/B4)*60*60</f>
        <v>52.5</v>
      </c>
      <c r="G3" s="9" t="s">
        <v>9</v>
      </c>
    </row>
    <row r="4">
      <c r="A4" s="3" t="s">
        <v>10</v>
      </c>
      <c r="B4" s="4">
        <v>960.0</v>
      </c>
      <c r="C4" s="5">
        <v>3.0</v>
      </c>
      <c r="D4" s="6">
        <v>63.0</v>
      </c>
      <c r="F4" s="4" t="s">
        <v>11</v>
      </c>
      <c r="G4" s="9" t="s">
        <v>12</v>
      </c>
    </row>
    <row r="5">
      <c r="C5" s="5">
        <v>4.0</v>
      </c>
      <c r="D5" s="6">
        <v>63.0</v>
      </c>
      <c r="F5" s="4" t="s">
        <v>13</v>
      </c>
      <c r="G5" s="9" t="s">
        <v>14</v>
      </c>
    </row>
    <row r="6">
      <c r="C6" s="5">
        <v>5.0</v>
      </c>
      <c r="D6" s="6">
        <v>64.0</v>
      </c>
      <c r="F6" s="8">
        <f>(((14-F7) / 14) * 100)</f>
        <v>8.154761905</v>
      </c>
      <c r="G6" s="9" t="s">
        <v>15</v>
      </c>
    </row>
    <row r="7">
      <c r="C7" s="5">
        <v>6.0</v>
      </c>
      <c r="D7" s="6">
        <v>63.0</v>
      </c>
      <c r="E7" s="10" t="s">
        <v>16</v>
      </c>
      <c r="F7" s="11">
        <f>SUM(H20:H37)</f>
        <v>12.85833333</v>
      </c>
      <c r="G7" s="12" t="s">
        <v>17</v>
      </c>
      <c r="H7" s="12" t="s">
        <v>18</v>
      </c>
    </row>
    <row r="8">
      <c r="C8" s="5">
        <v>7.0</v>
      </c>
      <c r="D8" s="6">
        <v>60.0</v>
      </c>
      <c r="E8" s="10" t="s">
        <v>19</v>
      </c>
      <c r="F8" s="13">
        <f>(F7*60) / 16</f>
        <v>48.21875</v>
      </c>
      <c r="G8" s="12" t="s">
        <v>20</v>
      </c>
      <c r="H8" s="14"/>
    </row>
    <row r="9">
      <c r="C9" s="5">
        <v>8.0</v>
      </c>
      <c r="D9" s="6">
        <v>65.0</v>
      </c>
      <c r="G9" s="12" t="s">
        <v>17</v>
      </c>
      <c r="H9" s="12" t="s">
        <v>18</v>
      </c>
    </row>
    <row r="10">
      <c r="C10" s="5">
        <v>9.0</v>
      </c>
      <c r="D10" s="6">
        <v>62.0</v>
      </c>
    </row>
    <row r="11">
      <c r="C11" s="5">
        <v>10.0</v>
      </c>
      <c r="D11" s="6">
        <v>62.0</v>
      </c>
    </row>
    <row r="12">
      <c r="C12" s="5">
        <v>11.0</v>
      </c>
      <c r="D12" s="6">
        <v>63.0</v>
      </c>
      <c r="F12" s="15"/>
    </row>
    <row r="13">
      <c r="C13" s="5">
        <v>12.0</v>
      </c>
      <c r="D13" s="6">
        <v>63.0</v>
      </c>
    </row>
    <row r="14">
      <c r="C14" s="5">
        <v>13.0</v>
      </c>
      <c r="D14" s="6">
        <v>31.0</v>
      </c>
    </row>
    <row r="15">
      <c r="C15" s="5">
        <v>14.0</v>
      </c>
      <c r="D15" s="6">
        <v>0.0</v>
      </c>
    </row>
    <row r="16">
      <c r="C16" s="5">
        <v>15.0</v>
      </c>
      <c r="D16" s="6">
        <v>17.0</v>
      </c>
    </row>
    <row r="17">
      <c r="C17" s="5">
        <v>16.0</v>
      </c>
      <c r="D17" s="6">
        <v>4.0</v>
      </c>
    </row>
    <row r="18">
      <c r="A18" s="15"/>
      <c r="B18" s="15"/>
      <c r="C18" s="15"/>
      <c r="D18" s="15"/>
      <c r="E18" s="15"/>
    </row>
    <row r="19">
      <c r="A19" s="4" t="s">
        <v>21</v>
      </c>
      <c r="B19" s="4" t="s">
        <v>22</v>
      </c>
      <c r="C19" s="4" t="s">
        <v>23</v>
      </c>
      <c r="D19" s="4" t="s">
        <v>24</v>
      </c>
      <c r="E19" s="4" t="s">
        <v>25</v>
      </c>
      <c r="F19" s="4"/>
      <c r="G19" s="16"/>
      <c r="H19" s="16"/>
    </row>
    <row r="20">
      <c r="A20" s="17" t="s">
        <v>26</v>
      </c>
      <c r="B20" s="17" t="s">
        <v>27</v>
      </c>
      <c r="C20" s="17" t="s">
        <v>28</v>
      </c>
      <c r="D20" s="17" t="s">
        <v>29</v>
      </c>
      <c r="E20" s="17" t="s">
        <v>30</v>
      </c>
      <c r="F20" s="17"/>
      <c r="G20" s="18"/>
      <c r="H20" s="18"/>
    </row>
    <row r="21">
      <c r="A21" s="19" t="s">
        <v>31</v>
      </c>
      <c r="B21" s="20" t="s">
        <v>32</v>
      </c>
      <c r="C21" s="21" t="s">
        <v>33</v>
      </c>
      <c r="D21" s="22" t="s">
        <v>34</v>
      </c>
      <c r="E21" s="23" t="s">
        <v>35</v>
      </c>
      <c r="F21" s="24" t="s">
        <v>36</v>
      </c>
      <c r="G21" s="25" t="s">
        <v>37</v>
      </c>
      <c r="H21" s="26" t="s">
        <v>38</v>
      </c>
    </row>
    <row r="22">
      <c r="A22" s="19">
        <v>1.0</v>
      </c>
      <c r="B22" s="20" t="s">
        <v>39</v>
      </c>
      <c r="C22" s="21" t="s">
        <v>40</v>
      </c>
      <c r="D22" s="22">
        <v>61.0</v>
      </c>
      <c r="E22" s="23">
        <v>62.0</v>
      </c>
      <c r="F22" s="24">
        <v>1.0</v>
      </c>
      <c r="G22" s="27">
        <f t="shared" ref="G22:G37" si="1">F22/60</f>
        <v>0.01666666667</v>
      </c>
      <c r="H22" s="28">
        <f t="shared" ref="H22:H37" si="2">((1/2)*(D22+E22)*G22)</f>
        <v>1.025</v>
      </c>
    </row>
    <row r="23">
      <c r="A23" s="19">
        <v>2.0</v>
      </c>
      <c r="B23" s="20" t="s">
        <v>41</v>
      </c>
      <c r="C23" s="21" t="s">
        <v>40</v>
      </c>
      <c r="D23" s="22">
        <v>62.0</v>
      </c>
      <c r="E23" s="29">
        <f t="shared" ref="E23:E36" si="3">D24</f>
        <v>62</v>
      </c>
      <c r="F23" s="24">
        <v>1.0</v>
      </c>
      <c r="G23" s="27">
        <f t="shared" si="1"/>
        <v>0.01666666667</v>
      </c>
      <c r="H23" s="28">
        <f t="shared" si="2"/>
        <v>1.033333333</v>
      </c>
    </row>
    <row r="24">
      <c r="A24" s="19">
        <v>3.0</v>
      </c>
      <c r="B24" s="20" t="s">
        <v>42</v>
      </c>
      <c r="C24" s="21" t="s">
        <v>40</v>
      </c>
      <c r="D24" s="22">
        <v>62.0</v>
      </c>
      <c r="E24" s="29">
        <f t="shared" si="3"/>
        <v>62</v>
      </c>
      <c r="F24" s="24">
        <v>1.0</v>
      </c>
      <c r="G24" s="27">
        <f t="shared" si="1"/>
        <v>0.01666666667</v>
      </c>
      <c r="H24" s="28">
        <f t="shared" si="2"/>
        <v>1.033333333</v>
      </c>
    </row>
    <row r="25">
      <c r="A25" s="19">
        <v>4.0</v>
      </c>
      <c r="B25" s="20" t="s">
        <v>43</v>
      </c>
      <c r="C25" s="21" t="s">
        <v>40</v>
      </c>
      <c r="D25" s="22">
        <v>62.0</v>
      </c>
      <c r="E25" s="29">
        <f t="shared" si="3"/>
        <v>63</v>
      </c>
      <c r="F25" s="24">
        <v>1.0</v>
      </c>
      <c r="G25" s="27">
        <f t="shared" si="1"/>
        <v>0.01666666667</v>
      </c>
      <c r="H25" s="28">
        <f t="shared" si="2"/>
        <v>1.041666667</v>
      </c>
    </row>
    <row r="26">
      <c r="A26" s="19">
        <v>5.0</v>
      </c>
      <c r="B26" s="20" t="s">
        <v>44</v>
      </c>
      <c r="C26" s="21" t="s">
        <v>40</v>
      </c>
      <c r="D26" s="22">
        <v>63.0</v>
      </c>
      <c r="E26" s="29">
        <f t="shared" si="3"/>
        <v>64</v>
      </c>
      <c r="F26" s="24">
        <v>1.0</v>
      </c>
      <c r="G26" s="27">
        <f t="shared" si="1"/>
        <v>0.01666666667</v>
      </c>
      <c r="H26" s="28">
        <f t="shared" si="2"/>
        <v>1.058333333</v>
      </c>
    </row>
    <row r="27">
      <c r="A27" s="19">
        <v>6.0</v>
      </c>
      <c r="B27" s="20" t="s">
        <v>45</v>
      </c>
      <c r="C27" s="21" t="s">
        <v>40</v>
      </c>
      <c r="D27" s="22">
        <v>64.0</v>
      </c>
      <c r="E27" s="29">
        <f t="shared" si="3"/>
        <v>63</v>
      </c>
      <c r="F27" s="24">
        <v>1.0</v>
      </c>
      <c r="G27" s="27">
        <f t="shared" si="1"/>
        <v>0.01666666667</v>
      </c>
      <c r="H27" s="28">
        <f t="shared" si="2"/>
        <v>1.058333333</v>
      </c>
    </row>
    <row r="28">
      <c r="A28" s="19">
        <v>7.0</v>
      </c>
      <c r="B28" s="20" t="s">
        <v>46</v>
      </c>
      <c r="C28" s="21" t="s">
        <v>40</v>
      </c>
      <c r="D28" s="22">
        <v>63.0</v>
      </c>
      <c r="E28" s="29">
        <f t="shared" si="3"/>
        <v>60</v>
      </c>
      <c r="F28" s="24">
        <v>1.0</v>
      </c>
      <c r="G28" s="27">
        <f t="shared" si="1"/>
        <v>0.01666666667</v>
      </c>
      <c r="H28" s="28">
        <f t="shared" si="2"/>
        <v>1.025</v>
      </c>
    </row>
    <row r="29">
      <c r="A29" s="19">
        <v>8.0</v>
      </c>
      <c r="B29" s="20" t="s">
        <v>47</v>
      </c>
      <c r="C29" s="21" t="s">
        <v>40</v>
      </c>
      <c r="D29" s="22">
        <v>60.0</v>
      </c>
      <c r="E29" s="29">
        <f t="shared" si="3"/>
        <v>65</v>
      </c>
      <c r="F29" s="24">
        <v>1.0</v>
      </c>
      <c r="G29" s="27">
        <f t="shared" si="1"/>
        <v>0.01666666667</v>
      </c>
      <c r="H29" s="28">
        <f t="shared" si="2"/>
        <v>1.041666667</v>
      </c>
    </row>
    <row r="30">
      <c r="A30" s="19">
        <v>9.0</v>
      </c>
      <c r="B30" s="20" t="s">
        <v>48</v>
      </c>
      <c r="C30" s="21" t="s">
        <v>40</v>
      </c>
      <c r="D30" s="22">
        <v>65.0</v>
      </c>
      <c r="E30" s="29">
        <f t="shared" si="3"/>
        <v>62</v>
      </c>
      <c r="F30" s="24">
        <v>1.0</v>
      </c>
      <c r="G30" s="27">
        <f t="shared" si="1"/>
        <v>0.01666666667</v>
      </c>
      <c r="H30" s="28">
        <f t="shared" si="2"/>
        <v>1.058333333</v>
      </c>
    </row>
    <row r="31">
      <c r="A31" s="19">
        <v>10.0</v>
      </c>
      <c r="B31" s="20" t="s">
        <v>49</v>
      </c>
      <c r="C31" s="21" t="s">
        <v>40</v>
      </c>
      <c r="D31" s="22">
        <v>62.0</v>
      </c>
      <c r="E31" s="29">
        <f t="shared" si="3"/>
        <v>63</v>
      </c>
      <c r="F31" s="24">
        <v>1.0</v>
      </c>
      <c r="G31" s="27">
        <f t="shared" si="1"/>
        <v>0.01666666667</v>
      </c>
      <c r="H31" s="28">
        <f t="shared" si="2"/>
        <v>1.041666667</v>
      </c>
    </row>
    <row r="32">
      <c r="A32" s="19">
        <v>11.0</v>
      </c>
      <c r="B32" s="20" t="s">
        <v>50</v>
      </c>
      <c r="C32" s="21" t="s">
        <v>40</v>
      </c>
      <c r="D32" s="22">
        <v>63.0</v>
      </c>
      <c r="E32" s="29">
        <f t="shared" si="3"/>
        <v>63</v>
      </c>
      <c r="F32" s="24">
        <v>1.0</v>
      </c>
      <c r="G32" s="27">
        <f t="shared" si="1"/>
        <v>0.01666666667</v>
      </c>
      <c r="H32" s="28">
        <f t="shared" si="2"/>
        <v>1.05</v>
      </c>
    </row>
    <row r="33">
      <c r="A33" s="19">
        <v>12.0</v>
      </c>
      <c r="B33" s="20" t="s">
        <v>51</v>
      </c>
      <c r="C33" s="21" t="s">
        <v>40</v>
      </c>
      <c r="D33" s="22">
        <v>63.0</v>
      </c>
      <c r="E33" s="29">
        <f t="shared" si="3"/>
        <v>31</v>
      </c>
      <c r="F33" s="24">
        <v>1.0</v>
      </c>
      <c r="G33" s="27">
        <f t="shared" si="1"/>
        <v>0.01666666667</v>
      </c>
      <c r="H33" s="28">
        <f t="shared" si="2"/>
        <v>0.7833333333</v>
      </c>
    </row>
    <row r="34">
      <c r="A34" s="19">
        <v>13.0</v>
      </c>
      <c r="B34" s="20" t="s">
        <v>52</v>
      </c>
      <c r="C34" s="21" t="s">
        <v>40</v>
      </c>
      <c r="D34" s="22">
        <v>31.0</v>
      </c>
      <c r="E34" s="29">
        <f t="shared" si="3"/>
        <v>0</v>
      </c>
      <c r="F34" s="24">
        <v>1.0</v>
      </c>
      <c r="G34" s="27">
        <f t="shared" si="1"/>
        <v>0.01666666667</v>
      </c>
      <c r="H34" s="28">
        <f t="shared" si="2"/>
        <v>0.2583333333</v>
      </c>
    </row>
    <row r="35">
      <c r="A35" s="19">
        <v>14.0</v>
      </c>
      <c r="B35" s="20" t="s">
        <v>53</v>
      </c>
      <c r="C35" s="21" t="s">
        <v>40</v>
      </c>
      <c r="D35" s="22">
        <v>0.0</v>
      </c>
      <c r="E35" s="29">
        <f t="shared" si="3"/>
        <v>17</v>
      </c>
      <c r="F35" s="24">
        <v>1.0</v>
      </c>
      <c r="G35" s="27">
        <f t="shared" si="1"/>
        <v>0.01666666667</v>
      </c>
      <c r="H35" s="28">
        <f t="shared" si="2"/>
        <v>0.1416666667</v>
      </c>
    </row>
    <row r="36">
      <c r="A36" s="19">
        <v>15.0</v>
      </c>
      <c r="B36" s="20" t="s">
        <v>54</v>
      </c>
      <c r="C36" s="21" t="s">
        <v>40</v>
      </c>
      <c r="D36" s="22">
        <v>17.0</v>
      </c>
      <c r="E36" s="29">
        <f t="shared" si="3"/>
        <v>4</v>
      </c>
      <c r="F36" s="24">
        <v>1.0</v>
      </c>
      <c r="G36" s="27">
        <f t="shared" si="1"/>
        <v>0.01666666667</v>
      </c>
      <c r="H36" s="28">
        <f t="shared" si="2"/>
        <v>0.175</v>
      </c>
    </row>
    <row r="37">
      <c r="A37" s="19">
        <v>16.0</v>
      </c>
      <c r="B37" s="20" t="s">
        <v>55</v>
      </c>
      <c r="C37" s="21" t="s">
        <v>40</v>
      </c>
      <c r="D37" s="22">
        <v>4.0</v>
      </c>
      <c r="E37" s="23">
        <v>0.0</v>
      </c>
      <c r="F37" s="24">
        <v>1.0</v>
      </c>
      <c r="G37" s="27">
        <f t="shared" si="1"/>
        <v>0.01666666667</v>
      </c>
      <c r="H37" s="28">
        <f t="shared" si="2"/>
        <v>0.03333333333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