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SA61178\Documents\"/>
    </mc:Choice>
  </mc:AlternateContent>
  <bookViews>
    <workbookView xWindow="0" yWindow="0" windowWidth="21570" windowHeight="790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6" i="2"/>
  <c r="C7" i="2"/>
  <c r="C6" i="2"/>
  <c r="C4" i="2"/>
  <c r="H31" i="1"/>
  <c r="H8" i="1"/>
  <c r="H15" i="1"/>
  <c r="H21" i="1"/>
  <c r="H22" i="1"/>
  <c r="H23" i="1"/>
  <c r="H24" i="1"/>
  <c r="H25" i="1"/>
  <c r="H27" i="1"/>
  <c r="H29" i="1"/>
  <c r="H30" i="1"/>
  <c r="H7" i="1"/>
  <c r="F3" i="1"/>
  <c r="F4" i="1"/>
  <c r="F7" i="1"/>
  <c r="F8" i="1"/>
  <c r="F15" i="1"/>
  <c r="F20" i="1"/>
  <c r="F21" i="1"/>
  <c r="F22" i="1"/>
  <c r="F23" i="1"/>
  <c r="F24" i="1"/>
  <c r="F25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<sst xmlns="http://schemas.openxmlformats.org/spreadsheetml/2006/main" count="107" uniqueCount="71">
  <si>
    <t>Teensy Pin number</t>
  </si>
  <si>
    <t>3.2 Function</t>
  </si>
  <si>
    <t>3.6 Function</t>
  </si>
  <si>
    <t>Rx1</t>
  </si>
  <si>
    <t>Tx1</t>
  </si>
  <si>
    <t>CAN Rx</t>
  </si>
  <si>
    <t>CAN Tx</t>
  </si>
  <si>
    <t>CMD function</t>
  </si>
  <si>
    <t>Railcom</t>
  </si>
  <si>
    <t>CAN0 enable</t>
  </si>
  <si>
    <t>CAN0</t>
  </si>
  <si>
    <t>Railcom(maybe)</t>
  </si>
  <si>
    <t>CS</t>
  </si>
  <si>
    <t>DOUT</t>
  </si>
  <si>
    <t>DIN</t>
  </si>
  <si>
    <t>MOSI</t>
  </si>
  <si>
    <t>MISO</t>
  </si>
  <si>
    <t>SCK</t>
  </si>
  <si>
    <t>LED</t>
  </si>
  <si>
    <t>SPI</t>
  </si>
  <si>
    <t>DC</t>
  </si>
  <si>
    <t>CAN0 Tx</t>
  </si>
  <si>
    <t>CAN0 Rx</t>
  </si>
  <si>
    <t>Can activity LED</t>
  </si>
  <si>
    <t>Swap Input</t>
  </si>
  <si>
    <t>H Bridge 1 A</t>
  </si>
  <si>
    <t>H Bridge 1 B</t>
  </si>
  <si>
    <t>H Bridge 2 A</t>
  </si>
  <si>
    <t>H bridge 2 B</t>
  </si>
  <si>
    <t>H Bridge 1 Enable</t>
  </si>
  <si>
    <t>H Bridge 2 Enable</t>
  </si>
  <si>
    <t>A9</t>
  </si>
  <si>
    <t>A8</t>
  </si>
  <si>
    <t>A1</t>
  </si>
  <si>
    <t>A2</t>
  </si>
  <si>
    <t>A3</t>
  </si>
  <si>
    <t>A4</t>
  </si>
  <si>
    <t>A5</t>
  </si>
  <si>
    <t>A6</t>
  </si>
  <si>
    <t>A7</t>
  </si>
  <si>
    <t>H Bridge 1 Current Monitor</t>
  </si>
  <si>
    <t>H Bridge 2 Current Monitor</t>
  </si>
  <si>
    <t>Power Button Input</t>
  </si>
  <si>
    <t>Sounder</t>
  </si>
  <si>
    <t>Flim switch</t>
  </si>
  <si>
    <t>Overload output</t>
  </si>
  <si>
    <t>Booster out</t>
  </si>
  <si>
    <t>Type (In or Out)</t>
  </si>
  <si>
    <t>Analog In</t>
  </si>
  <si>
    <t>Setup Code</t>
  </si>
  <si>
    <t>INPUT</t>
  </si>
  <si>
    <t>OUTPUT</t>
  </si>
  <si>
    <t>Code tag</t>
  </si>
  <si>
    <t>SWAP_OP</t>
  </si>
  <si>
    <t>PWRBUTTON</t>
  </si>
  <si>
    <t>LEDCANACT</t>
  </si>
  <si>
    <t>OVERLOAD_PIN</t>
  </si>
  <si>
    <t>BOOSTER_OUT</t>
  </si>
  <si>
    <t>AWD</t>
  </si>
  <si>
    <t>DCC_NEG</t>
  </si>
  <si>
    <t>DCC_POS</t>
  </si>
  <si>
    <t>DCC_OUT_NEG</t>
  </si>
  <si>
    <t>DCC_OUT_POS</t>
  </si>
  <si>
    <t>DCC_EN</t>
  </si>
  <si>
    <t>START_PREAMBLE</t>
  </si>
  <si>
    <t>Resolution</t>
  </si>
  <si>
    <t>60ma level</t>
  </si>
  <si>
    <t>250ma level</t>
  </si>
  <si>
    <t>Rsense</t>
  </si>
  <si>
    <t>Values</t>
  </si>
  <si>
    <t>Init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</si>
</sst>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H1" sqref="H1"/>
    </sheetView>
  </sheetViews>
  <sheetFormatPr defaultRowHeight="15" x14ac:dyDescent="0.25"/>
  <cols>
    <col min="1" max="1" width="24.85546875" customWidth="1"/>
    <col min="2" max="2" width="23.42578125" customWidth="1"/>
    <col min="3" max="3" width="25.42578125" customWidth="1"/>
    <col min="4" max="4" width="48.5703125" customWidth="1"/>
    <col min="5" max="5" width="26.28515625" customWidth="1"/>
    <col min="6" max="6" width="39.85546875" customWidth="1"/>
    <col min="7" max="7" width="22.5703125" customWidth="1"/>
    <col min="8" max="8" width="32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47</v>
      </c>
      <c r="F1" t="s">
        <v>49</v>
      </c>
      <c r="G1" t="s">
        <v>52</v>
      </c>
      <c r="H1" t="s">
        <v>70</v>
      </c>
    </row>
    <row r="2" spans="1:8" x14ac:dyDescent="0.25">
      <c r="A2">
        <v>0</v>
      </c>
      <c r="B2" t="s">
        <v>3</v>
      </c>
      <c r="C2" t="s">
        <v>3</v>
      </c>
      <c r="D2" t="s">
        <v>8</v>
      </c>
      <c r="E2" t="s">
        <v>50</v>
      </c>
      <c r="F2" t="str">
        <f>CONCATENATE("pinMode(", A2, ", ", E2, ")")</f>
        <v>pinMode(0, INPUT)</v>
      </c>
    </row>
    <row r="3" spans="1:8" x14ac:dyDescent="0.25">
      <c r="A3">
        <v>1</v>
      </c>
      <c r="B3" t="s">
        <v>4</v>
      </c>
      <c r="C3" t="s">
        <v>4</v>
      </c>
      <c r="D3" t="s">
        <v>11</v>
      </c>
      <c r="E3" t="s">
        <v>51</v>
      </c>
      <c r="F3" t="str">
        <f t="shared" ref="F3:F30" si="0">CONCATENATE("pinMode(", A3, ", ", E3, ")")</f>
        <v>pinMode(1, OUTPUT)</v>
      </c>
    </row>
    <row r="4" spans="1:8" x14ac:dyDescent="0.25">
      <c r="A4">
        <v>2</v>
      </c>
      <c r="D4" t="s">
        <v>9</v>
      </c>
      <c r="E4" t="s">
        <v>51</v>
      </c>
      <c r="F4" t="str">
        <f t="shared" si="0"/>
        <v>pinMode(2, OUTPUT)</v>
      </c>
    </row>
    <row r="5" spans="1:8" x14ac:dyDescent="0.25">
      <c r="A5">
        <v>3</v>
      </c>
      <c r="B5" t="s">
        <v>6</v>
      </c>
      <c r="C5" t="s">
        <v>21</v>
      </c>
      <c r="D5" t="s">
        <v>10</v>
      </c>
    </row>
    <row r="6" spans="1:8" x14ac:dyDescent="0.25">
      <c r="A6">
        <v>4</v>
      </c>
      <c r="B6" t="s">
        <v>5</v>
      </c>
      <c r="C6" t="s">
        <v>22</v>
      </c>
      <c r="D6" t="s">
        <v>10</v>
      </c>
    </row>
    <row r="7" spans="1:8" x14ac:dyDescent="0.25">
      <c r="A7">
        <v>5</v>
      </c>
      <c r="D7" t="s">
        <v>24</v>
      </c>
      <c r="E7" t="s">
        <v>50</v>
      </c>
      <c r="F7" t="str">
        <f t="shared" si="0"/>
        <v>pinMode(5, INPUT)</v>
      </c>
      <c r="G7" t="s">
        <v>53</v>
      </c>
      <c r="H7" t="str">
        <f>CONCATENATE("pinMode(", G7, ", ", E7, ");")</f>
        <v>pinMode(SWAP_OP, INPUT);</v>
      </c>
    </row>
    <row r="8" spans="1:8" x14ac:dyDescent="0.25">
      <c r="A8">
        <v>6</v>
      </c>
      <c r="D8" t="s">
        <v>42</v>
      </c>
      <c r="E8" t="s">
        <v>50</v>
      </c>
      <c r="F8" t="str">
        <f t="shared" si="0"/>
        <v>pinMode(6, INPUT)</v>
      </c>
      <c r="G8" t="s">
        <v>54</v>
      </c>
      <c r="H8" t="str">
        <f t="shared" ref="H8:H31" si="1">CONCATENATE("pinMode(", G8, ", ", E8, ");")</f>
        <v>pinMode(PWRBUTTON, INPUT);</v>
      </c>
    </row>
    <row r="9" spans="1:8" x14ac:dyDescent="0.25">
      <c r="A9">
        <v>7</v>
      </c>
    </row>
    <row r="10" spans="1:8" x14ac:dyDescent="0.25">
      <c r="A10">
        <v>8</v>
      </c>
    </row>
    <row r="11" spans="1:8" x14ac:dyDescent="0.25">
      <c r="A11">
        <v>9</v>
      </c>
      <c r="B11" t="s">
        <v>20</v>
      </c>
      <c r="C11" t="s">
        <v>20</v>
      </c>
      <c r="D11" t="s">
        <v>19</v>
      </c>
    </row>
    <row r="12" spans="1:8" x14ac:dyDescent="0.25">
      <c r="A12">
        <v>10</v>
      </c>
      <c r="B12" t="s">
        <v>12</v>
      </c>
      <c r="C12" t="s">
        <v>12</v>
      </c>
      <c r="D12" t="s">
        <v>19</v>
      </c>
    </row>
    <row r="13" spans="1:8" x14ac:dyDescent="0.25">
      <c r="A13">
        <v>11</v>
      </c>
      <c r="B13" t="s">
        <v>13</v>
      </c>
      <c r="C13" t="s">
        <v>15</v>
      </c>
      <c r="D13" t="s">
        <v>19</v>
      </c>
    </row>
    <row r="14" spans="1:8" x14ac:dyDescent="0.25">
      <c r="A14">
        <v>12</v>
      </c>
      <c r="B14" t="s">
        <v>14</v>
      </c>
      <c r="C14" t="s">
        <v>16</v>
      </c>
      <c r="D14" t="s">
        <v>19</v>
      </c>
    </row>
    <row r="15" spans="1:8" x14ac:dyDescent="0.25">
      <c r="A15">
        <v>13</v>
      </c>
      <c r="B15" t="s">
        <v>18</v>
      </c>
      <c r="C15" t="s">
        <v>18</v>
      </c>
      <c r="D15" t="s">
        <v>23</v>
      </c>
      <c r="E15" t="s">
        <v>51</v>
      </c>
      <c r="F15" t="str">
        <f t="shared" si="0"/>
        <v>pinMode(13, OUTPUT)</v>
      </c>
      <c r="G15" t="s">
        <v>55</v>
      </c>
      <c r="H15" t="str">
        <f t="shared" si="1"/>
        <v>pinMode(LEDCANACT, OUTPUT);</v>
      </c>
    </row>
    <row r="16" spans="1:8" x14ac:dyDescent="0.25">
      <c r="A16">
        <v>14</v>
      </c>
      <c r="B16" t="s">
        <v>17</v>
      </c>
      <c r="C16" t="s">
        <v>17</v>
      </c>
      <c r="D16" t="s">
        <v>19</v>
      </c>
    </row>
    <row r="17" spans="1:8" x14ac:dyDescent="0.25">
      <c r="A17">
        <v>15</v>
      </c>
      <c r="B17" t="s">
        <v>33</v>
      </c>
      <c r="C17" t="s">
        <v>33</v>
      </c>
    </row>
    <row r="18" spans="1:8" x14ac:dyDescent="0.25">
      <c r="A18">
        <v>16</v>
      </c>
      <c r="B18" t="s">
        <v>34</v>
      </c>
      <c r="C18" t="s">
        <v>34</v>
      </c>
      <c r="D18" t="s">
        <v>41</v>
      </c>
      <c r="E18" t="s">
        <v>48</v>
      </c>
    </row>
    <row r="19" spans="1:8" x14ac:dyDescent="0.25">
      <c r="A19">
        <v>17</v>
      </c>
      <c r="B19" t="s">
        <v>35</v>
      </c>
      <c r="C19" t="s">
        <v>35</v>
      </c>
      <c r="D19" t="s">
        <v>40</v>
      </c>
      <c r="E19" t="s">
        <v>48</v>
      </c>
    </row>
    <row r="20" spans="1:8" x14ac:dyDescent="0.25">
      <c r="A20">
        <v>18</v>
      </c>
      <c r="B20" t="s">
        <v>36</v>
      </c>
      <c r="C20" t="s">
        <v>36</v>
      </c>
      <c r="D20" t="s">
        <v>30</v>
      </c>
      <c r="E20" t="s">
        <v>51</v>
      </c>
      <c r="F20" t="str">
        <f t="shared" si="0"/>
        <v>pinMode(18, OUTPUT)</v>
      </c>
    </row>
    <row r="21" spans="1:8" x14ac:dyDescent="0.25">
      <c r="A21">
        <v>19</v>
      </c>
      <c r="B21" t="s">
        <v>37</v>
      </c>
      <c r="C21" t="s">
        <v>37</v>
      </c>
      <c r="D21" t="s">
        <v>29</v>
      </c>
      <c r="E21" t="s">
        <v>51</v>
      </c>
      <c r="F21" t="str">
        <f t="shared" si="0"/>
        <v>pinMode(19, OUTPUT)</v>
      </c>
      <c r="G21" t="s">
        <v>63</v>
      </c>
      <c r="H21" t="str">
        <f t="shared" si="1"/>
        <v>pinMode(DCC_EN, OUTPUT);</v>
      </c>
    </row>
    <row r="22" spans="1:8" x14ac:dyDescent="0.25">
      <c r="A22">
        <v>20</v>
      </c>
      <c r="B22" t="s">
        <v>38</v>
      </c>
      <c r="C22" t="s">
        <v>38</v>
      </c>
      <c r="D22" t="s">
        <v>28</v>
      </c>
      <c r="E22" t="s">
        <v>51</v>
      </c>
      <c r="F22" t="str">
        <f t="shared" si="0"/>
        <v>pinMode(20, OUTPUT)</v>
      </c>
      <c r="G22" t="s">
        <v>62</v>
      </c>
      <c r="H22" t="str">
        <f t="shared" si="1"/>
        <v>pinMode(DCC_OUT_POS, OUTPUT);</v>
      </c>
    </row>
    <row r="23" spans="1:8" x14ac:dyDescent="0.25">
      <c r="A23">
        <v>21</v>
      </c>
      <c r="B23" t="s">
        <v>39</v>
      </c>
      <c r="C23" t="s">
        <v>39</v>
      </c>
      <c r="D23" t="s">
        <v>27</v>
      </c>
      <c r="E23" t="s">
        <v>51</v>
      </c>
      <c r="F23" t="str">
        <f t="shared" si="0"/>
        <v>pinMode(21, OUTPUT)</v>
      </c>
      <c r="G23" t="s">
        <v>61</v>
      </c>
      <c r="H23" t="str">
        <f t="shared" si="1"/>
        <v>pinMode(DCC_OUT_NEG, OUTPUT);</v>
      </c>
    </row>
    <row r="24" spans="1:8" x14ac:dyDescent="0.25">
      <c r="A24">
        <v>22</v>
      </c>
      <c r="B24" t="s">
        <v>32</v>
      </c>
      <c r="C24" t="s">
        <v>32</v>
      </c>
      <c r="D24" t="s">
        <v>26</v>
      </c>
      <c r="E24" t="s">
        <v>51</v>
      </c>
      <c r="F24" t="str">
        <f t="shared" si="0"/>
        <v>pinMode(22, OUTPUT)</v>
      </c>
      <c r="G24" t="s">
        <v>60</v>
      </c>
      <c r="H24" t="str">
        <f t="shared" si="1"/>
        <v>pinMode(DCC_POS, OUTPUT);</v>
      </c>
    </row>
    <row r="25" spans="1:8" x14ac:dyDescent="0.25">
      <c r="A25">
        <v>23</v>
      </c>
      <c r="B25" t="s">
        <v>31</v>
      </c>
      <c r="C25" t="s">
        <v>31</v>
      </c>
      <c r="D25" t="s">
        <v>25</v>
      </c>
      <c r="E25" t="s">
        <v>51</v>
      </c>
      <c r="F25" t="str">
        <f t="shared" si="0"/>
        <v>pinMode(23, OUTPUT)</v>
      </c>
      <c r="G25" t="s">
        <v>59</v>
      </c>
      <c r="H25" t="str">
        <f t="shared" si="1"/>
        <v>pinMode(DCC_NEG, OUTPUT);</v>
      </c>
    </row>
    <row r="27" spans="1:8" x14ac:dyDescent="0.25">
      <c r="A27">
        <v>24</v>
      </c>
      <c r="D27" t="s">
        <v>43</v>
      </c>
      <c r="E27" t="s">
        <v>51</v>
      </c>
      <c r="F27" t="str">
        <f t="shared" si="0"/>
        <v>pinMode(24, OUTPUT)</v>
      </c>
      <c r="G27" t="s">
        <v>58</v>
      </c>
      <c r="H27" t="str">
        <f t="shared" si="1"/>
        <v>pinMode(AWD, OUTPUT);</v>
      </c>
    </row>
    <row r="28" spans="1:8" x14ac:dyDescent="0.25">
      <c r="A28">
        <v>25</v>
      </c>
      <c r="D28" t="s">
        <v>44</v>
      </c>
      <c r="E28" t="s">
        <v>50</v>
      </c>
      <c r="F28" t="str">
        <f t="shared" si="0"/>
        <v>pinMode(25, INPUT)</v>
      </c>
    </row>
    <row r="29" spans="1:8" x14ac:dyDescent="0.25">
      <c r="A29">
        <v>26</v>
      </c>
      <c r="D29" t="s">
        <v>45</v>
      </c>
      <c r="E29" t="s">
        <v>51</v>
      </c>
      <c r="F29" t="str">
        <f t="shared" si="0"/>
        <v>pinMode(26, OUTPUT)</v>
      </c>
      <c r="G29" t="s">
        <v>56</v>
      </c>
      <c r="H29" t="str">
        <f t="shared" si="1"/>
        <v>pinMode(OVERLOAD_PIN, OUTPUT);</v>
      </c>
    </row>
    <row r="30" spans="1:8" x14ac:dyDescent="0.25">
      <c r="A30">
        <v>27</v>
      </c>
      <c r="D30" t="s">
        <v>46</v>
      </c>
      <c r="E30" t="s">
        <v>51</v>
      </c>
      <c r="F30" t="str">
        <f t="shared" si="0"/>
        <v>pinMode(27, OUTPUT)</v>
      </c>
      <c r="G30" t="s">
        <v>57</v>
      </c>
      <c r="H30" t="str">
        <f t="shared" si="1"/>
        <v>pinMode(BOOSTER_OUT, OUTPUT);</v>
      </c>
    </row>
    <row r="31" spans="1:8" x14ac:dyDescent="0.25">
      <c r="A31">
        <v>28</v>
      </c>
      <c r="E31" t="s">
        <v>51</v>
      </c>
      <c r="G31" t="s">
        <v>64</v>
      </c>
      <c r="H31" t="str">
        <f t="shared" si="1"/>
        <v>pinMode(START_PREAMBLE, OUTPUT);</v>
      </c>
    </row>
    <row r="32" spans="1:8" x14ac:dyDescent="0.25">
      <c r="A32">
        <v>29</v>
      </c>
    </row>
    <row r="33" spans="1:1" x14ac:dyDescent="0.25">
      <c r="A33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"/>
  <sheetViews>
    <sheetView workbookViewId="0">
      <selection activeCell="C6" sqref="C6"/>
    </sheetView>
  </sheetViews>
  <sheetFormatPr defaultRowHeight="15" x14ac:dyDescent="0.25"/>
  <cols>
    <col min="2" max="2" width="14.5703125" customWidth="1"/>
    <col min="3" max="3" width="15" customWidth="1"/>
  </cols>
  <sheetData>
    <row r="3" spans="2:5" x14ac:dyDescent="0.25">
      <c r="C3" t="s">
        <v>65</v>
      </c>
    </row>
    <row r="4" spans="2:5" x14ac:dyDescent="0.25">
      <c r="C4">
        <f>3.3/4096</f>
        <v>8.0566406249999996E-4</v>
      </c>
      <c r="E4" t="s">
        <v>69</v>
      </c>
    </row>
    <row r="5" spans="2:5" x14ac:dyDescent="0.25">
      <c r="B5" t="s">
        <v>68</v>
      </c>
      <c r="C5">
        <v>0.5</v>
      </c>
    </row>
    <row r="6" spans="2:5" x14ac:dyDescent="0.25">
      <c r="B6" t="s">
        <v>66</v>
      </c>
      <c r="C6">
        <f>0.06*C5</f>
        <v>0.03</v>
      </c>
      <c r="E6">
        <f>C6/C4</f>
        <v>37.236363636363635</v>
      </c>
    </row>
    <row r="7" spans="2:5" x14ac:dyDescent="0.25">
      <c r="B7" t="s">
        <v>67</v>
      </c>
      <c r="C7">
        <f>0.25*C5</f>
        <v>0.125</v>
      </c>
      <c r="E7">
        <f>C7/C4</f>
        <v>155.15151515151516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Hancock</dc:creator>
  <cp:lastModifiedBy>Daniel Hancock</cp:lastModifiedBy>
  <dcterms:created xsi:type="dcterms:W3CDTF">2016-10-17T22:43:50Z</dcterms:created>
  <dcterms:modified xsi:type="dcterms:W3CDTF">2016-10-19T10:34:54Z</dcterms:modified>
</cp:coreProperties>
</file>