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" l="1"/>
  <c r="L18" i="1"/>
  <c r="L17" i="1"/>
  <c r="L16" i="1"/>
  <c r="C15" i="1"/>
  <c r="L15" i="1"/>
  <c r="L14" i="1"/>
  <c r="L13" i="1"/>
  <c r="D11" i="1"/>
  <c r="L12" i="1"/>
  <c r="L11" i="1"/>
  <c r="L10" i="1"/>
  <c r="L9" i="1"/>
  <c r="L8" i="1"/>
  <c r="L7" i="1"/>
</calcChain>
</file>

<file path=xl/sharedStrings.xml><?xml version="1.0" encoding="utf-8"?>
<sst xmlns="http://schemas.openxmlformats.org/spreadsheetml/2006/main" count="51" uniqueCount="44">
  <si>
    <t>差模增益</t>
    <phoneticPr fontId="1" type="noConversion"/>
  </si>
  <si>
    <t>共模增益</t>
    <phoneticPr fontId="1" type="noConversion"/>
  </si>
  <si>
    <t>共模抑制比</t>
    <phoneticPr fontId="1" type="noConversion"/>
  </si>
  <si>
    <t>带宽</t>
    <phoneticPr fontId="1" type="noConversion"/>
  </si>
  <si>
    <t>转换速率 上升</t>
    <phoneticPr fontId="1" type="noConversion"/>
  </si>
  <si>
    <t>转换速率 下降</t>
    <phoneticPr fontId="1" type="noConversion"/>
  </si>
  <si>
    <t>分路电流</t>
    <phoneticPr fontId="1" type="noConversion"/>
  </si>
  <si>
    <t>功耗</t>
    <phoneticPr fontId="1" type="noConversion"/>
  </si>
  <si>
    <t>idc</t>
    <phoneticPr fontId="1" type="noConversion"/>
  </si>
  <si>
    <t>共模输出</t>
    <phoneticPr fontId="1" type="noConversion"/>
  </si>
  <si>
    <t>差动输出摆幅</t>
    <phoneticPr fontId="1" type="noConversion"/>
  </si>
  <si>
    <t>共模输入：0.9V</t>
    <phoneticPr fontId="1" type="noConversion"/>
  </si>
  <si>
    <t>VDD=1.8V</t>
    <phoneticPr fontId="1" type="noConversion"/>
  </si>
  <si>
    <t>相位裕度</t>
    <phoneticPr fontId="1" type="noConversion"/>
  </si>
  <si>
    <t>数据比较</t>
    <phoneticPr fontId="1" type="noConversion"/>
  </si>
  <si>
    <t>dB</t>
    <phoneticPr fontId="1" type="noConversion"/>
  </si>
  <si>
    <t>MHz</t>
    <phoneticPr fontId="1" type="noConversion"/>
  </si>
  <si>
    <t>°</t>
    <phoneticPr fontId="1" type="noConversion"/>
  </si>
  <si>
    <t>V/us</t>
    <phoneticPr fontId="1" type="noConversion"/>
  </si>
  <si>
    <t>uA</t>
    <phoneticPr fontId="1" type="noConversion"/>
  </si>
  <si>
    <t>uW</t>
    <phoneticPr fontId="1" type="noConversion"/>
  </si>
  <si>
    <t>V</t>
    <phoneticPr fontId="1" type="noConversion"/>
  </si>
  <si>
    <t>mV</t>
    <phoneticPr fontId="1" type="noConversion"/>
  </si>
  <si>
    <t>tt</t>
    <phoneticPr fontId="1" type="noConversion"/>
  </si>
  <si>
    <t>ff</t>
    <phoneticPr fontId="1" type="noConversion"/>
  </si>
  <si>
    <t>ss</t>
    <phoneticPr fontId="1" type="noConversion"/>
  </si>
  <si>
    <t>z1.0</t>
    <phoneticPr fontId="1" type="noConversion"/>
  </si>
  <si>
    <t>z1.5</t>
    <phoneticPr fontId="1" type="noConversion"/>
  </si>
  <si>
    <t>finish</t>
    <phoneticPr fontId="1" type="noConversion"/>
  </si>
  <si>
    <t>sleeve</t>
    <phoneticPr fontId="1" type="noConversion"/>
  </si>
  <si>
    <t>sleeve++</t>
    <phoneticPr fontId="1" type="noConversion"/>
  </si>
  <si>
    <t>vdc-finish</t>
    <phoneticPr fontId="1" type="noConversion"/>
  </si>
  <si>
    <t>sleeveCASsimulation</t>
    <phoneticPr fontId="1" type="noConversion"/>
  </si>
  <si>
    <t>sleeveCascode</t>
    <phoneticPr fontId="1" type="noConversion"/>
  </si>
  <si>
    <t>备注</t>
    <phoneticPr fontId="1" type="noConversion"/>
  </si>
  <si>
    <t>使用了两个电流源</t>
    <phoneticPr fontId="1" type="noConversion"/>
  </si>
  <si>
    <t>相位裕度不达标</t>
    <phoneticPr fontId="1" type="noConversion"/>
  </si>
  <si>
    <t>管子的尺寸不是整数</t>
    <phoneticPr fontId="1" type="noConversion"/>
  </si>
  <si>
    <t>管子的尺寸过大W=500u，输出电阻太高</t>
    <phoneticPr fontId="1" type="noConversion"/>
  </si>
  <si>
    <t>管子的尺寸过大W=300u，输出电阻太高</t>
    <phoneticPr fontId="1" type="noConversion"/>
  </si>
  <si>
    <t>使用vdc替换了一个电流源，增益不达标</t>
    <phoneticPr fontId="1" type="noConversion"/>
  </si>
  <si>
    <t>减小了管子尺寸后，W=200u，依然比较大，但是可能和增益定的标准太高有关</t>
    <phoneticPr fontId="1" type="noConversion"/>
  </si>
  <si>
    <t>将vdc用5个三极管替换，ss仿真中的增益不达标</t>
    <phoneticPr fontId="1" type="noConversion"/>
  </si>
  <si>
    <t xml:space="preserve">               指标/单位名称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</si>
</sst>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 applyAlignment="1">
      <alignment vertical="distributed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zoomScale="115" zoomScaleNormal="115" workbookViewId="0">
      <selection activeCell="D4" sqref="D4"/>
    </sheetView>
  </sheetViews>
  <sheetFormatPr defaultColWidth="12.625" defaultRowHeight="15.95" customHeight="1" x14ac:dyDescent="0.2"/>
  <cols>
    <col min="1" max="1" width="12.625" style="1"/>
    <col min="2" max="2" width="4.625" style="1" customWidth="1"/>
    <col min="3" max="16384" width="12.625" style="1"/>
  </cols>
  <sheetData>
    <row r="1" spans="1:17" ht="15.95" customHeight="1" x14ac:dyDescent="0.2">
      <c r="A1" s="3" t="s">
        <v>11</v>
      </c>
      <c r="B1" s="3"/>
      <c r="C1" s="3"/>
    </row>
    <row r="2" spans="1:17" ht="15.95" customHeight="1" x14ac:dyDescent="0.2">
      <c r="A2" s="3" t="s">
        <v>12</v>
      </c>
      <c r="B2" s="3"/>
      <c r="C2" s="3"/>
    </row>
    <row r="4" spans="1:17" ht="15.95" customHeight="1" x14ac:dyDescent="0.2">
      <c r="A4" s="3" t="s">
        <v>14</v>
      </c>
      <c r="B4" s="3"/>
      <c r="C4" s="3"/>
    </row>
    <row r="5" spans="1:17" ht="15.95" customHeight="1" x14ac:dyDescent="0.2">
      <c r="A5" s="4" t="s">
        <v>43</v>
      </c>
      <c r="B5" s="4"/>
      <c r="C5" s="1" t="s">
        <v>0</v>
      </c>
      <c r="D5" s="1" t="s">
        <v>1</v>
      </c>
      <c r="E5" s="1" t="s">
        <v>2</v>
      </c>
      <c r="F5" s="1" t="s">
        <v>3</v>
      </c>
      <c r="G5" s="1" t="s">
        <v>13</v>
      </c>
      <c r="H5" s="1" t="s">
        <v>4</v>
      </c>
      <c r="I5" s="1" t="s">
        <v>5</v>
      </c>
      <c r="J5" s="1" t="s">
        <v>6</v>
      </c>
      <c r="K5" s="1" t="s">
        <v>8</v>
      </c>
      <c r="L5" s="1" t="s">
        <v>7</v>
      </c>
      <c r="M5" s="1" t="s">
        <v>10</v>
      </c>
      <c r="N5" s="1" t="s">
        <v>9</v>
      </c>
      <c r="O5" s="3" t="s">
        <v>34</v>
      </c>
      <c r="P5" s="3"/>
      <c r="Q5" s="3"/>
    </row>
    <row r="6" spans="1:17" ht="15.95" customHeight="1" x14ac:dyDescent="0.2">
      <c r="A6" s="4"/>
      <c r="B6" s="4"/>
      <c r="C6" s="1" t="s">
        <v>15</v>
      </c>
      <c r="D6" s="1" t="s">
        <v>15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18</v>
      </c>
      <c r="J6" s="1" t="s">
        <v>19</v>
      </c>
      <c r="K6" s="1" t="s">
        <v>19</v>
      </c>
      <c r="L6" s="1" t="s">
        <v>20</v>
      </c>
      <c r="M6" s="1" t="s">
        <v>21</v>
      </c>
      <c r="N6" s="1" t="s">
        <v>22</v>
      </c>
      <c r="O6" s="3"/>
      <c r="P6" s="3"/>
      <c r="Q6" s="3"/>
    </row>
    <row r="7" spans="1:17" ht="15.95" customHeight="1" x14ac:dyDescent="0.2">
      <c r="C7" s="1">
        <v>78.993600000000001</v>
      </c>
      <c r="F7" s="1">
        <v>171.63499999999999</v>
      </c>
      <c r="H7" s="1">
        <v>41.190899999999999</v>
      </c>
      <c r="J7" s="1">
        <v>23.974</v>
      </c>
      <c r="K7" s="1">
        <v>30</v>
      </c>
      <c r="L7" s="1">
        <f t="shared" ref="L7:L19" si="0">(J7*2+K7)*1.8</f>
        <v>140.30640000000002</v>
      </c>
      <c r="M7" s="1">
        <v>0.6</v>
      </c>
      <c r="O7" s="3"/>
      <c r="P7" s="3"/>
      <c r="Q7" s="3"/>
    </row>
    <row r="8" spans="1:17" ht="15.95" customHeight="1" x14ac:dyDescent="0.2">
      <c r="A8" s="3" t="s">
        <v>28</v>
      </c>
      <c r="B8" s="3"/>
      <c r="C8" s="1">
        <v>81.821259999999995</v>
      </c>
      <c r="E8" s="1">
        <v>116.5412</v>
      </c>
      <c r="F8" s="1">
        <v>143.35599999999999</v>
      </c>
      <c r="H8" s="1">
        <v>124.7162</v>
      </c>
      <c r="J8" s="1">
        <v>18.259799999999998</v>
      </c>
      <c r="K8" s="1">
        <v>30</v>
      </c>
      <c r="L8" s="1">
        <f t="shared" si="0"/>
        <v>119.73528</v>
      </c>
      <c r="M8" s="1">
        <v>0.6</v>
      </c>
      <c r="N8" s="1">
        <v>773.95399999999995</v>
      </c>
      <c r="O8" s="3" t="s">
        <v>35</v>
      </c>
      <c r="P8" s="3"/>
      <c r="Q8" s="3"/>
    </row>
    <row r="9" spans="1:17" ht="15.95" customHeight="1" x14ac:dyDescent="0.2">
      <c r="A9" s="3" t="s">
        <v>31</v>
      </c>
      <c r="B9" s="3"/>
      <c r="C9" s="1">
        <v>65.662350000000004</v>
      </c>
      <c r="E9" s="1">
        <v>100.01900000000001</v>
      </c>
      <c r="F9" s="1">
        <v>179.99700000000001</v>
      </c>
      <c r="H9" s="1">
        <v>175.3201</v>
      </c>
      <c r="J9" s="1">
        <v>18.248999999999999</v>
      </c>
      <c r="K9" s="1">
        <v>5</v>
      </c>
      <c r="L9" s="1">
        <f t="shared" si="0"/>
        <v>74.696399999999997</v>
      </c>
      <c r="M9" s="1">
        <v>0.6</v>
      </c>
      <c r="N9" s="1">
        <v>698.64</v>
      </c>
      <c r="O9" s="3" t="s">
        <v>40</v>
      </c>
      <c r="P9" s="3"/>
      <c r="Q9" s="3"/>
    </row>
    <row r="10" spans="1:17" ht="15.95" customHeight="1" x14ac:dyDescent="0.2">
      <c r="A10" s="3" t="s">
        <v>29</v>
      </c>
      <c r="B10" s="3"/>
      <c r="C10" s="1">
        <v>71.413420000000002</v>
      </c>
      <c r="D10" s="1">
        <v>-32.483939999999997</v>
      </c>
      <c r="E10" s="1">
        <v>103.8974</v>
      </c>
      <c r="F10" s="1">
        <v>101.247</v>
      </c>
      <c r="H10" s="1">
        <v>121.1391</v>
      </c>
      <c r="J10" s="1">
        <v>4.9099399999999997</v>
      </c>
      <c r="K10" s="1">
        <v>5</v>
      </c>
      <c r="L10" s="1">
        <f t="shared" si="0"/>
        <v>26.675784</v>
      </c>
      <c r="M10" s="1">
        <v>1.3632230000000001</v>
      </c>
      <c r="N10" s="1">
        <v>780.399</v>
      </c>
      <c r="O10" s="3" t="s">
        <v>36</v>
      </c>
      <c r="P10" s="3"/>
      <c r="Q10" s="3"/>
    </row>
    <row r="11" spans="1:17" ht="15.95" customHeight="1" x14ac:dyDescent="0.2">
      <c r="A11" s="3" t="s">
        <v>30</v>
      </c>
      <c r="B11" s="3"/>
      <c r="C11" s="1">
        <v>73.472899999999996</v>
      </c>
      <c r="D11" s="1">
        <f>C11-E11</f>
        <v>-48.280200000000008</v>
      </c>
      <c r="E11" s="1">
        <v>121.7531</v>
      </c>
      <c r="F11" s="1">
        <v>30</v>
      </c>
      <c r="G11" s="1">
        <v>66.244299999999996</v>
      </c>
      <c r="H11" s="1">
        <v>20.460059999999999</v>
      </c>
      <c r="J11" s="1">
        <v>80.412599999999998</v>
      </c>
      <c r="K11" s="1">
        <v>4</v>
      </c>
      <c r="L11" s="1">
        <f t="shared" si="0"/>
        <v>296.68536</v>
      </c>
      <c r="N11" s="1">
        <v>741.29399999999998</v>
      </c>
      <c r="O11" s="3" t="s">
        <v>37</v>
      </c>
      <c r="P11" s="3"/>
      <c r="Q11" s="3"/>
    </row>
    <row r="12" spans="1:17" ht="15.95" customHeight="1" x14ac:dyDescent="0.2">
      <c r="A12" s="3" t="s">
        <v>32</v>
      </c>
      <c r="B12" s="3"/>
      <c r="C12" s="1">
        <v>84.625799999999998</v>
      </c>
      <c r="D12" s="1">
        <v>-42.576000000000001</v>
      </c>
      <c r="E12" s="1">
        <v>127.20189999999999</v>
      </c>
      <c r="F12" s="1">
        <v>47.381100000000004</v>
      </c>
      <c r="G12" s="1">
        <v>60.533299999999997</v>
      </c>
      <c r="H12" s="1">
        <v>100.4764</v>
      </c>
      <c r="I12" s="1">
        <v>124.4669</v>
      </c>
      <c r="J12" s="1">
        <v>50.164400000000001</v>
      </c>
      <c r="K12" s="1">
        <v>10</v>
      </c>
      <c r="L12" s="1">
        <f t="shared" si="0"/>
        <v>198.59184000000002</v>
      </c>
      <c r="M12" s="1">
        <v>1.3831310000000001</v>
      </c>
      <c r="N12" s="1">
        <v>796.36099999999999</v>
      </c>
      <c r="O12" s="3" t="s">
        <v>38</v>
      </c>
      <c r="P12" s="3"/>
      <c r="Q12" s="3"/>
    </row>
    <row r="13" spans="1:17" ht="15.95" customHeight="1" x14ac:dyDescent="0.2">
      <c r="A13" s="3" t="s">
        <v>33</v>
      </c>
      <c r="B13" s="3"/>
      <c r="C13" s="1">
        <v>72.819100000000006</v>
      </c>
      <c r="D13" s="1">
        <v>-36.768900000000002</v>
      </c>
      <c r="E13" s="1">
        <v>109.58799999999999</v>
      </c>
      <c r="F13" s="1">
        <v>54.258400000000002</v>
      </c>
      <c r="G13" s="1">
        <v>66.671000000000006</v>
      </c>
      <c r="H13" s="1">
        <v>30.531669999999998</v>
      </c>
      <c r="I13" s="1">
        <v>259.29169999999999</v>
      </c>
      <c r="J13" s="1">
        <v>48.821800000000003</v>
      </c>
      <c r="K13" s="1">
        <v>10</v>
      </c>
      <c r="L13" s="1">
        <f t="shared" si="0"/>
        <v>193.75848000000002</v>
      </c>
      <c r="N13" s="1">
        <v>728.44399999999996</v>
      </c>
      <c r="O13" s="3" t="s">
        <v>39</v>
      </c>
      <c r="P13" s="3"/>
      <c r="Q13" s="3"/>
    </row>
    <row r="14" spans="1:17" ht="15.95" customHeight="1" x14ac:dyDescent="0.2">
      <c r="A14" s="5" t="s">
        <v>26</v>
      </c>
      <c r="B14" s="1" t="s">
        <v>23</v>
      </c>
      <c r="C14" s="1">
        <v>76.370099999999994</v>
      </c>
      <c r="D14" s="1">
        <v>-40.889899999999997</v>
      </c>
      <c r="E14" s="1">
        <v>117.26</v>
      </c>
      <c r="F14" s="1">
        <v>31.585899999999999</v>
      </c>
      <c r="G14" s="1">
        <v>69.877300000000005</v>
      </c>
      <c r="H14" s="1">
        <v>21.4208</v>
      </c>
      <c r="I14" s="1">
        <v>-388.26229999999998</v>
      </c>
      <c r="J14" s="1">
        <v>24.9085</v>
      </c>
      <c r="K14" s="1">
        <v>5</v>
      </c>
      <c r="L14" s="1">
        <f t="shared" si="0"/>
        <v>98.670600000000007</v>
      </c>
      <c r="M14" s="1">
        <v>1.386665</v>
      </c>
      <c r="N14" s="1">
        <v>699.221</v>
      </c>
      <c r="O14" s="6" t="s">
        <v>41</v>
      </c>
      <c r="P14" s="6"/>
      <c r="Q14" s="6"/>
    </row>
    <row r="15" spans="1:17" ht="15.95" customHeight="1" x14ac:dyDescent="0.2">
      <c r="A15" s="5"/>
      <c r="B15" s="1" t="s">
        <v>24</v>
      </c>
      <c r="C15" s="1">
        <f>E15+D15</f>
        <v>80.4495</v>
      </c>
      <c r="D15" s="1">
        <v>-41.4955</v>
      </c>
      <c r="E15" s="1">
        <v>121.94499999999999</v>
      </c>
      <c r="F15" s="1">
        <v>32.112099999999998</v>
      </c>
      <c r="G15" s="1">
        <v>70.057900000000004</v>
      </c>
      <c r="H15" s="1">
        <v>23.43937</v>
      </c>
      <c r="I15" s="1">
        <v>430.53030000000001</v>
      </c>
      <c r="J15" s="1">
        <v>25.135999999999999</v>
      </c>
      <c r="K15" s="1">
        <v>5</v>
      </c>
      <c r="L15" s="1">
        <f t="shared" si="0"/>
        <v>99.489599999999996</v>
      </c>
      <c r="N15" s="1">
        <v>786.79600000000005</v>
      </c>
      <c r="O15" s="6"/>
      <c r="P15" s="6"/>
      <c r="Q15" s="6"/>
    </row>
    <row r="16" spans="1:17" ht="15.95" customHeight="1" x14ac:dyDescent="0.2">
      <c r="A16" s="5"/>
      <c r="B16" s="1" t="s">
        <v>25</v>
      </c>
      <c r="C16" s="1">
        <v>70.404899999999998</v>
      </c>
      <c r="D16" s="1">
        <v>-39.982399999999998</v>
      </c>
      <c r="E16" s="1">
        <v>110.3873</v>
      </c>
      <c r="F16" s="1">
        <v>30.960999999999999</v>
      </c>
      <c r="G16" s="1">
        <v>69.691400000000002</v>
      </c>
      <c r="H16" s="1">
        <v>20.724640000000001</v>
      </c>
      <c r="I16" s="1">
        <v>-365.95150000000001</v>
      </c>
      <c r="J16" s="1">
        <v>24.668700000000001</v>
      </c>
      <c r="K16" s="1">
        <v>5</v>
      </c>
      <c r="L16" s="1">
        <f t="shared" si="0"/>
        <v>97.807320000000004</v>
      </c>
      <c r="N16" s="1">
        <v>611.38</v>
      </c>
      <c r="O16" s="6"/>
      <c r="P16" s="6"/>
      <c r="Q16" s="6"/>
    </row>
    <row r="17" spans="1:17" ht="15.95" customHeight="1" x14ac:dyDescent="0.2">
      <c r="A17" s="5" t="s">
        <v>27</v>
      </c>
      <c r="B17" s="1" t="s">
        <v>23</v>
      </c>
      <c r="C17" s="1">
        <v>76.7136</v>
      </c>
      <c r="D17" s="1">
        <v>-40.876100000000001</v>
      </c>
      <c r="E17" s="1">
        <v>117.5902</v>
      </c>
      <c r="F17" s="1">
        <v>31.525400000000001</v>
      </c>
      <c r="G17" s="1">
        <v>70.036600000000007</v>
      </c>
      <c r="H17" s="1">
        <v>25.479320000000001</v>
      </c>
      <c r="I17" s="1">
        <v>-356.37619999999998</v>
      </c>
      <c r="J17" s="1">
        <v>24.9087</v>
      </c>
      <c r="K17" s="1">
        <v>24.2819</v>
      </c>
      <c r="L17" s="1">
        <f t="shared" si="0"/>
        <v>133.37873999999999</v>
      </c>
      <c r="N17" s="1">
        <v>699.22</v>
      </c>
      <c r="O17" s="6" t="s">
        <v>42</v>
      </c>
      <c r="P17" s="6"/>
      <c r="Q17" s="6"/>
    </row>
    <row r="18" spans="1:17" ht="15.95" customHeight="1" x14ac:dyDescent="0.2">
      <c r="A18" s="5"/>
      <c r="B18" s="1" t="s">
        <v>24</v>
      </c>
      <c r="C18" s="1">
        <v>78.683899999999994</v>
      </c>
      <c r="D18" s="1">
        <v>-41.529000000000003</v>
      </c>
      <c r="E18" s="1">
        <v>120.21299999999999</v>
      </c>
      <c r="F18" s="1">
        <v>31.812200000000001</v>
      </c>
      <c r="G18" s="1">
        <v>70.135400000000004</v>
      </c>
      <c r="H18" s="1">
        <v>28.248080000000002</v>
      </c>
      <c r="I18" s="1">
        <v>-404.9384</v>
      </c>
      <c r="J18" s="1">
        <v>25.1356</v>
      </c>
      <c r="K18" s="1">
        <v>94.202100000000002</v>
      </c>
      <c r="L18" s="1">
        <f t="shared" si="0"/>
        <v>260.05194</v>
      </c>
      <c r="N18" s="1">
        <v>786.79700000000003</v>
      </c>
      <c r="O18" s="6"/>
      <c r="P18" s="6"/>
      <c r="Q18" s="6"/>
    </row>
    <row r="19" spans="1:17" ht="15.95" customHeight="1" x14ac:dyDescent="0.2">
      <c r="A19" s="5"/>
      <c r="B19" s="1" t="s">
        <v>25</v>
      </c>
      <c r="C19" s="1">
        <v>66.900800000000004</v>
      </c>
      <c r="D19" s="1">
        <v>-39.939900000000002</v>
      </c>
      <c r="E19" s="1">
        <v>106.8407</v>
      </c>
      <c r="F19" s="1">
        <v>30.7727</v>
      </c>
      <c r="G19" s="1">
        <v>70.028999999999996</v>
      </c>
      <c r="H19" s="1">
        <v>25.09187</v>
      </c>
      <c r="I19" s="1">
        <v>-342.07170000000002</v>
      </c>
      <c r="J19" s="1">
        <v>24.6694</v>
      </c>
      <c r="K19" s="1">
        <v>5.3290199999999999</v>
      </c>
      <c r="L19" s="1">
        <f t="shared" si="0"/>
        <v>98.402075999999994</v>
      </c>
      <c r="N19" s="1">
        <v>611.37599999999998</v>
      </c>
      <c r="O19" s="6"/>
      <c r="P19" s="6"/>
      <c r="Q19" s="6"/>
    </row>
    <row r="20" spans="1:17" ht="15.95" customHeight="1" x14ac:dyDescent="0.2">
      <c r="O20" s="2"/>
      <c r="P20" s="2"/>
    </row>
  </sheetData>
  <mergeCells count="22">
    <mergeCell ref="A8:B8"/>
    <mergeCell ref="A5:B6"/>
    <mergeCell ref="A1:C1"/>
    <mergeCell ref="A2:C2"/>
    <mergeCell ref="A4:C4"/>
    <mergeCell ref="A17:A19"/>
    <mergeCell ref="A9:B9"/>
    <mergeCell ref="A10:B10"/>
    <mergeCell ref="A11:B11"/>
    <mergeCell ref="A12:B12"/>
    <mergeCell ref="A13:B13"/>
    <mergeCell ref="A14:A16"/>
    <mergeCell ref="O13:Q13"/>
    <mergeCell ref="O14:Q16"/>
    <mergeCell ref="O17:Q19"/>
    <mergeCell ref="O5:Q6"/>
    <mergeCell ref="O7:Q7"/>
    <mergeCell ref="O8:Q8"/>
    <mergeCell ref="O9:Q9"/>
    <mergeCell ref="O10:Q10"/>
    <mergeCell ref="O11:Q11"/>
    <mergeCell ref="O12:Q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2019-07-26T09:06:33Z</dcterms:modified>
</cp:coreProperties>
</file>