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732496E-D515-499D-B9A2-AA2A42BC49D2}" xr6:coauthVersionLast="36" xr6:coauthVersionMax="36" xr10:uidLastSave="{00000000-0000-0000-0000-000000000000}"/>
  <bookViews>
    <workbookView xWindow="0" yWindow="0" windowWidth="28800" windowHeight="12105" firstSheet="2" activeTab="4" xr2:uid="{9D8E3C6A-D890-4B4A-8931-939E2D5131C7}"/>
  </bookViews>
  <sheets>
    <sheet name="Greter Than" sheetId="1" r:id="rId1"/>
    <sheet name="Fomatting using &quot;K&quot;" sheetId="2" r:id="rId2"/>
    <sheet name="Logical Fun" sheetId="12" r:id="rId3"/>
    <sheet name="VLOOKUP &amp; HLOOKUP" sheetId="13" r:id="rId4"/>
    <sheet name="Index,Macth,Offset" sheetId="14" r:id="rId5"/>
    <sheet name="Duplicate Value USing CF" sheetId="4" r:id="rId6"/>
    <sheet name="Less Than" sheetId="5" r:id="rId7"/>
    <sheet name="Data Bars" sheetId="7" r:id="rId8"/>
    <sheet name="GTR then" sheetId="11" r:id="rId9"/>
    <sheet name="Color Scales" sheetId="8" r:id="rId10"/>
    <sheet name="ICONS" sheetId="9" r:id="rId11"/>
    <sheet name="Q1" sheetId="10" r:id="rId12"/>
    <sheet name="Complete Date" sheetId="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4" l="1"/>
  <c r="C3" i="14"/>
  <c r="D6" i="14" l="1"/>
  <c r="D7" i="14"/>
  <c r="D8" i="14"/>
  <c r="D9" i="14"/>
  <c r="D10" i="14"/>
  <c r="D11" i="14"/>
  <c r="D12" i="14"/>
  <c r="D13" i="14"/>
  <c r="D14" i="14"/>
  <c r="D5" i="14"/>
  <c r="R5" i="13" l="1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B28" i="13"/>
  <c r="C27" i="13"/>
  <c r="C28" i="13" s="1"/>
  <c r="B27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R2" i="13"/>
  <c r="K16" i="13"/>
  <c r="I16" i="13"/>
  <c r="H16" i="13"/>
  <c r="K15" i="13"/>
  <c r="I15" i="13"/>
  <c r="H15" i="13"/>
  <c r="K14" i="13"/>
  <c r="I14" i="13"/>
  <c r="H14" i="13"/>
  <c r="K13" i="13"/>
  <c r="I13" i="13"/>
  <c r="H13" i="13"/>
  <c r="K12" i="13"/>
  <c r="I12" i="13"/>
  <c r="H12" i="13"/>
  <c r="K11" i="13"/>
  <c r="I11" i="13"/>
  <c r="H11" i="13"/>
  <c r="K10" i="13"/>
  <c r="I10" i="13"/>
  <c r="H10" i="13"/>
  <c r="K9" i="13"/>
  <c r="I9" i="13"/>
  <c r="H9" i="13"/>
  <c r="K8" i="13"/>
  <c r="I8" i="13"/>
  <c r="H8" i="13"/>
  <c r="K7" i="13"/>
  <c r="I7" i="13"/>
  <c r="H7" i="13"/>
  <c r="K6" i="13"/>
  <c r="I6" i="13"/>
  <c r="H6" i="13"/>
  <c r="K5" i="13"/>
  <c r="I5" i="13"/>
  <c r="H5" i="13"/>
  <c r="K4" i="13"/>
  <c r="I4" i="13"/>
  <c r="H4" i="13"/>
  <c r="J3" i="13"/>
  <c r="K3" i="13" s="1"/>
  <c r="I3" i="13"/>
  <c r="H3" i="13"/>
  <c r="J2" i="13"/>
  <c r="K2" i="13" s="1"/>
  <c r="I2" i="13"/>
  <c r="H2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2" i="12"/>
  <c r="K3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2" i="12"/>
</calcChain>
</file>

<file path=xl/sharedStrings.xml><?xml version="1.0" encoding="utf-8"?>
<sst xmlns="http://schemas.openxmlformats.org/spreadsheetml/2006/main" count="924" uniqueCount="65">
  <si>
    <t xml:space="preserve">Salesman </t>
  </si>
  <si>
    <t>Sales</t>
  </si>
  <si>
    <t xml:space="preserve">Jhon </t>
  </si>
  <si>
    <t>Rob</t>
  </si>
  <si>
    <t>Harry</t>
  </si>
  <si>
    <t>Martin</t>
  </si>
  <si>
    <t>Sean</t>
  </si>
  <si>
    <t>David</t>
  </si>
  <si>
    <t>kara</t>
  </si>
  <si>
    <t>Jhonathan</t>
  </si>
  <si>
    <t>marry</t>
  </si>
  <si>
    <t>Nick</t>
  </si>
  <si>
    <t>Dates</t>
  </si>
  <si>
    <t>OrderID</t>
  </si>
  <si>
    <t>Product</t>
  </si>
  <si>
    <t>Salesman</t>
  </si>
  <si>
    <t>Region</t>
  </si>
  <si>
    <t>No.Customer</t>
  </si>
  <si>
    <t>Profit &amp; Loss</t>
  </si>
  <si>
    <t>Product1</t>
  </si>
  <si>
    <t>Product2</t>
  </si>
  <si>
    <t>Product0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</si>
  <si>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</si>
  <si>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</si>
  <si>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</si>
  <si>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</si>
  <si>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</si>
  <si>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</si>
  <si>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</si>
  <si>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</si>
  <si>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</si>
  <si>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</si>
  <si>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Adam</t>
  </si>
  <si>
    <t>North</t>
  </si>
  <si>
    <t>West</t>
  </si>
  <si>
    <t>Middle</t>
  </si>
  <si>
    <t>East</t>
  </si>
  <si>
    <t>South</t>
  </si>
  <si>
    <t>8.00</t>
  </si>
  <si>
    <t>10.00</t>
  </si>
  <si>
    <t>7.00</t>
  </si>
  <si>
    <t>6.00</t>
  </si>
  <si>
    <t>9.00</t>
  </si>
  <si>
    <t>Netsales</t>
  </si>
  <si>
    <t>Commision Percentage(IF+AND)</t>
  </si>
  <si>
    <t>IF + OR Functions</t>
  </si>
  <si>
    <t>True &amp; False</t>
  </si>
  <si>
    <t>Not</t>
  </si>
  <si>
    <t>Scale</t>
  </si>
  <si>
    <t>&gt;=10,000</t>
  </si>
  <si>
    <t>&gt;=5000 and &lt;=10000</t>
  </si>
  <si>
    <t>&lt;5000</t>
  </si>
  <si>
    <t>Sales&gt;=10,000,profit&gt;=5000</t>
  </si>
  <si>
    <t>Good</t>
  </si>
  <si>
    <t>Need Improvement</t>
  </si>
  <si>
    <t>Else</t>
  </si>
  <si>
    <t>VLOOKUP</t>
  </si>
  <si>
    <t>Net Sales</t>
  </si>
  <si>
    <t>Order ID</t>
  </si>
  <si>
    <t>HLOOKUP</t>
  </si>
  <si>
    <t xml:space="preserve"> INDEX,MATCH,OFFSET</t>
  </si>
  <si>
    <t>Order Date</t>
  </si>
  <si>
    <t>Using Index</t>
  </si>
  <si>
    <t>Using offset</t>
  </si>
  <si>
    <t>Match of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</si>
</sst>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#,##0.00,&quot;K&quot;"/>
    <numFmt numFmtId="165" formatCode="dd\-dddd\-mmm\-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15" fontId="0" fillId="0" borderId="1" xfId="0" applyNumberForma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2" fontId="0" fillId="0" borderId="0" xfId="0" applyNumberFormat="1"/>
    <xf numFmtId="44" fontId="0" fillId="0" borderId="1" xfId="0" applyNumberFormat="1" applyBorder="1" applyAlignment="1">
      <alignment horizontal="center" vertical="top"/>
    </xf>
    <xf numFmtId="9" fontId="0" fillId="0" borderId="1" xfId="0" applyNumberFormat="1" applyBorder="1"/>
    <xf numFmtId="10" fontId="0" fillId="0" borderId="1" xfId="0" applyNumberFormat="1" applyBorder="1"/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4" borderId="0" xfId="0" applyFill="1"/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  <xf numFmtId="15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50B5-AEE6-486B-BD32-52A1634A8111}">
  <dimension ref="A1:I22"/>
  <sheetViews>
    <sheetView workbookViewId="0">
      <selection activeCell="A13" sqref="A13"/>
    </sheetView>
  </sheetViews>
  <sheetFormatPr defaultRowHeight="15" x14ac:dyDescent="0.25"/>
  <cols>
    <col min="1" max="1" width="10.140625" bestFit="1" customWidth="1"/>
    <col min="2" max="2" width="8.28515625" bestFit="1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1" t="s">
        <v>2</v>
      </c>
      <c r="B2" s="2">
        <v>21000</v>
      </c>
    </row>
    <row r="3" spans="1:9" x14ac:dyDescent="0.25">
      <c r="A3" s="1" t="s">
        <v>3</v>
      </c>
      <c r="B3" s="2">
        <v>17172</v>
      </c>
    </row>
    <row r="4" spans="1:9" x14ac:dyDescent="0.25">
      <c r="A4" s="1" t="s">
        <v>4</v>
      </c>
      <c r="B4" s="2">
        <v>16680</v>
      </c>
    </row>
    <row r="5" spans="1:9" x14ac:dyDescent="0.25">
      <c r="A5" s="1" t="s">
        <v>5</v>
      </c>
      <c r="B5" s="2">
        <v>4246</v>
      </c>
    </row>
    <row r="6" spans="1:9" x14ac:dyDescent="0.25">
      <c r="A6" s="1" t="s">
        <v>6</v>
      </c>
      <c r="B6" s="2">
        <v>15430</v>
      </c>
    </row>
    <row r="7" spans="1:9" x14ac:dyDescent="0.25">
      <c r="A7" s="1" t="s">
        <v>7</v>
      </c>
      <c r="B7" s="2">
        <v>20000</v>
      </c>
    </row>
    <row r="8" spans="1:9" x14ac:dyDescent="0.25">
      <c r="A8" s="1" t="s">
        <v>8</v>
      </c>
      <c r="B8" s="2">
        <v>4683</v>
      </c>
    </row>
    <row r="9" spans="1:9" x14ac:dyDescent="0.25">
      <c r="A9" s="1" t="s">
        <v>9</v>
      </c>
      <c r="B9" s="2">
        <v>12026</v>
      </c>
    </row>
    <row r="10" spans="1:9" x14ac:dyDescent="0.25">
      <c r="A10" s="1" t="s">
        <v>10</v>
      </c>
      <c r="B10" s="2">
        <v>20955</v>
      </c>
    </row>
    <row r="11" spans="1:9" x14ac:dyDescent="0.25">
      <c r="A11" s="1" t="s">
        <v>11</v>
      </c>
      <c r="B11" s="2">
        <v>6885</v>
      </c>
    </row>
    <row r="12" spans="1:9" x14ac:dyDescent="0.25">
      <c r="H12" s="1" t="s">
        <v>0</v>
      </c>
      <c r="I12" s="1" t="s">
        <v>1</v>
      </c>
    </row>
    <row r="13" spans="1:9" x14ac:dyDescent="0.25">
      <c r="H13" s="1" t="s">
        <v>2</v>
      </c>
      <c r="I13" s="2">
        <v>21000</v>
      </c>
    </row>
    <row r="14" spans="1:9" x14ac:dyDescent="0.25">
      <c r="H14" s="1" t="s">
        <v>3</v>
      </c>
      <c r="I14" s="2">
        <v>17172</v>
      </c>
    </row>
    <row r="15" spans="1:9" x14ac:dyDescent="0.25">
      <c r="H15" s="1" t="s">
        <v>4</v>
      </c>
      <c r="I15" s="2">
        <v>16680</v>
      </c>
    </row>
    <row r="16" spans="1:9" x14ac:dyDescent="0.25">
      <c r="H16" s="1" t="s">
        <v>5</v>
      </c>
      <c r="I16" s="2">
        <v>4246</v>
      </c>
    </row>
    <row r="17" spans="8:9" x14ac:dyDescent="0.25">
      <c r="H17" s="1" t="s">
        <v>6</v>
      </c>
      <c r="I17" s="2">
        <v>15430</v>
      </c>
    </row>
    <row r="18" spans="8:9" x14ac:dyDescent="0.25">
      <c r="H18" s="1" t="s">
        <v>7</v>
      </c>
      <c r="I18" s="2">
        <v>20000</v>
      </c>
    </row>
    <row r="19" spans="8:9" x14ac:dyDescent="0.25">
      <c r="H19" s="1" t="s">
        <v>8</v>
      </c>
      <c r="I19" s="2">
        <v>4683</v>
      </c>
    </row>
    <row r="20" spans="8:9" x14ac:dyDescent="0.25">
      <c r="H20" s="1" t="s">
        <v>9</v>
      </c>
      <c r="I20" s="2">
        <v>12026</v>
      </c>
    </row>
    <row r="21" spans="8:9" x14ac:dyDescent="0.25">
      <c r="H21" s="1" t="s">
        <v>10</v>
      </c>
      <c r="I21" s="2">
        <v>20955</v>
      </c>
    </row>
    <row r="22" spans="8:9" x14ac:dyDescent="0.25">
      <c r="H22" s="1" t="s">
        <v>11</v>
      </c>
      <c r="I22" s="2">
        <v>6885</v>
      </c>
    </row>
  </sheetData>
  <conditionalFormatting sqref="B2:B11">
    <cfRule type="cellIs" dxfId="12" priority="6" operator="greaterThan">
      <formula>15000</formula>
    </cfRule>
  </conditionalFormatting>
  <conditionalFormatting sqref="I13:I22">
    <cfRule type="expression" priority="1">
      <formula>IF($I13&gt;"$18,000",TRUE,FALSE)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C796-1E27-4F19-9205-31335B289141}">
  <dimension ref="A1:H16"/>
  <sheetViews>
    <sheetView workbookViewId="0">
      <selection activeCell="K17" sqref="K17"/>
    </sheetView>
  </sheetViews>
  <sheetFormatPr defaultRowHeight="15" x14ac:dyDescent="0.25"/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5" t="s">
        <v>38</v>
      </c>
      <c r="G2" s="10">
        <v>7164</v>
      </c>
      <c r="H2" s="4">
        <v>844.16</v>
      </c>
    </row>
    <row r="3" spans="1:8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5" t="s">
        <v>38</v>
      </c>
      <c r="G3" s="10">
        <v>6528</v>
      </c>
      <c r="H3" s="7">
        <v>3376.63</v>
      </c>
    </row>
    <row r="4" spans="1:8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5" t="s">
        <v>38</v>
      </c>
      <c r="G4" s="10">
        <v>2520</v>
      </c>
      <c r="H4" s="7">
        <v>2280</v>
      </c>
    </row>
    <row r="5" spans="1:8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5" t="s">
        <v>39</v>
      </c>
      <c r="G5" s="10">
        <v>9660</v>
      </c>
      <c r="H5" s="7">
        <v>1737.35</v>
      </c>
    </row>
    <row r="6" spans="1:8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5" t="s">
        <v>39</v>
      </c>
      <c r="G6" s="10">
        <v>11500</v>
      </c>
      <c r="H6" s="7">
        <v>854.7</v>
      </c>
    </row>
    <row r="7" spans="1:8" x14ac:dyDescent="0.25">
      <c r="A7" s="6">
        <v>40914</v>
      </c>
      <c r="B7" s="4">
        <v>1111</v>
      </c>
      <c r="C7" s="4" t="s">
        <v>22</v>
      </c>
      <c r="D7" s="4" t="s">
        <v>32</v>
      </c>
      <c r="E7" s="4" t="s">
        <v>35</v>
      </c>
      <c r="F7" s="5" t="s">
        <v>40</v>
      </c>
      <c r="G7" s="10">
        <v>7896</v>
      </c>
      <c r="H7" s="7">
        <v>2565.41</v>
      </c>
    </row>
    <row r="8" spans="1:8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5" t="s">
        <v>40</v>
      </c>
      <c r="G8" s="10">
        <v>8316</v>
      </c>
      <c r="H8" s="7">
        <v>1063.21</v>
      </c>
    </row>
    <row r="9" spans="1:8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5" t="s">
        <v>38</v>
      </c>
      <c r="G9" s="10">
        <v>8290</v>
      </c>
      <c r="H9" s="7">
        <v>1864.03</v>
      </c>
    </row>
    <row r="10" spans="1:8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5" t="s">
        <v>41</v>
      </c>
      <c r="G10" s="10">
        <v>1705</v>
      </c>
      <c r="H10" s="7">
        <v>2653.62</v>
      </c>
    </row>
    <row r="11" spans="1:8" x14ac:dyDescent="0.25">
      <c r="A11" s="6">
        <v>40918</v>
      </c>
      <c r="B11" s="4">
        <v>1111</v>
      </c>
      <c r="C11" s="4" t="s">
        <v>26</v>
      </c>
      <c r="D11" s="4" t="s">
        <v>32</v>
      </c>
      <c r="E11" s="4" t="s">
        <v>33</v>
      </c>
      <c r="F11" s="5" t="s">
        <v>42</v>
      </c>
      <c r="G11" s="10">
        <v>8021</v>
      </c>
      <c r="H11" s="7">
        <v>1931.35</v>
      </c>
    </row>
    <row r="12" spans="1:8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5" t="s">
        <v>41</v>
      </c>
      <c r="G12" s="10">
        <v>4021</v>
      </c>
      <c r="H12" s="7">
        <v>994.42</v>
      </c>
    </row>
    <row r="13" spans="1:8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5" t="s">
        <v>42</v>
      </c>
      <c r="G13" s="10">
        <v>5944</v>
      </c>
      <c r="H13" s="7">
        <v>1931.35</v>
      </c>
    </row>
    <row r="14" spans="1:8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5" t="s">
        <v>41</v>
      </c>
      <c r="G14" s="10">
        <v>9107</v>
      </c>
      <c r="H14" s="7">
        <v>994.42</v>
      </c>
    </row>
    <row r="15" spans="1:8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5" t="s">
        <v>42</v>
      </c>
      <c r="G15" s="10">
        <v>8223.0072999999993</v>
      </c>
      <c r="H15" s="7">
        <v>4092.73</v>
      </c>
    </row>
    <row r="16" spans="1:8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5" t="s">
        <v>40</v>
      </c>
      <c r="G16" s="10">
        <v>4092.73</v>
      </c>
      <c r="H16" s="7">
        <v>1900</v>
      </c>
    </row>
  </sheetData>
  <conditionalFormatting sqref="G2:G16">
    <cfRule type="cellIs" dxfId="5" priority="2" operator="greaterThan">
      <formula>"6.60K"</formula>
    </cfRule>
    <cfRule type="cellIs" dxfId="4" priority="3" operator="greaterThan">
      <formula>"6.60K"</formula>
    </cfRule>
  </conditionalFormatting>
  <conditionalFormatting sqref="G2:H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3643-F57E-4676-BF9C-D52A8A85838F}">
  <dimension ref="A1:H16"/>
  <sheetViews>
    <sheetView workbookViewId="0">
      <selection activeCell="M7" sqref="M7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12.7109375" customWidth="1"/>
    <col min="8" max="8" width="15.42578125" customWidth="1"/>
  </cols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5" t="s">
        <v>38</v>
      </c>
      <c r="G2" s="10">
        <v>7164</v>
      </c>
      <c r="H2" s="4">
        <v>844.16</v>
      </c>
    </row>
    <row r="3" spans="1:8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5" t="s">
        <v>38</v>
      </c>
      <c r="G3" s="10">
        <v>6528</v>
      </c>
      <c r="H3" s="7">
        <v>3376.63</v>
      </c>
    </row>
    <row r="4" spans="1:8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5" t="s">
        <v>38</v>
      </c>
      <c r="G4" s="10">
        <v>2520</v>
      </c>
      <c r="H4" s="7">
        <v>2280</v>
      </c>
    </row>
    <row r="5" spans="1:8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5" t="s">
        <v>39</v>
      </c>
      <c r="G5" s="10">
        <v>9660</v>
      </c>
      <c r="H5" s="7">
        <v>1737.35</v>
      </c>
    </row>
    <row r="6" spans="1:8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5" t="s">
        <v>39</v>
      </c>
      <c r="G6" s="10">
        <v>11500</v>
      </c>
      <c r="H6" s="7">
        <v>854.7</v>
      </c>
    </row>
    <row r="7" spans="1:8" x14ac:dyDescent="0.25">
      <c r="A7" s="6">
        <v>40914</v>
      </c>
      <c r="B7" s="4">
        <v>1111</v>
      </c>
      <c r="C7" s="4" t="s">
        <v>22</v>
      </c>
      <c r="D7" s="4" t="s">
        <v>32</v>
      </c>
      <c r="E7" s="4" t="s">
        <v>35</v>
      </c>
      <c r="F7" s="5" t="s">
        <v>40</v>
      </c>
      <c r="G7" s="10">
        <v>7896</v>
      </c>
      <c r="H7" s="7">
        <v>2565.41</v>
      </c>
    </row>
    <row r="8" spans="1:8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5" t="s">
        <v>40</v>
      </c>
      <c r="G8" s="10">
        <v>8316</v>
      </c>
      <c r="H8" s="7">
        <v>1063.21</v>
      </c>
    </row>
    <row r="9" spans="1:8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5" t="s">
        <v>38</v>
      </c>
      <c r="G9" s="10">
        <v>8290</v>
      </c>
      <c r="H9" s="7">
        <v>1864.03</v>
      </c>
    </row>
    <row r="10" spans="1:8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5" t="s">
        <v>41</v>
      </c>
      <c r="G10" s="10">
        <v>1705</v>
      </c>
      <c r="H10" s="7">
        <v>2653.62</v>
      </c>
    </row>
    <row r="11" spans="1:8" x14ac:dyDescent="0.25">
      <c r="A11" s="6">
        <v>40918</v>
      </c>
      <c r="B11" s="4">
        <v>1111</v>
      </c>
      <c r="C11" s="4" t="s">
        <v>26</v>
      </c>
      <c r="D11" s="4" t="s">
        <v>32</v>
      </c>
      <c r="E11" s="4" t="s">
        <v>33</v>
      </c>
      <c r="F11" s="5" t="s">
        <v>42</v>
      </c>
      <c r="G11" s="10">
        <v>8021</v>
      </c>
      <c r="H11" s="7">
        <v>1931.35</v>
      </c>
    </row>
    <row r="12" spans="1:8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5" t="s">
        <v>41</v>
      </c>
      <c r="G12" s="10">
        <v>4021</v>
      </c>
      <c r="H12" s="7">
        <v>994.42</v>
      </c>
    </row>
    <row r="13" spans="1:8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5" t="s">
        <v>42</v>
      </c>
      <c r="G13" s="10">
        <v>5944</v>
      </c>
      <c r="H13" s="7">
        <v>1931.35</v>
      </c>
    </row>
    <row r="14" spans="1:8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5" t="s">
        <v>41</v>
      </c>
      <c r="G14" s="10">
        <v>9107</v>
      </c>
      <c r="H14" s="7">
        <v>994.42</v>
      </c>
    </row>
    <row r="15" spans="1:8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5" t="s">
        <v>42</v>
      </c>
      <c r="G15" s="10">
        <v>8223.0072999999993</v>
      </c>
      <c r="H15" s="7">
        <v>4092.73</v>
      </c>
    </row>
    <row r="16" spans="1:8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5" t="s">
        <v>40</v>
      </c>
      <c r="G16" s="10">
        <v>4092.73</v>
      </c>
      <c r="H16" s="7">
        <v>1900</v>
      </c>
    </row>
  </sheetData>
  <conditionalFormatting sqref="G2:G16">
    <cfRule type="cellIs" dxfId="3" priority="2" operator="greaterThan">
      <formula>"6.60K"</formula>
    </cfRule>
    <cfRule type="cellIs" dxfId="2" priority="3" operator="greaterThan">
      <formula>"6.60K"</formula>
    </cfRule>
  </conditionalFormatting>
  <conditionalFormatting sqref="G2:H1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83D5-5FB6-4D8A-B4D5-497AD84554D3}">
  <dimension ref="A1:H16"/>
  <sheetViews>
    <sheetView workbookViewId="0">
      <selection activeCell="K15" sqref="K15"/>
    </sheetView>
  </sheetViews>
  <sheetFormatPr defaultRowHeight="15" x14ac:dyDescent="0.25"/>
  <cols>
    <col min="1" max="1" width="6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10" bestFit="1" customWidth="1"/>
    <col min="8" max="8" width="12" bestFit="1" customWidth="1"/>
  </cols>
  <sheetData>
    <row r="1" spans="1:8" x14ac:dyDescent="0.2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43</v>
      </c>
      <c r="H1" s="12" t="s">
        <v>18</v>
      </c>
    </row>
    <row r="2" spans="1:8" x14ac:dyDescent="0.25">
      <c r="A2" s="3">
        <v>40909</v>
      </c>
      <c r="B2" s="3">
        <v>1111</v>
      </c>
      <c r="C2" s="3" t="s">
        <v>20</v>
      </c>
      <c r="D2" s="3" t="s">
        <v>32</v>
      </c>
      <c r="E2" s="3" t="s">
        <v>33</v>
      </c>
      <c r="F2" s="3" t="s">
        <v>38</v>
      </c>
      <c r="G2" s="3">
        <v>7164</v>
      </c>
      <c r="H2" s="3">
        <v>844.16</v>
      </c>
    </row>
    <row r="3" spans="1:8" x14ac:dyDescent="0.25">
      <c r="A3" s="3">
        <v>40910</v>
      </c>
      <c r="B3" s="3">
        <v>1112</v>
      </c>
      <c r="C3" s="3" t="s">
        <v>19</v>
      </c>
      <c r="D3" s="3" t="s">
        <v>32</v>
      </c>
      <c r="E3" s="3" t="s">
        <v>33</v>
      </c>
      <c r="F3" s="3" t="s">
        <v>38</v>
      </c>
      <c r="G3" s="3">
        <v>6528</v>
      </c>
      <c r="H3" s="3">
        <v>3376.63</v>
      </c>
    </row>
    <row r="4" spans="1:8" x14ac:dyDescent="0.25">
      <c r="A4" s="3">
        <v>40911</v>
      </c>
      <c r="B4" s="3">
        <v>1113</v>
      </c>
      <c r="C4" s="3" t="s">
        <v>21</v>
      </c>
      <c r="D4" s="3" t="s">
        <v>32</v>
      </c>
      <c r="E4" s="3" t="s">
        <v>34</v>
      </c>
      <c r="F4" s="3" t="s">
        <v>38</v>
      </c>
      <c r="G4" s="3">
        <v>2520</v>
      </c>
      <c r="H4" s="3">
        <v>2280</v>
      </c>
    </row>
    <row r="5" spans="1:8" x14ac:dyDescent="0.25">
      <c r="A5" s="3">
        <v>40912</v>
      </c>
      <c r="B5" s="3">
        <v>1114</v>
      </c>
      <c r="C5" s="3" t="s">
        <v>19</v>
      </c>
      <c r="D5" s="3" t="s">
        <v>32</v>
      </c>
      <c r="E5" s="3" t="s">
        <v>34</v>
      </c>
      <c r="F5" s="3" t="s">
        <v>39</v>
      </c>
      <c r="G5" s="3">
        <v>9660</v>
      </c>
      <c r="H5" s="3">
        <v>1737.35</v>
      </c>
    </row>
    <row r="6" spans="1:8" x14ac:dyDescent="0.25">
      <c r="A6" s="3">
        <v>40913</v>
      </c>
      <c r="B6" s="3">
        <v>1115</v>
      </c>
      <c r="C6" s="3" t="s">
        <v>20</v>
      </c>
      <c r="D6" s="3" t="s">
        <v>32</v>
      </c>
      <c r="E6" s="3" t="s">
        <v>35</v>
      </c>
      <c r="F6" s="3" t="s">
        <v>39</v>
      </c>
      <c r="G6" s="3">
        <v>11500</v>
      </c>
      <c r="H6" s="3">
        <v>854.7</v>
      </c>
    </row>
    <row r="7" spans="1:8" x14ac:dyDescent="0.25">
      <c r="A7" s="3">
        <v>40914</v>
      </c>
      <c r="B7" s="3">
        <v>1111</v>
      </c>
      <c r="C7" s="3" t="s">
        <v>22</v>
      </c>
      <c r="D7" s="3" t="s">
        <v>32</v>
      </c>
      <c r="E7" s="3" t="s">
        <v>35</v>
      </c>
      <c r="F7" s="3" t="s">
        <v>40</v>
      </c>
      <c r="G7" s="3">
        <v>7896</v>
      </c>
      <c r="H7" s="3">
        <v>2565.41</v>
      </c>
    </row>
    <row r="8" spans="1:8" x14ac:dyDescent="0.25">
      <c r="A8" s="3">
        <v>40915</v>
      </c>
      <c r="B8" s="3">
        <v>1117</v>
      </c>
      <c r="C8" s="3" t="s">
        <v>23</v>
      </c>
      <c r="D8" s="3" t="s">
        <v>32</v>
      </c>
      <c r="E8" s="3" t="s">
        <v>35</v>
      </c>
      <c r="F8" s="3" t="s">
        <v>40</v>
      </c>
      <c r="G8" s="3">
        <v>8316</v>
      </c>
      <c r="H8" s="3">
        <v>1063.21</v>
      </c>
    </row>
    <row r="9" spans="1:8" x14ac:dyDescent="0.25">
      <c r="A9" s="3">
        <v>40916</v>
      </c>
      <c r="B9" s="3">
        <v>1118</v>
      </c>
      <c r="C9" s="3" t="s">
        <v>24</v>
      </c>
      <c r="D9" s="3" t="s">
        <v>32</v>
      </c>
      <c r="E9" s="3" t="s">
        <v>33</v>
      </c>
      <c r="F9" s="3" t="s">
        <v>38</v>
      </c>
      <c r="G9" s="3">
        <v>8290</v>
      </c>
      <c r="H9" s="3">
        <v>1864.03</v>
      </c>
    </row>
    <row r="10" spans="1:8" x14ac:dyDescent="0.25">
      <c r="A10" s="3">
        <v>40917</v>
      </c>
      <c r="B10" s="3">
        <v>1119</v>
      </c>
      <c r="C10" s="3" t="s">
        <v>25</v>
      </c>
      <c r="D10" s="3" t="s">
        <v>32</v>
      </c>
      <c r="E10" s="3" t="s">
        <v>33</v>
      </c>
      <c r="F10" s="3" t="s">
        <v>41</v>
      </c>
      <c r="G10" s="3">
        <v>1705</v>
      </c>
      <c r="H10" s="3">
        <v>2653.62</v>
      </c>
    </row>
    <row r="11" spans="1:8" x14ac:dyDescent="0.25">
      <c r="A11" s="3">
        <v>40918</v>
      </c>
      <c r="B11" s="3">
        <v>1111</v>
      </c>
      <c r="C11" s="3" t="s">
        <v>26</v>
      </c>
      <c r="D11" s="3" t="s">
        <v>32</v>
      </c>
      <c r="E11" s="3" t="s">
        <v>33</v>
      </c>
      <c r="F11" s="3" t="s">
        <v>42</v>
      </c>
      <c r="G11" s="3">
        <v>8021</v>
      </c>
      <c r="H11" s="3">
        <v>1931.35</v>
      </c>
    </row>
    <row r="12" spans="1:8" x14ac:dyDescent="0.25">
      <c r="A12" s="3">
        <v>40919</v>
      </c>
      <c r="B12" s="3">
        <v>1121</v>
      </c>
      <c r="C12" s="3" t="s">
        <v>27</v>
      </c>
      <c r="D12" s="3" t="s">
        <v>32</v>
      </c>
      <c r="E12" s="3" t="s">
        <v>33</v>
      </c>
      <c r="F12" s="3" t="s">
        <v>41</v>
      </c>
      <c r="G12" s="3">
        <v>4021</v>
      </c>
      <c r="H12" s="3">
        <v>994.42</v>
      </c>
    </row>
    <row r="13" spans="1:8" x14ac:dyDescent="0.25">
      <c r="A13" s="3">
        <v>40920</v>
      </c>
      <c r="B13" s="3">
        <v>1122</v>
      </c>
      <c r="C13" s="3" t="s">
        <v>28</v>
      </c>
      <c r="D13" s="3" t="s">
        <v>32</v>
      </c>
      <c r="E13" s="3" t="s">
        <v>36</v>
      </c>
      <c r="F13" s="3" t="s">
        <v>42</v>
      </c>
      <c r="G13" s="3">
        <v>5944</v>
      </c>
      <c r="H13" s="3">
        <v>1931.35</v>
      </c>
    </row>
    <row r="14" spans="1:8" x14ac:dyDescent="0.25">
      <c r="A14" s="3">
        <v>40921</v>
      </c>
      <c r="B14" s="3">
        <v>1123</v>
      </c>
      <c r="C14" s="3" t="s">
        <v>29</v>
      </c>
      <c r="D14" s="3" t="s">
        <v>32</v>
      </c>
      <c r="E14" s="3" t="s">
        <v>36</v>
      </c>
      <c r="F14" s="3" t="s">
        <v>41</v>
      </c>
      <c r="G14" s="3">
        <v>9107</v>
      </c>
      <c r="H14" s="3">
        <v>994.42</v>
      </c>
    </row>
    <row r="15" spans="1:8" x14ac:dyDescent="0.25">
      <c r="A15" s="3">
        <v>40922</v>
      </c>
      <c r="B15" s="3">
        <v>1124</v>
      </c>
      <c r="C15" s="3" t="s">
        <v>30</v>
      </c>
      <c r="D15" s="3" t="s">
        <v>32</v>
      </c>
      <c r="E15" s="3" t="s">
        <v>36</v>
      </c>
      <c r="F15" s="3" t="s">
        <v>42</v>
      </c>
      <c r="G15" s="3">
        <v>8223.0072999999993</v>
      </c>
      <c r="H15" s="3">
        <v>4092.73</v>
      </c>
    </row>
    <row r="16" spans="1:8" x14ac:dyDescent="0.25">
      <c r="A16" s="3">
        <v>40923</v>
      </c>
      <c r="B16" s="3">
        <v>1125</v>
      </c>
      <c r="C16" s="3" t="s">
        <v>31</v>
      </c>
      <c r="D16" s="3" t="s">
        <v>32</v>
      </c>
      <c r="E16" s="3" t="s">
        <v>37</v>
      </c>
      <c r="F16" s="3" t="s">
        <v>40</v>
      </c>
      <c r="G16" s="4">
        <v>4092.73</v>
      </c>
      <c r="H16" s="3">
        <v>1900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4A3E1F-E4E0-4627-BD14-480D34FA9F62}">
            <x14:iconSet iconSet="3Triangles">
              <x14:cfvo type="percent">
                <xm:f>0</xm:f>
              </x14:cfvo>
              <x14:cfvo type="num">
                <xm:f>5000</xm:f>
              </x14:cfvo>
              <x14:cfvo type="num">
                <xm:f>8000</xm:f>
              </x14:cfvo>
            </x14:iconSet>
          </x14:cfRule>
          <xm:sqref>G2:H16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227E-0BE0-472E-90AA-4B7D4C408AF7}">
  <dimension ref="A1:H16"/>
  <sheetViews>
    <sheetView topLeftCell="A4" zoomScale="130" zoomScaleNormal="130" workbookViewId="0">
      <selection activeCell="A7" sqref="A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8.7109375" bestFit="1" customWidth="1"/>
    <col min="8" max="8" width="12" bestFit="1" customWidth="1"/>
  </cols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11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5" t="s">
        <v>38</v>
      </c>
      <c r="G2" s="9">
        <v>7164</v>
      </c>
      <c r="H2" s="4">
        <v>844.16</v>
      </c>
    </row>
    <row r="3" spans="1:8" x14ac:dyDescent="0.25">
      <c r="A3" s="11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5" t="s">
        <v>38</v>
      </c>
      <c r="G3" s="9">
        <v>6528</v>
      </c>
      <c r="H3" s="7">
        <v>3376.63</v>
      </c>
    </row>
    <row r="4" spans="1:8" x14ac:dyDescent="0.25">
      <c r="A4" s="11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5" t="s">
        <v>38</v>
      </c>
      <c r="G4" s="9">
        <v>2520</v>
      </c>
      <c r="H4" s="7">
        <v>2280</v>
      </c>
    </row>
    <row r="5" spans="1:8" x14ac:dyDescent="0.25">
      <c r="A5" s="11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5" t="s">
        <v>39</v>
      </c>
      <c r="G5" s="9">
        <v>9660</v>
      </c>
      <c r="H5" s="7">
        <v>1737.35</v>
      </c>
    </row>
    <row r="6" spans="1:8" x14ac:dyDescent="0.25">
      <c r="A6" s="11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5" t="s">
        <v>39</v>
      </c>
      <c r="G6" s="9">
        <v>11500</v>
      </c>
      <c r="H6" s="7">
        <v>854.7</v>
      </c>
    </row>
    <row r="7" spans="1:8" x14ac:dyDescent="0.25">
      <c r="A7" s="11">
        <v>40914</v>
      </c>
      <c r="B7" s="4">
        <v>1116</v>
      </c>
      <c r="C7" s="4" t="s">
        <v>22</v>
      </c>
      <c r="D7" s="4" t="s">
        <v>32</v>
      </c>
      <c r="E7" s="4" t="s">
        <v>35</v>
      </c>
      <c r="F7" s="5" t="s">
        <v>40</v>
      </c>
      <c r="G7" s="9">
        <v>7896</v>
      </c>
      <c r="H7" s="7">
        <v>2565.41</v>
      </c>
    </row>
    <row r="8" spans="1:8" x14ac:dyDescent="0.25">
      <c r="A8" s="11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5" t="s">
        <v>40</v>
      </c>
      <c r="G8" s="9">
        <v>8316</v>
      </c>
      <c r="H8" s="7">
        <v>1063.21</v>
      </c>
    </row>
    <row r="9" spans="1:8" x14ac:dyDescent="0.25">
      <c r="A9" s="11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5" t="s">
        <v>38</v>
      </c>
      <c r="G9" s="9">
        <v>8290</v>
      </c>
      <c r="H9" s="7">
        <v>1864.03</v>
      </c>
    </row>
    <row r="10" spans="1:8" x14ac:dyDescent="0.25">
      <c r="A10" s="11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5" t="s">
        <v>41</v>
      </c>
      <c r="G10" s="9">
        <v>1705</v>
      </c>
      <c r="H10" s="7">
        <v>2653.62</v>
      </c>
    </row>
    <row r="11" spans="1:8" x14ac:dyDescent="0.25">
      <c r="A11" s="11">
        <v>40918</v>
      </c>
      <c r="B11" s="4">
        <v>1120</v>
      </c>
      <c r="C11" s="4" t="s">
        <v>26</v>
      </c>
      <c r="D11" s="4" t="s">
        <v>32</v>
      </c>
      <c r="E11" s="4" t="s">
        <v>33</v>
      </c>
      <c r="F11" s="5" t="s">
        <v>42</v>
      </c>
      <c r="G11" s="9">
        <v>8021</v>
      </c>
      <c r="H11" s="7">
        <v>1931.35</v>
      </c>
    </row>
    <row r="12" spans="1:8" x14ac:dyDescent="0.25">
      <c r="A12" s="11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5" t="s">
        <v>41</v>
      </c>
      <c r="G12" s="9">
        <v>4021</v>
      </c>
      <c r="H12" s="7">
        <v>994.42</v>
      </c>
    </row>
    <row r="13" spans="1:8" x14ac:dyDescent="0.25">
      <c r="A13" s="11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5" t="s">
        <v>42</v>
      </c>
      <c r="G13" s="9">
        <v>5944</v>
      </c>
      <c r="H13" s="7">
        <v>1931.35</v>
      </c>
    </row>
    <row r="14" spans="1:8" x14ac:dyDescent="0.25">
      <c r="A14" s="11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5" t="s">
        <v>41</v>
      </c>
      <c r="G14" s="9">
        <v>9107</v>
      </c>
      <c r="H14" s="7">
        <v>994.42</v>
      </c>
    </row>
    <row r="15" spans="1:8" x14ac:dyDescent="0.25">
      <c r="A15" s="11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5" t="s">
        <v>42</v>
      </c>
      <c r="G15" s="9">
        <v>8223.0072999999993</v>
      </c>
      <c r="H15" s="7">
        <v>4092.73</v>
      </c>
    </row>
    <row r="16" spans="1:8" x14ac:dyDescent="0.25">
      <c r="A16" s="11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5" t="s">
        <v>40</v>
      </c>
      <c r="G16" s="10">
        <v>4092.73</v>
      </c>
      <c r="H16" s="7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6427-9FCF-4D48-8236-F469CFCDC30E}">
  <dimension ref="A1:H16"/>
  <sheetViews>
    <sheetView zoomScale="145" zoomScaleNormal="145" workbookViewId="0">
      <selection sqref="A1:H16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9.5703125" bestFit="1" customWidth="1"/>
    <col min="8" max="8" width="12" bestFit="1" customWidth="1"/>
  </cols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14" t="s">
        <v>38</v>
      </c>
      <c r="G2" s="9">
        <v>7164</v>
      </c>
      <c r="H2" s="4">
        <v>844.16</v>
      </c>
    </row>
    <row r="3" spans="1:8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14" t="s">
        <v>38</v>
      </c>
      <c r="G3" s="9">
        <v>6528</v>
      </c>
      <c r="H3" s="7">
        <v>3376.63</v>
      </c>
    </row>
    <row r="4" spans="1:8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14" t="s">
        <v>38</v>
      </c>
      <c r="G4" s="9">
        <v>2520</v>
      </c>
      <c r="H4" s="7">
        <v>2280</v>
      </c>
    </row>
    <row r="5" spans="1:8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14" t="s">
        <v>39</v>
      </c>
      <c r="G5" s="9">
        <v>9660</v>
      </c>
      <c r="H5" s="7">
        <v>1737.35</v>
      </c>
    </row>
    <row r="6" spans="1:8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14" t="s">
        <v>39</v>
      </c>
      <c r="G6" s="9">
        <v>11500</v>
      </c>
      <c r="H6" s="7">
        <v>854.7</v>
      </c>
    </row>
    <row r="7" spans="1:8" x14ac:dyDescent="0.25">
      <c r="A7" s="6">
        <v>40914</v>
      </c>
      <c r="B7" s="4">
        <v>1116</v>
      </c>
      <c r="C7" s="4" t="s">
        <v>22</v>
      </c>
      <c r="D7" s="4" t="s">
        <v>32</v>
      </c>
      <c r="E7" s="4" t="s">
        <v>35</v>
      </c>
      <c r="F7" s="14" t="s">
        <v>40</v>
      </c>
      <c r="G7" s="9">
        <v>7896</v>
      </c>
      <c r="H7" s="7">
        <v>2565.41</v>
      </c>
    </row>
    <row r="8" spans="1:8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14" t="s">
        <v>40</v>
      </c>
      <c r="G8" s="9">
        <v>8316</v>
      </c>
      <c r="H8" s="7">
        <v>1063.21</v>
      </c>
    </row>
    <row r="9" spans="1:8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14" t="s">
        <v>38</v>
      </c>
      <c r="G9" s="9">
        <v>8290</v>
      </c>
      <c r="H9" s="7">
        <v>1864.03</v>
      </c>
    </row>
    <row r="10" spans="1:8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14" t="s">
        <v>41</v>
      </c>
      <c r="G10" s="9">
        <v>1705</v>
      </c>
      <c r="H10" s="7">
        <v>2653.62</v>
      </c>
    </row>
    <row r="11" spans="1:8" x14ac:dyDescent="0.25">
      <c r="A11" s="6">
        <v>40918</v>
      </c>
      <c r="B11" s="4">
        <v>1120</v>
      </c>
      <c r="C11" s="4" t="s">
        <v>26</v>
      </c>
      <c r="D11" s="4" t="s">
        <v>32</v>
      </c>
      <c r="E11" s="4" t="s">
        <v>33</v>
      </c>
      <c r="F11" s="14" t="s">
        <v>42</v>
      </c>
      <c r="G11" s="9">
        <v>8021</v>
      </c>
      <c r="H11" s="7">
        <v>1931.35</v>
      </c>
    </row>
    <row r="12" spans="1:8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14" t="s">
        <v>41</v>
      </c>
      <c r="G12" s="9">
        <v>4021</v>
      </c>
      <c r="H12" s="7">
        <v>994.42</v>
      </c>
    </row>
    <row r="13" spans="1:8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14" t="s">
        <v>42</v>
      </c>
      <c r="G13" s="9">
        <v>5944</v>
      </c>
      <c r="H13" s="7">
        <v>1931.35</v>
      </c>
    </row>
    <row r="14" spans="1:8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14" t="s">
        <v>41</v>
      </c>
      <c r="G14" s="9">
        <v>9107</v>
      </c>
      <c r="H14" s="7">
        <v>994.42</v>
      </c>
    </row>
    <row r="15" spans="1:8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14" t="s">
        <v>42</v>
      </c>
      <c r="G15" s="9">
        <v>8223.0072999999993</v>
      </c>
      <c r="H15" s="7">
        <v>4092.73</v>
      </c>
    </row>
    <row r="16" spans="1:8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14" t="s">
        <v>40</v>
      </c>
      <c r="G16" s="10">
        <v>4092.73</v>
      </c>
      <c r="H16" s="7">
        <v>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C88-48B3-4A12-8ECA-7F87E3217631}">
  <dimension ref="A1:T16"/>
  <sheetViews>
    <sheetView workbookViewId="0">
      <selection activeCell="B1" sqref="B1:L16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8.7109375" bestFit="1" customWidth="1"/>
    <col min="8" max="8" width="12" bestFit="1" customWidth="1"/>
    <col min="9" max="9" width="30.140625" bestFit="1" customWidth="1"/>
    <col min="10" max="10" width="18.7109375" bestFit="1" customWidth="1"/>
    <col min="11" max="11" width="11.85546875" bestFit="1" customWidth="1"/>
    <col min="17" max="17" width="25.140625" bestFit="1" customWidth="1"/>
    <col min="18" max="18" width="18.7109375" bestFit="1" customWidth="1"/>
  </cols>
  <sheetData>
    <row r="1" spans="1:20" ht="15" customHeight="1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  <c r="I1" s="8" t="s">
        <v>44</v>
      </c>
      <c r="J1" s="8" t="s">
        <v>45</v>
      </c>
      <c r="K1" s="8" t="s">
        <v>46</v>
      </c>
      <c r="L1" s="8" t="s">
        <v>47</v>
      </c>
      <c r="Q1" s="22" t="s">
        <v>48</v>
      </c>
      <c r="R1" s="22"/>
      <c r="S1" s="19"/>
      <c r="T1" s="17"/>
    </row>
    <row r="2" spans="1:20" ht="15" customHeight="1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14" t="s">
        <v>38</v>
      </c>
      <c r="G2" s="9">
        <v>7164</v>
      </c>
      <c r="H2" s="4">
        <v>844.16</v>
      </c>
      <c r="I2" s="1" t="str">
        <f>IF(G2&gt;10000,"5%",IF(AND(G2&gt;=5000,G2&lt;=10000),"2.5%","1.5%"))</f>
        <v>2.5%</v>
      </c>
      <c r="J2" s="1" t="str">
        <f>IF(OR(G2&gt;=10000,H2&gt;=5000),"GOOD","Need Imporvement")</f>
        <v>Need Imporvement</v>
      </c>
      <c r="K2" s="1" t="b">
        <f>TRUE()</f>
        <v>1</v>
      </c>
      <c r="L2" s="1" t="b">
        <f>NOT(K2)</f>
        <v>0</v>
      </c>
      <c r="Q2" s="22"/>
      <c r="R2" s="22"/>
      <c r="S2" s="18"/>
      <c r="T2" s="18"/>
    </row>
    <row r="3" spans="1:20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14" t="s">
        <v>38</v>
      </c>
      <c r="G3" s="9">
        <v>6528</v>
      </c>
      <c r="H3" s="7">
        <v>3376.63</v>
      </c>
      <c r="I3" s="1" t="str">
        <f t="shared" ref="I3:I16" si="0">IF(G3&gt;10000,"5%",IF(AND(G3&gt;=5000,G3&lt;=10000),"2.5%","1.5%"))</f>
        <v>2.5%</v>
      </c>
      <c r="J3" s="1" t="str">
        <f t="shared" ref="J3:J16" si="1">IF(OR(G3&gt;=10000,H3&gt;=5000),"GOOD","Need Imporvement")</f>
        <v>Need Imporvement</v>
      </c>
      <c r="K3" s="1" t="b">
        <f>FALSE()</f>
        <v>0</v>
      </c>
      <c r="L3" s="1" t="b">
        <f t="shared" ref="L3:L16" si="2">NOT(K3)</f>
        <v>1</v>
      </c>
      <c r="Q3" s="1" t="s">
        <v>49</v>
      </c>
      <c r="R3" s="15">
        <v>0.05</v>
      </c>
    </row>
    <row r="4" spans="1:20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14" t="s">
        <v>38</v>
      </c>
      <c r="G4" s="9">
        <v>2520</v>
      </c>
      <c r="H4" s="7">
        <v>2280</v>
      </c>
      <c r="I4" s="1" t="str">
        <f t="shared" si="0"/>
        <v>1.5%</v>
      </c>
      <c r="J4" s="1" t="str">
        <f t="shared" si="1"/>
        <v>Need Imporvement</v>
      </c>
      <c r="K4" s="1"/>
      <c r="L4" s="1" t="b">
        <f t="shared" si="2"/>
        <v>1</v>
      </c>
      <c r="Q4" s="1" t="s">
        <v>50</v>
      </c>
      <c r="R4" s="16">
        <v>2.5000000000000001E-2</v>
      </c>
    </row>
    <row r="5" spans="1:20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14" t="s">
        <v>39</v>
      </c>
      <c r="G5" s="9">
        <v>9660</v>
      </c>
      <c r="H5" s="7">
        <v>1737.35</v>
      </c>
      <c r="I5" s="1" t="str">
        <f t="shared" si="0"/>
        <v>2.5%</v>
      </c>
      <c r="J5" s="1" t="str">
        <f t="shared" si="1"/>
        <v>Need Imporvement</v>
      </c>
      <c r="K5" s="1"/>
      <c r="L5" s="1" t="b">
        <f t="shared" si="2"/>
        <v>1</v>
      </c>
      <c r="Q5" s="1" t="s">
        <v>51</v>
      </c>
      <c r="R5" s="16">
        <v>1.4999999999999999E-2</v>
      </c>
    </row>
    <row r="6" spans="1:20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14" t="s">
        <v>39</v>
      </c>
      <c r="G6" s="9">
        <v>11500</v>
      </c>
      <c r="H6" s="7">
        <v>854.7</v>
      </c>
      <c r="I6" s="1" t="str">
        <f t="shared" si="0"/>
        <v>5%</v>
      </c>
      <c r="J6" s="1" t="str">
        <f t="shared" si="1"/>
        <v>GOOD</v>
      </c>
      <c r="K6" s="1"/>
      <c r="L6" s="1" t="b">
        <f t="shared" si="2"/>
        <v>1</v>
      </c>
    </row>
    <row r="7" spans="1:20" x14ac:dyDescent="0.25">
      <c r="A7" s="6">
        <v>40914</v>
      </c>
      <c r="B7" s="4">
        <v>1116</v>
      </c>
      <c r="C7" s="4" t="s">
        <v>22</v>
      </c>
      <c r="D7" s="4" t="s">
        <v>32</v>
      </c>
      <c r="E7" s="4" t="s">
        <v>35</v>
      </c>
      <c r="F7" s="14" t="s">
        <v>40</v>
      </c>
      <c r="G7" s="9">
        <v>7896</v>
      </c>
      <c r="H7" s="7">
        <v>2565.41</v>
      </c>
      <c r="I7" s="1" t="str">
        <f t="shared" si="0"/>
        <v>2.5%</v>
      </c>
      <c r="J7" s="1" t="str">
        <f t="shared" si="1"/>
        <v>Need Imporvement</v>
      </c>
      <c r="K7" s="1"/>
      <c r="L7" s="1" t="b">
        <f t="shared" si="2"/>
        <v>1</v>
      </c>
      <c r="Q7" s="23" t="s">
        <v>48</v>
      </c>
      <c r="R7" s="23"/>
    </row>
    <row r="8" spans="1:20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14" t="s">
        <v>40</v>
      </c>
      <c r="G8" s="9">
        <v>8316</v>
      </c>
      <c r="H8" s="7">
        <v>1063.21</v>
      </c>
      <c r="I8" s="1" t="str">
        <f t="shared" si="0"/>
        <v>2.5%</v>
      </c>
      <c r="J8" s="1" t="str">
        <f t="shared" si="1"/>
        <v>Need Imporvement</v>
      </c>
      <c r="K8" s="1"/>
      <c r="L8" s="1" t="b">
        <f t="shared" si="2"/>
        <v>1</v>
      </c>
      <c r="Q8" s="23"/>
      <c r="R8" s="23"/>
    </row>
    <row r="9" spans="1:20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14" t="s">
        <v>38</v>
      </c>
      <c r="G9" s="9">
        <v>8290</v>
      </c>
      <c r="H9" s="7">
        <v>1864.03</v>
      </c>
      <c r="I9" s="1" t="str">
        <f t="shared" si="0"/>
        <v>2.5%</v>
      </c>
      <c r="J9" s="1" t="str">
        <f t="shared" si="1"/>
        <v>Need Imporvement</v>
      </c>
      <c r="K9" s="1"/>
      <c r="L9" s="1" t="b">
        <f t="shared" si="2"/>
        <v>1</v>
      </c>
      <c r="Q9" s="1" t="s">
        <v>52</v>
      </c>
      <c r="R9" s="1" t="s">
        <v>53</v>
      </c>
    </row>
    <row r="10" spans="1:20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14" t="s">
        <v>41</v>
      </c>
      <c r="G10" s="9">
        <v>1705</v>
      </c>
      <c r="H10" s="7">
        <v>2653.62</v>
      </c>
      <c r="I10" s="1" t="str">
        <f t="shared" si="0"/>
        <v>1.5%</v>
      </c>
      <c r="J10" s="1" t="str">
        <f t="shared" si="1"/>
        <v>Need Imporvement</v>
      </c>
      <c r="K10" s="1"/>
      <c r="L10" s="1" t="b">
        <f t="shared" si="2"/>
        <v>1</v>
      </c>
      <c r="Q10" s="1" t="s">
        <v>55</v>
      </c>
      <c r="R10" s="1" t="s">
        <v>54</v>
      </c>
    </row>
    <row r="11" spans="1:20" x14ac:dyDescent="0.25">
      <c r="A11" s="6">
        <v>40918</v>
      </c>
      <c r="B11" s="4">
        <v>1120</v>
      </c>
      <c r="C11" s="4" t="s">
        <v>26</v>
      </c>
      <c r="D11" s="4" t="s">
        <v>32</v>
      </c>
      <c r="E11" s="4" t="s">
        <v>33</v>
      </c>
      <c r="F11" s="14" t="s">
        <v>42</v>
      </c>
      <c r="G11" s="9">
        <v>8021</v>
      </c>
      <c r="H11" s="7">
        <v>1931.35</v>
      </c>
      <c r="I11" s="1" t="str">
        <f t="shared" si="0"/>
        <v>2.5%</v>
      </c>
      <c r="J11" s="1" t="str">
        <f t="shared" si="1"/>
        <v>Need Imporvement</v>
      </c>
      <c r="K11" s="1"/>
      <c r="L11" s="1" t="b">
        <f t="shared" si="2"/>
        <v>1</v>
      </c>
    </row>
    <row r="12" spans="1:20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14" t="s">
        <v>41</v>
      </c>
      <c r="G12" s="9">
        <v>4021</v>
      </c>
      <c r="H12" s="7">
        <v>994.42</v>
      </c>
      <c r="I12" s="1" t="str">
        <f t="shared" si="0"/>
        <v>1.5%</v>
      </c>
      <c r="J12" s="1" t="str">
        <f t="shared" si="1"/>
        <v>Need Imporvement</v>
      </c>
      <c r="K12" s="1"/>
      <c r="L12" s="1" t="b">
        <f t="shared" si="2"/>
        <v>1</v>
      </c>
    </row>
    <row r="13" spans="1:20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14" t="s">
        <v>42</v>
      </c>
      <c r="G13" s="9">
        <v>5944</v>
      </c>
      <c r="H13" s="7">
        <v>1931.35</v>
      </c>
      <c r="I13" s="1" t="str">
        <f t="shared" si="0"/>
        <v>2.5%</v>
      </c>
      <c r="J13" s="1" t="str">
        <f t="shared" si="1"/>
        <v>Need Imporvement</v>
      </c>
      <c r="K13" s="1"/>
      <c r="L13" s="1" t="b">
        <f t="shared" si="2"/>
        <v>1</v>
      </c>
    </row>
    <row r="14" spans="1:20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14" t="s">
        <v>41</v>
      </c>
      <c r="G14" s="9">
        <v>9107</v>
      </c>
      <c r="H14" s="7">
        <v>994.42</v>
      </c>
      <c r="I14" s="1" t="str">
        <f t="shared" si="0"/>
        <v>2.5%</v>
      </c>
      <c r="J14" s="1" t="str">
        <f t="shared" si="1"/>
        <v>Need Imporvement</v>
      </c>
      <c r="K14" s="1"/>
      <c r="L14" s="1" t="b">
        <f t="shared" si="2"/>
        <v>1</v>
      </c>
    </row>
    <row r="15" spans="1:20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14" t="s">
        <v>42</v>
      </c>
      <c r="G15" s="9">
        <v>8223.0072999999993</v>
      </c>
      <c r="H15" s="7">
        <v>4092.73</v>
      </c>
      <c r="I15" s="1" t="str">
        <f t="shared" si="0"/>
        <v>2.5%</v>
      </c>
      <c r="J15" s="1" t="str">
        <f t="shared" si="1"/>
        <v>Need Imporvement</v>
      </c>
      <c r="K15" s="1"/>
      <c r="L15" s="1" t="b">
        <f t="shared" si="2"/>
        <v>1</v>
      </c>
    </row>
    <row r="16" spans="1:20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14" t="s">
        <v>40</v>
      </c>
      <c r="G16" s="10">
        <v>4092.73</v>
      </c>
      <c r="H16" s="7">
        <v>1900</v>
      </c>
      <c r="I16" s="1" t="str">
        <f t="shared" si="0"/>
        <v>1.5%</v>
      </c>
      <c r="J16" s="1" t="str">
        <f t="shared" si="1"/>
        <v>Need Imporvement</v>
      </c>
      <c r="K16" s="1"/>
      <c r="L16" s="1" t="b">
        <f t="shared" si="2"/>
        <v>1</v>
      </c>
    </row>
  </sheetData>
  <mergeCells count="2">
    <mergeCell ref="Q1:R2"/>
    <mergeCell ref="Q7:R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21CC-6B2F-4355-8B5A-BCBDCB48B813}">
  <dimension ref="A1:R28"/>
  <sheetViews>
    <sheetView topLeftCell="D1" workbookViewId="0">
      <selection activeCell="G3" sqref="G3"/>
    </sheetView>
  </sheetViews>
  <sheetFormatPr defaultRowHeight="15" x14ac:dyDescent="0.25"/>
  <cols>
    <col min="1" max="1" width="30.140625" bestFit="1" customWidth="1"/>
    <col min="2" max="5" width="18.7109375" bestFit="1" customWidth="1"/>
    <col min="6" max="6" width="8.85546875" bestFit="1" customWidth="1"/>
    <col min="7" max="16" width="18.7109375" bestFit="1" customWidth="1"/>
  </cols>
  <sheetData>
    <row r="1" spans="1:18" x14ac:dyDescent="0.25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43</v>
      </c>
      <c r="G1" s="8" t="s">
        <v>18</v>
      </c>
      <c r="H1" s="8" t="s">
        <v>44</v>
      </c>
      <c r="I1" s="8" t="s">
        <v>45</v>
      </c>
      <c r="J1" s="8" t="s">
        <v>46</v>
      </c>
      <c r="K1" s="8" t="s">
        <v>47</v>
      </c>
      <c r="Q1" t="s">
        <v>58</v>
      </c>
      <c r="R1" t="s">
        <v>57</v>
      </c>
    </row>
    <row r="2" spans="1:18" x14ac:dyDescent="0.25">
      <c r="A2" s="4">
        <v>1111</v>
      </c>
      <c r="B2" s="4" t="s">
        <v>20</v>
      </c>
      <c r="C2" s="4" t="s">
        <v>32</v>
      </c>
      <c r="D2" s="4" t="s">
        <v>33</v>
      </c>
      <c r="E2" s="14" t="s">
        <v>38</v>
      </c>
      <c r="F2" s="9">
        <v>7164</v>
      </c>
      <c r="G2" s="4">
        <v>844.16</v>
      </c>
      <c r="H2" s="1" t="str">
        <f>IF(F2&gt;10000,"5%",IF(AND(F2&gt;=5000,F2&lt;=10000),"2.5%","1.5%"))</f>
        <v>2.5%</v>
      </c>
      <c r="I2" s="1" t="str">
        <f>IF(OR(F2&gt;=10000,G2&gt;=5000),"GOOD","Need Imporvement")</f>
        <v>Need Imporvement</v>
      </c>
      <c r="J2" s="1" t="b">
        <f>TRUE()</f>
        <v>1</v>
      </c>
      <c r="K2" s="1" t="b">
        <f>NOT(J2)</f>
        <v>0</v>
      </c>
      <c r="P2" s="21" t="s">
        <v>56</v>
      </c>
      <c r="Q2" s="1">
        <v>1121</v>
      </c>
      <c r="R2" s="1">
        <f>VLOOKUP(Q2,A1:K16,6,0)</f>
        <v>4021</v>
      </c>
    </row>
    <row r="3" spans="1:18" x14ac:dyDescent="0.25">
      <c r="A3" s="4">
        <v>1112</v>
      </c>
      <c r="B3" s="4" t="s">
        <v>19</v>
      </c>
      <c r="C3" s="4" t="s">
        <v>32</v>
      </c>
      <c r="D3" s="4" t="s">
        <v>33</v>
      </c>
      <c r="E3" s="14" t="s">
        <v>38</v>
      </c>
      <c r="F3" s="9">
        <v>6528</v>
      </c>
      <c r="G3" s="7">
        <v>3376.63</v>
      </c>
      <c r="H3" s="1" t="str">
        <f t="shared" ref="H3:H16" si="0">IF(F3&gt;10000,"5%",IF(AND(F3&gt;=5000,F3&lt;=10000),"2.5%","1.5%"))</f>
        <v>2.5%</v>
      </c>
      <c r="I3" s="1" t="str">
        <f t="shared" ref="I3:I16" si="1">IF(OR(F3&gt;=10000,G3&gt;=5000),"GOOD","Need Imporvement")</f>
        <v>Need Imporvement</v>
      </c>
      <c r="J3" s="1" t="b">
        <f>FALSE()</f>
        <v>0</v>
      </c>
      <c r="K3" s="1" t="b">
        <f t="shared" ref="K3:K16" si="2">NOT(J3)</f>
        <v>1</v>
      </c>
    </row>
    <row r="4" spans="1:18" x14ac:dyDescent="0.25">
      <c r="A4" s="4">
        <v>1113</v>
      </c>
      <c r="B4" s="4" t="s">
        <v>21</v>
      </c>
      <c r="C4" s="4" t="s">
        <v>32</v>
      </c>
      <c r="D4" s="4" t="s">
        <v>34</v>
      </c>
      <c r="E4" s="14" t="s">
        <v>38</v>
      </c>
      <c r="F4" s="9">
        <v>2520</v>
      </c>
      <c r="G4" s="7">
        <v>2280</v>
      </c>
      <c r="H4" s="1" t="str">
        <f t="shared" si="0"/>
        <v>1.5%</v>
      </c>
      <c r="I4" s="1" t="str">
        <f t="shared" si="1"/>
        <v>Need Imporvement</v>
      </c>
      <c r="J4" s="1"/>
      <c r="K4" s="1" t="b">
        <f t="shared" si="2"/>
        <v>1</v>
      </c>
      <c r="Q4" t="s">
        <v>58</v>
      </c>
      <c r="R4" t="s">
        <v>57</v>
      </c>
    </row>
    <row r="5" spans="1:18" x14ac:dyDescent="0.25">
      <c r="A5" s="4">
        <v>1114</v>
      </c>
      <c r="B5" s="4" t="s">
        <v>19</v>
      </c>
      <c r="C5" s="4" t="s">
        <v>32</v>
      </c>
      <c r="D5" s="4" t="s">
        <v>34</v>
      </c>
      <c r="E5" s="14" t="s">
        <v>39</v>
      </c>
      <c r="F5" s="9">
        <v>9660</v>
      </c>
      <c r="G5" s="7">
        <v>1737.35</v>
      </c>
      <c r="H5" s="1" t="str">
        <f t="shared" si="0"/>
        <v>2.5%</v>
      </c>
      <c r="I5" s="1" t="str">
        <f t="shared" si="1"/>
        <v>Need Imporvement</v>
      </c>
      <c r="J5" s="1"/>
      <c r="K5" s="1" t="b">
        <f t="shared" si="2"/>
        <v>1</v>
      </c>
      <c r="P5" s="20" t="s">
        <v>59</v>
      </c>
      <c r="Q5">
        <v>1121</v>
      </c>
      <c r="R5">
        <f>HLOOKUP(Q5,A18:P28,6,0)</f>
        <v>4021</v>
      </c>
    </row>
    <row r="6" spans="1:18" x14ac:dyDescent="0.25">
      <c r="A6" s="4">
        <v>1115</v>
      </c>
      <c r="B6" s="4" t="s">
        <v>20</v>
      </c>
      <c r="C6" s="4" t="s">
        <v>32</v>
      </c>
      <c r="D6" s="4" t="s">
        <v>35</v>
      </c>
      <c r="E6" s="14" t="s">
        <v>39</v>
      </c>
      <c r="F6" s="9">
        <v>11500</v>
      </c>
      <c r="G6" s="7">
        <v>854.7</v>
      </c>
      <c r="H6" s="1" t="str">
        <f t="shared" si="0"/>
        <v>5%</v>
      </c>
      <c r="I6" s="1" t="str">
        <f t="shared" si="1"/>
        <v>GOOD</v>
      </c>
      <c r="J6" s="1"/>
      <c r="K6" s="1" t="b">
        <f t="shared" si="2"/>
        <v>1</v>
      </c>
    </row>
    <row r="7" spans="1:18" x14ac:dyDescent="0.25">
      <c r="A7" s="4">
        <v>1116</v>
      </c>
      <c r="B7" s="4" t="s">
        <v>22</v>
      </c>
      <c r="C7" s="4" t="s">
        <v>32</v>
      </c>
      <c r="D7" s="4" t="s">
        <v>35</v>
      </c>
      <c r="E7" s="14" t="s">
        <v>40</v>
      </c>
      <c r="F7" s="9">
        <v>7896</v>
      </c>
      <c r="G7" s="7">
        <v>2565.41</v>
      </c>
      <c r="H7" s="1" t="str">
        <f t="shared" si="0"/>
        <v>2.5%</v>
      </c>
      <c r="I7" s="1" t="str">
        <f t="shared" si="1"/>
        <v>Need Imporvement</v>
      </c>
      <c r="J7" s="1"/>
      <c r="K7" s="1" t="b">
        <f t="shared" si="2"/>
        <v>1</v>
      </c>
    </row>
    <row r="8" spans="1:18" x14ac:dyDescent="0.25">
      <c r="A8" s="4">
        <v>1117</v>
      </c>
      <c r="B8" s="4" t="s">
        <v>23</v>
      </c>
      <c r="C8" s="4" t="s">
        <v>32</v>
      </c>
      <c r="D8" s="4" t="s">
        <v>35</v>
      </c>
      <c r="E8" s="14" t="s">
        <v>40</v>
      </c>
      <c r="F8" s="9">
        <v>8316</v>
      </c>
      <c r="G8" s="7">
        <v>1063.21</v>
      </c>
      <c r="H8" s="1" t="str">
        <f t="shared" si="0"/>
        <v>2.5%</v>
      </c>
      <c r="I8" s="1" t="str">
        <f t="shared" si="1"/>
        <v>Need Imporvement</v>
      </c>
      <c r="J8" s="1"/>
      <c r="K8" s="1" t="b">
        <f t="shared" si="2"/>
        <v>1</v>
      </c>
    </row>
    <row r="9" spans="1:18" x14ac:dyDescent="0.25">
      <c r="A9" s="4">
        <v>1118</v>
      </c>
      <c r="B9" s="4" t="s">
        <v>24</v>
      </c>
      <c r="C9" s="4" t="s">
        <v>32</v>
      </c>
      <c r="D9" s="4" t="s">
        <v>33</v>
      </c>
      <c r="E9" s="14" t="s">
        <v>38</v>
      </c>
      <c r="F9" s="9">
        <v>8290</v>
      </c>
      <c r="G9" s="7">
        <v>1864.03</v>
      </c>
      <c r="H9" s="1" t="str">
        <f t="shared" si="0"/>
        <v>2.5%</v>
      </c>
      <c r="I9" s="1" t="str">
        <f t="shared" si="1"/>
        <v>Need Imporvement</v>
      </c>
      <c r="J9" s="1"/>
      <c r="K9" s="1" t="b">
        <f t="shared" si="2"/>
        <v>1</v>
      </c>
    </row>
    <row r="10" spans="1:18" x14ac:dyDescent="0.25">
      <c r="A10" s="4">
        <v>1119</v>
      </c>
      <c r="B10" s="4" t="s">
        <v>25</v>
      </c>
      <c r="C10" s="4" t="s">
        <v>32</v>
      </c>
      <c r="D10" s="4" t="s">
        <v>33</v>
      </c>
      <c r="E10" s="14" t="s">
        <v>41</v>
      </c>
      <c r="F10" s="9">
        <v>1705</v>
      </c>
      <c r="G10" s="7">
        <v>2653.62</v>
      </c>
      <c r="H10" s="1" t="str">
        <f t="shared" si="0"/>
        <v>1.5%</v>
      </c>
      <c r="I10" s="1" t="str">
        <f t="shared" si="1"/>
        <v>Need Imporvement</v>
      </c>
      <c r="J10" s="1"/>
      <c r="K10" s="1" t="b">
        <f t="shared" si="2"/>
        <v>1</v>
      </c>
    </row>
    <row r="11" spans="1:18" x14ac:dyDescent="0.25">
      <c r="A11" s="4">
        <v>1120</v>
      </c>
      <c r="B11" s="4" t="s">
        <v>26</v>
      </c>
      <c r="C11" s="4" t="s">
        <v>32</v>
      </c>
      <c r="D11" s="4" t="s">
        <v>33</v>
      </c>
      <c r="E11" s="14" t="s">
        <v>42</v>
      </c>
      <c r="F11" s="9">
        <v>8021</v>
      </c>
      <c r="G11" s="7">
        <v>1931.35</v>
      </c>
      <c r="H11" s="1" t="str">
        <f t="shared" si="0"/>
        <v>2.5%</v>
      </c>
      <c r="I11" s="1" t="str">
        <f t="shared" si="1"/>
        <v>Need Imporvement</v>
      </c>
      <c r="J11" s="1"/>
      <c r="K11" s="1" t="b">
        <f t="shared" si="2"/>
        <v>1</v>
      </c>
    </row>
    <row r="12" spans="1:18" x14ac:dyDescent="0.25">
      <c r="A12" s="4">
        <v>1121</v>
      </c>
      <c r="B12" s="4" t="s">
        <v>27</v>
      </c>
      <c r="C12" s="4" t="s">
        <v>32</v>
      </c>
      <c r="D12" s="4" t="s">
        <v>33</v>
      </c>
      <c r="E12" s="14" t="s">
        <v>41</v>
      </c>
      <c r="F12" s="9">
        <v>4021</v>
      </c>
      <c r="G12" s="7">
        <v>994.42</v>
      </c>
      <c r="H12" s="1" t="str">
        <f t="shared" si="0"/>
        <v>1.5%</v>
      </c>
      <c r="I12" s="1" t="str">
        <f t="shared" si="1"/>
        <v>Need Imporvement</v>
      </c>
      <c r="J12" s="1"/>
      <c r="K12" s="1" t="b">
        <f t="shared" si="2"/>
        <v>1</v>
      </c>
    </row>
    <row r="13" spans="1:18" x14ac:dyDescent="0.25">
      <c r="A13" s="4">
        <v>1122</v>
      </c>
      <c r="B13" s="4" t="s">
        <v>28</v>
      </c>
      <c r="C13" s="4" t="s">
        <v>32</v>
      </c>
      <c r="D13" s="4" t="s">
        <v>36</v>
      </c>
      <c r="E13" s="14" t="s">
        <v>42</v>
      </c>
      <c r="F13" s="9">
        <v>5944</v>
      </c>
      <c r="G13" s="7">
        <v>1931.35</v>
      </c>
      <c r="H13" s="1" t="str">
        <f t="shared" si="0"/>
        <v>2.5%</v>
      </c>
      <c r="I13" s="1" t="str">
        <f t="shared" si="1"/>
        <v>Need Imporvement</v>
      </c>
      <c r="J13" s="1"/>
      <c r="K13" s="1" t="b">
        <f t="shared" si="2"/>
        <v>1</v>
      </c>
    </row>
    <row r="14" spans="1:18" x14ac:dyDescent="0.25">
      <c r="A14" s="4">
        <v>1123</v>
      </c>
      <c r="B14" s="4" t="s">
        <v>29</v>
      </c>
      <c r="C14" s="4" t="s">
        <v>32</v>
      </c>
      <c r="D14" s="4" t="s">
        <v>36</v>
      </c>
      <c r="E14" s="14" t="s">
        <v>41</v>
      </c>
      <c r="F14" s="9">
        <v>9107</v>
      </c>
      <c r="G14" s="7">
        <v>994.42</v>
      </c>
      <c r="H14" s="1" t="str">
        <f t="shared" si="0"/>
        <v>2.5%</v>
      </c>
      <c r="I14" s="1" t="str">
        <f t="shared" si="1"/>
        <v>Need Imporvement</v>
      </c>
      <c r="J14" s="1"/>
      <c r="K14" s="1" t="b">
        <f t="shared" si="2"/>
        <v>1</v>
      </c>
    </row>
    <row r="15" spans="1:18" x14ac:dyDescent="0.25">
      <c r="A15" s="4">
        <v>1124</v>
      </c>
      <c r="B15" s="4" t="s">
        <v>30</v>
      </c>
      <c r="C15" s="4" t="s">
        <v>32</v>
      </c>
      <c r="D15" s="4" t="s">
        <v>36</v>
      </c>
      <c r="E15" s="14" t="s">
        <v>42</v>
      </c>
      <c r="F15" s="9">
        <v>8223.0072999999993</v>
      </c>
      <c r="G15" s="7">
        <v>4092.73</v>
      </c>
      <c r="H15" s="1" t="str">
        <f t="shared" si="0"/>
        <v>2.5%</v>
      </c>
      <c r="I15" s="1" t="str">
        <f t="shared" si="1"/>
        <v>Need Imporvement</v>
      </c>
      <c r="J15" s="1"/>
      <c r="K15" s="1" t="b">
        <f t="shared" si="2"/>
        <v>1</v>
      </c>
    </row>
    <row r="16" spans="1:18" x14ac:dyDescent="0.25">
      <c r="A16" s="4">
        <v>1125</v>
      </c>
      <c r="B16" s="4" t="s">
        <v>31</v>
      </c>
      <c r="C16" s="4" t="s">
        <v>32</v>
      </c>
      <c r="D16" s="4" t="s">
        <v>37</v>
      </c>
      <c r="E16" s="14" t="s">
        <v>40</v>
      </c>
      <c r="F16" s="10">
        <v>4092.73</v>
      </c>
      <c r="G16" s="7">
        <v>1900</v>
      </c>
      <c r="H16" s="1" t="str">
        <f t="shared" si="0"/>
        <v>1.5%</v>
      </c>
      <c r="I16" s="1" t="str">
        <f t="shared" si="1"/>
        <v>Need Imporvement</v>
      </c>
      <c r="J16" s="1"/>
      <c r="K16" s="1" t="b">
        <f t="shared" si="2"/>
        <v>1</v>
      </c>
    </row>
    <row r="18" spans="1:16" x14ac:dyDescent="0.25">
      <c r="A18" s="8" t="s">
        <v>13</v>
      </c>
      <c r="B18" s="4">
        <v>1111</v>
      </c>
      <c r="C18" s="4">
        <v>1112</v>
      </c>
      <c r="D18" s="4">
        <v>1113</v>
      </c>
      <c r="E18" s="4">
        <v>1114</v>
      </c>
      <c r="F18" s="4">
        <v>1115</v>
      </c>
      <c r="G18" s="4">
        <v>1116</v>
      </c>
      <c r="H18" s="4">
        <v>1117</v>
      </c>
      <c r="I18" s="4">
        <v>1118</v>
      </c>
      <c r="J18" s="4">
        <v>1119</v>
      </c>
      <c r="K18" s="4">
        <v>1120</v>
      </c>
      <c r="L18" s="4">
        <v>1121</v>
      </c>
      <c r="M18" s="4">
        <v>1122</v>
      </c>
      <c r="N18" s="4">
        <v>1123</v>
      </c>
      <c r="O18" s="4">
        <v>1124</v>
      </c>
      <c r="P18" s="4">
        <v>1125</v>
      </c>
    </row>
    <row r="19" spans="1:16" x14ac:dyDescent="0.25">
      <c r="A19" s="8" t="s">
        <v>14</v>
      </c>
      <c r="B19" s="4" t="s">
        <v>20</v>
      </c>
      <c r="C19" s="4" t="s">
        <v>19</v>
      </c>
      <c r="D19" s="4" t="s">
        <v>21</v>
      </c>
      <c r="E19" s="4" t="s">
        <v>19</v>
      </c>
      <c r="F19" s="4" t="s">
        <v>20</v>
      </c>
      <c r="G19" s="4" t="s">
        <v>22</v>
      </c>
      <c r="H19" s="4" t="s">
        <v>23</v>
      </c>
      <c r="I19" s="4" t="s">
        <v>24</v>
      </c>
      <c r="J19" s="4" t="s">
        <v>25</v>
      </c>
      <c r="K19" s="4" t="s">
        <v>26</v>
      </c>
      <c r="L19" s="4" t="s">
        <v>27</v>
      </c>
      <c r="M19" s="4" t="s">
        <v>28</v>
      </c>
      <c r="N19" s="4" t="s">
        <v>29</v>
      </c>
      <c r="O19" s="4" t="s">
        <v>30</v>
      </c>
      <c r="P19" s="4" t="s">
        <v>31</v>
      </c>
    </row>
    <row r="20" spans="1:16" x14ac:dyDescent="0.25">
      <c r="A20" s="8" t="s">
        <v>15</v>
      </c>
      <c r="B20" s="4" t="s">
        <v>32</v>
      </c>
      <c r="C20" s="4" t="s">
        <v>32</v>
      </c>
      <c r="D20" s="4" t="s">
        <v>32</v>
      </c>
      <c r="E20" s="4" t="s">
        <v>32</v>
      </c>
      <c r="F20" s="4" t="s">
        <v>32</v>
      </c>
      <c r="G20" s="4" t="s">
        <v>32</v>
      </c>
      <c r="H20" s="4" t="s">
        <v>32</v>
      </c>
      <c r="I20" s="4" t="s">
        <v>32</v>
      </c>
      <c r="J20" s="4" t="s">
        <v>32</v>
      </c>
      <c r="K20" s="4" t="s">
        <v>32</v>
      </c>
      <c r="L20" s="4" t="s">
        <v>32</v>
      </c>
      <c r="M20" s="4" t="s">
        <v>32</v>
      </c>
      <c r="N20" s="4" t="s">
        <v>32</v>
      </c>
      <c r="O20" s="4" t="s">
        <v>32</v>
      </c>
      <c r="P20" s="4" t="s">
        <v>32</v>
      </c>
    </row>
    <row r="21" spans="1:16" x14ac:dyDescent="0.25">
      <c r="A21" s="8" t="s">
        <v>16</v>
      </c>
      <c r="B21" s="4" t="s">
        <v>33</v>
      </c>
      <c r="C21" s="4" t="s">
        <v>33</v>
      </c>
      <c r="D21" s="4" t="s">
        <v>34</v>
      </c>
      <c r="E21" s="4" t="s">
        <v>34</v>
      </c>
      <c r="F21" s="4" t="s">
        <v>35</v>
      </c>
      <c r="G21" s="4" t="s">
        <v>35</v>
      </c>
      <c r="H21" s="4" t="s">
        <v>35</v>
      </c>
      <c r="I21" s="4" t="s">
        <v>33</v>
      </c>
      <c r="J21" s="4" t="s">
        <v>33</v>
      </c>
      <c r="K21" s="4" t="s">
        <v>33</v>
      </c>
      <c r="L21" s="4" t="s">
        <v>33</v>
      </c>
      <c r="M21" s="4" t="s">
        <v>36</v>
      </c>
      <c r="N21" s="4" t="s">
        <v>36</v>
      </c>
      <c r="O21" s="4" t="s">
        <v>36</v>
      </c>
      <c r="P21" s="4" t="s">
        <v>37</v>
      </c>
    </row>
    <row r="22" spans="1:16" x14ac:dyDescent="0.25">
      <c r="A22" s="8" t="s">
        <v>17</v>
      </c>
      <c r="B22" s="14" t="s">
        <v>38</v>
      </c>
      <c r="C22" s="14" t="s">
        <v>38</v>
      </c>
      <c r="D22" s="14" t="s">
        <v>38</v>
      </c>
      <c r="E22" s="14" t="s">
        <v>39</v>
      </c>
      <c r="F22" s="14" t="s">
        <v>39</v>
      </c>
      <c r="G22" s="14" t="s">
        <v>40</v>
      </c>
      <c r="H22" s="14" t="s">
        <v>40</v>
      </c>
      <c r="I22" s="14" t="s">
        <v>38</v>
      </c>
      <c r="J22" s="14" t="s">
        <v>41</v>
      </c>
      <c r="K22" s="14" t="s">
        <v>42</v>
      </c>
      <c r="L22" s="14" t="s">
        <v>41</v>
      </c>
      <c r="M22" s="14" t="s">
        <v>42</v>
      </c>
      <c r="N22" s="14" t="s">
        <v>41</v>
      </c>
      <c r="O22" s="14" t="s">
        <v>42</v>
      </c>
      <c r="P22" s="14" t="s">
        <v>40</v>
      </c>
    </row>
    <row r="23" spans="1:16" x14ac:dyDescent="0.25">
      <c r="A23" s="8" t="s">
        <v>43</v>
      </c>
      <c r="B23" s="9">
        <v>7164</v>
      </c>
      <c r="C23" s="9">
        <v>6528</v>
      </c>
      <c r="D23" s="9">
        <v>2520</v>
      </c>
      <c r="E23" s="9">
        <v>9660</v>
      </c>
      <c r="F23" s="9">
        <v>11500</v>
      </c>
      <c r="G23" s="9">
        <v>7896</v>
      </c>
      <c r="H23" s="9">
        <v>8316</v>
      </c>
      <c r="I23" s="9">
        <v>8290</v>
      </c>
      <c r="J23" s="9">
        <v>1705</v>
      </c>
      <c r="K23" s="9">
        <v>8021</v>
      </c>
      <c r="L23" s="9">
        <v>4021</v>
      </c>
      <c r="M23" s="9">
        <v>5944</v>
      </c>
      <c r="N23" s="9">
        <v>9107</v>
      </c>
      <c r="O23" s="9">
        <v>8223.0072999999993</v>
      </c>
      <c r="P23" s="10">
        <v>4092.73</v>
      </c>
    </row>
    <row r="24" spans="1:16" x14ac:dyDescent="0.25">
      <c r="A24" s="8" t="s">
        <v>18</v>
      </c>
      <c r="B24" s="4">
        <v>844.16</v>
      </c>
      <c r="C24" s="7">
        <v>3376.63</v>
      </c>
      <c r="D24" s="7">
        <v>2280</v>
      </c>
      <c r="E24" s="7">
        <v>1737.35</v>
      </c>
      <c r="F24" s="7">
        <v>854.7</v>
      </c>
      <c r="G24" s="7">
        <v>2565.41</v>
      </c>
      <c r="H24" s="7">
        <v>1063.21</v>
      </c>
      <c r="I24" s="7">
        <v>1864.03</v>
      </c>
      <c r="J24" s="7">
        <v>2653.62</v>
      </c>
      <c r="K24" s="7">
        <v>1931.35</v>
      </c>
      <c r="L24" s="7">
        <v>994.42</v>
      </c>
      <c r="M24" s="7">
        <v>1931.35</v>
      </c>
      <c r="N24" s="7">
        <v>994.42</v>
      </c>
      <c r="O24" s="7">
        <v>4092.73</v>
      </c>
      <c r="P24" s="7">
        <v>1900</v>
      </c>
    </row>
    <row r="25" spans="1:16" x14ac:dyDescent="0.25">
      <c r="A25" s="8" t="s">
        <v>44</v>
      </c>
      <c r="B25" s="1" t="str">
        <f t="shared" ref="B25:P25" si="3">IF(B23&gt;10000,"5%",IF(AND(B23&gt;=5000,B23&lt;=10000),"2.5%","1.5%"))</f>
        <v>2.5%</v>
      </c>
      <c r="C25" s="1" t="str">
        <f t="shared" si="3"/>
        <v>2.5%</v>
      </c>
      <c r="D25" s="1" t="str">
        <f t="shared" si="3"/>
        <v>1.5%</v>
      </c>
      <c r="E25" s="1" t="str">
        <f t="shared" si="3"/>
        <v>2.5%</v>
      </c>
      <c r="F25" s="1" t="str">
        <f t="shared" si="3"/>
        <v>5%</v>
      </c>
      <c r="G25" s="1" t="str">
        <f t="shared" si="3"/>
        <v>2.5%</v>
      </c>
      <c r="H25" s="1" t="str">
        <f t="shared" si="3"/>
        <v>2.5%</v>
      </c>
      <c r="I25" s="1" t="str">
        <f t="shared" si="3"/>
        <v>2.5%</v>
      </c>
      <c r="J25" s="1" t="str">
        <f t="shared" si="3"/>
        <v>1.5%</v>
      </c>
      <c r="K25" s="1" t="str">
        <f t="shared" si="3"/>
        <v>2.5%</v>
      </c>
      <c r="L25" s="1" t="str">
        <f t="shared" si="3"/>
        <v>1.5%</v>
      </c>
      <c r="M25" s="1" t="str">
        <f t="shared" si="3"/>
        <v>2.5%</v>
      </c>
      <c r="N25" s="1" t="str">
        <f t="shared" si="3"/>
        <v>2.5%</v>
      </c>
      <c r="O25" s="1" t="str">
        <f t="shared" si="3"/>
        <v>2.5%</v>
      </c>
      <c r="P25" s="1" t="str">
        <f t="shared" si="3"/>
        <v>1.5%</v>
      </c>
    </row>
    <row r="26" spans="1:16" x14ac:dyDescent="0.25">
      <c r="A26" s="8" t="s">
        <v>45</v>
      </c>
      <c r="B26" s="1" t="str">
        <f t="shared" ref="B26:P26" si="4">IF(OR(B23&gt;=10000,B24&gt;=5000),"GOOD","Need Imporvement")</f>
        <v>Need Imporvement</v>
      </c>
      <c r="C26" s="1" t="str">
        <f t="shared" si="4"/>
        <v>Need Imporvement</v>
      </c>
      <c r="D26" s="1" t="str">
        <f t="shared" si="4"/>
        <v>Need Imporvement</v>
      </c>
      <c r="E26" s="1" t="str">
        <f t="shared" si="4"/>
        <v>Need Imporvement</v>
      </c>
      <c r="F26" s="1" t="str">
        <f t="shared" si="4"/>
        <v>GOOD</v>
      </c>
      <c r="G26" s="1" t="str">
        <f t="shared" si="4"/>
        <v>Need Imporvement</v>
      </c>
      <c r="H26" s="1" t="str">
        <f t="shared" si="4"/>
        <v>Need Imporvement</v>
      </c>
      <c r="I26" s="1" t="str">
        <f t="shared" si="4"/>
        <v>Need Imporvement</v>
      </c>
      <c r="J26" s="1" t="str">
        <f t="shared" si="4"/>
        <v>Need Imporvement</v>
      </c>
      <c r="K26" s="1" t="str">
        <f t="shared" si="4"/>
        <v>Need Imporvement</v>
      </c>
      <c r="L26" s="1" t="str">
        <f t="shared" si="4"/>
        <v>Need Imporvement</v>
      </c>
      <c r="M26" s="1" t="str">
        <f t="shared" si="4"/>
        <v>Need Imporvement</v>
      </c>
      <c r="N26" s="1" t="str">
        <f t="shared" si="4"/>
        <v>Need Imporvement</v>
      </c>
      <c r="O26" s="1" t="str">
        <f t="shared" si="4"/>
        <v>Need Imporvement</v>
      </c>
      <c r="P26" s="1" t="str">
        <f t="shared" si="4"/>
        <v>Need Imporvement</v>
      </c>
    </row>
    <row r="27" spans="1:16" x14ac:dyDescent="0.25">
      <c r="A27" s="8" t="s">
        <v>46</v>
      </c>
      <c r="B27" s="1" t="b">
        <f>TRUE()</f>
        <v>1</v>
      </c>
      <c r="C27" s="1" t="b">
        <f>FALSE()</f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8" t="s">
        <v>47</v>
      </c>
      <c r="B28" s="1" t="b">
        <f t="shared" ref="B28:P28" si="5">NOT(B27)</f>
        <v>0</v>
      </c>
      <c r="C28" s="1" t="b">
        <f t="shared" si="5"/>
        <v>1</v>
      </c>
      <c r="D28" s="1" t="b">
        <f t="shared" si="5"/>
        <v>1</v>
      </c>
      <c r="E28" s="1" t="b">
        <f t="shared" si="5"/>
        <v>1</v>
      </c>
      <c r="F28" s="1" t="b">
        <f t="shared" si="5"/>
        <v>1</v>
      </c>
      <c r="G28" s="1" t="b">
        <f t="shared" si="5"/>
        <v>1</v>
      </c>
      <c r="H28" s="1" t="b">
        <f t="shared" si="5"/>
        <v>1</v>
      </c>
      <c r="I28" s="1" t="b">
        <f t="shared" si="5"/>
        <v>1</v>
      </c>
      <c r="J28" s="1" t="b">
        <f t="shared" si="5"/>
        <v>1</v>
      </c>
      <c r="K28" s="1" t="b">
        <f t="shared" si="5"/>
        <v>1</v>
      </c>
      <c r="L28" s="1" t="b">
        <f t="shared" si="5"/>
        <v>1</v>
      </c>
      <c r="M28" s="1" t="b">
        <f t="shared" si="5"/>
        <v>1</v>
      </c>
      <c r="N28" s="1" t="b">
        <f t="shared" si="5"/>
        <v>1</v>
      </c>
      <c r="O28" s="1" t="b">
        <f t="shared" si="5"/>
        <v>1</v>
      </c>
      <c r="P28" s="1" t="b">
        <f t="shared" si="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BD9A-83B9-4579-9F07-821FB395432E}">
  <dimension ref="A2:H33"/>
  <sheetViews>
    <sheetView showGridLines="0" tabSelected="1" workbookViewId="0">
      <selection activeCell="I10" sqref="I10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8.7109375" bestFit="1" customWidth="1"/>
    <col min="8" max="8" width="12" bestFit="1" customWidth="1"/>
  </cols>
  <sheetData>
    <row r="2" spans="1:4" ht="23.25" x14ac:dyDescent="0.25">
      <c r="A2" s="24" t="s">
        <v>60</v>
      </c>
      <c r="B2" s="24"/>
      <c r="C2" s="24"/>
      <c r="D2" s="24"/>
    </row>
    <row r="3" spans="1:4" x14ac:dyDescent="0.25">
      <c r="B3" s="27" t="s">
        <v>43</v>
      </c>
      <c r="C3" s="1" t="e">
        <f>MATCH(B3,$A$18:$H$33,0)</f>
        <v>#N/A</v>
      </c>
    </row>
    <row r="4" spans="1:4" x14ac:dyDescent="0.25">
      <c r="A4" s="26" t="s">
        <v>61</v>
      </c>
      <c r="B4" s="26" t="s">
        <v>62</v>
      </c>
      <c r="C4" s="26" t="s">
        <v>63</v>
      </c>
      <c r="D4" s="26" t="s">
        <v>64</v>
      </c>
    </row>
    <row r="5" spans="1:4" x14ac:dyDescent="0.25">
      <c r="A5" s="25">
        <v>40910</v>
      </c>
      <c r="B5" s="1" t="e">
        <f>INDEX($A$18:$H$33,D5,$C$3)</f>
        <v>#N/A</v>
      </c>
      <c r="C5" s="1"/>
      <c r="D5" s="1">
        <f>MATCH(A5,A18:A33,0)</f>
        <v>3</v>
      </c>
    </row>
    <row r="6" spans="1:4" x14ac:dyDescent="0.25">
      <c r="A6" s="25">
        <v>41395</v>
      </c>
      <c r="B6" s="1"/>
      <c r="C6" s="1"/>
      <c r="D6" s="1">
        <f t="shared" ref="D6:D14" si="0">MATCH(A6,A19:A34,0)</f>
        <v>3</v>
      </c>
    </row>
    <row r="7" spans="1:4" x14ac:dyDescent="0.25">
      <c r="A7" s="25">
        <v>40930</v>
      </c>
      <c r="B7" s="1"/>
      <c r="C7" s="1"/>
      <c r="D7" s="1" t="e">
        <f t="shared" si="0"/>
        <v>#N/A</v>
      </c>
    </row>
    <row r="8" spans="1:4" x14ac:dyDescent="0.25">
      <c r="A8" s="25">
        <v>40965</v>
      </c>
      <c r="B8" s="1"/>
      <c r="C8" s="1"/>
      <c r="D8" s="1">
        <f t="shared" si="0"/>
        <v>5</v>
      </c>
    </row>
    <row r="9" spans="1:4" x14ac:dyDescent="0.25">
      <c r="A9" s="25">
        <v>40966</v>
      </c>
      <c r="B9" s="1"/>
      <c r="C9" s="1"/>
      <c r="D9" s="1">
        <f t="shared" si="0"/>
        <v>5</v>
      </c>
    </row>
    <row r="10" spans="1:4" x14ac:dyDescent="0.25">
      <c r="A10" s="25">
        <v>40967</v>
      </c>
      <c r="B10" s="1"/>
      <c r="C10" s="1"/>
      <c r="D10" s="1">
        <f t="shared" si="0"/>
        <v>5</v>
      </c>
    </row>
    <row r="11" spans="1:4" x14ac:dyDescent="0.25">
      <c r="A11" s="25">
        <v>40969</v>
      </c>
      <c r="B11" s="1"/>
      <c r="C11" s="1"/>
      <c r="D11" s="1" t="e">
        <f t="shared" si="0"/>
        <v>#N/A</v>
      </c>
    </row>
    <row r="12" spans="1:4" x14ac:dyDescent="0.25">
      <c r="A12" s="25">
        <v>40935</v>
      </c>
      <c r="B12" s="1"/>
      <c r="C12" s="1"/>
      <c r="D12" s="1">
        <f t="shared" si="0"/>
        <v>7</v>
      </c>
    </row>
    <row r="13" spans="1:4" x14ac:dyDescent="0.25">
      <c r="A13" s="25">
        <v>40933</v>
      </c>
      <c r="B13" s="1"/>
      <c r="C13" s="1"/>
      <c r="D13" s="1">
        <f t="shared" si="0"/>
        <v>7</v>
      </c>
    </row>
    <row r="14" spans="1:4" x14ac:dyDescent="0.25">
      <c r="A14" s="25">
        <v>40934</v>
      </c>
      <c r="B14" s="1"/>
      <c r="C14" s="1"/>
      <c r="D14" s="1">
        <f t="shared" si="0"/>
        <v>7</v>
      </c>
    </row>
    <row r="18" spans="1:8" x14ac:dyDescent="0.25">
      <c r="A18" s="8" t="s">
        <v>12</v>
      </c>
      <c r="B18" s="8" t="s">
        <v>13</v>
      </c>
      <c r="C18" s="8" t="s">
        <v>14</v>
      </c>
      <c r="D18" s="8" t="s">
        <v>15</v>
      </c>
      <c r="E18" s="8" t="s">
        <v>16</v>
      </c>
      <c r="F18" s="8" t="s">
        <v>17</v>
      </c>
      <c r="G18" s="8" t="s">
        <v>43</v>
      </c>
      <c r="H18" s="8" t="s">
        <v>18</v>
      </c>
    </row>
    <row r="19" spans="1:8" x14ac:dyDescent="0.25">
      <c r="A19" s="6">
        <v>40909</v>
      </c>
      <c r="B19" s="4">
        <v>1111</v>
      </c>
      <c r="C19" s="4" t="s">
        <v>20</v>
      </c>
      <c r="D19" s="4" t="s">
        <v>32</v>
      </c>
      <c r="E19" s="4" t="s">
        <v>33</v>
      </c>
      <c r="F19" s="5" t="s">
        <v>38</v>
      </c>
      <c r="G19" s="9">
        <v>7164</v>
      </c>
      <c r="H19" s="4">
        <v>844.16</v>
      </c>
    </row>
    <row r="20" spans="1:8" x14ac:dyDescent="0.25">
      <c r="A20" s="6">
        <v>40910</v>
      </c>
      <c r="B20" s="4">
        <v>1112</v>
      </c>
      <c r="C20" s="4" t="s">
        <v>19</v>
      </c>
      <c r="D20" s="4" t="s">
        <v>32</v>
      </c>
      <c r="E20" s="4" t="s">
        <v>33</v>
      </c>
      <c r="F20" s="5" t="s">
        <v>38</v>
      </c>
      <c r="G20" s="9">
        <v>6528</v>
      </c>
      <c r="H20" s="7">
        <v>3376.63</v>
      </c>
    </row>
    <row r="21" spans="1:8" x14ac:dyDescent="0.25">
      <c r="A21" s="6">
        <v>41395</v>
      </c>
      <c r="B21" s="4">
        <v>1113</v>
      </c>
      <c r="C21" s="4" t="s">
        <v>21</v>
      </c>
      <c r="D21" s="4" t="s">
        <v>32</v>
      </c>
      <c r="E21" s="4" t="s">
        <v>34</v>
      </c>
      <c r="F21" s="5" t="s">
        <v>38</v>
      </c>
      <c r="G21" s="9">
        <v>2520</v>
      </c>
      <c r="H21" s="7">
        <v>2280</v>
      </c>
    </row>
    <row r="22" spans="1:8" x14ac:dyDescent="0.25">
      <c r="A22" s="6">
        <v>40912</v>
      </c>
      <c r="B22" s="4">
        <v>1114</v>
      </c>
      <c r="C22" s="4" t="s">
        <v>19</v>
      </c>
      <c r="D22" s="4" t="s">
        <v>32</v>
      </c>
      <c r="E22" s="4" t="s">
        <v>34</v>
      </c>
      <c r="F22" s="5" t="s">
        <v>39</v>
      </c>
      <c r="G22" s="9">
        <v>9660</v>
      </c>
      <c r="H22" s="7">
        <v>1737.35</v>
      </c>
    </row>
    <row r="23" spans="1:8" x14ac:dyDescent="0.25">
      <c r="A23" s="6">
        <v>40913</v>
      </c>
      <c r="B23" s="4">
        <v>1115</v>
      </c>
      <c r="C23" s="4" t="s">
        <v>20</v>
      </c>
      <c r="D23" s="4" t="s">
        <v>32</v>
      </c>
      <c r="E23" s="4" t="s">
        <v>35</v>
      </c>
      <c r="F23" s="5" t="s">
        <v>39</v>
      </c>
      <c r="G23" s="9">
        <v>11500</v>
      </c>
      <c r="H23" s="7">
        <v>854.7</v>
      </c>
    </row>
    <row r="24" spans="1:8" x14ac:dyDescent="0.25">
      <c r="A24" s="6">
        <v>40961</v>
      </c>
      <c r="B24" s="4">
        <v>1111</v>
      </c>
      <c r="C24" s="4" t="s">
        <v>22</v>
      </c>
      <c r="D24" s="4" t="s">
        <v>32</v>
      </c>
      <c r="E24" s="4" t="s">
        <v>35</v>
      </c>
      <c r="F24" s="5" t="s">
        <v>40</v>
      </c>
      <c r="G24" s="9">
        <v>7896</v>
      </c>
      <c r="H24" s="7">
        <v>2565.41</v>
      </c>
    </row>
    <row r="25" spans="1:8" x14ac:dyDescent="0.25">
      <c r="A25" s="6">
        <v>40965</v>
      </c>
      <c r="B25" s="4">
        <v>1117</v>
      </c>
      <c r="C25" s="4" t="s">
        <v>23</v>
      </c>
      <c r="D25" s="4" t="s">
        <v>32</v>
      </c>
      <c r="E25" s="4" t="s">
        <v>35</v>
      </c>
      <c r="F25" s="5" t="s">
        <v>40</v>
      </c>
      <c r="G25" s="9">
        <v>8316</v>
      </c>
      <c r="H25" s="7">
        <v>1063.21</v>
      </c>
    </row>
    <row r="26" spans="1:8" x14ac:dyDescent="0.25">
      <c r="A26" s="6">
        <v>40966</v>
      </c>
      <c r="B26" s="4">
        <v>1118</v>
      </c>
      <c r="C26" s="4" t="s">
        <v>24</v>
      </c>
      <c r="D26" s="4" t="s">
        <v>32</v>
      </c>
      <c r="E26" s="4" t="s">
        <v>33</v>
      </c>
      <c r="F26" s="5" t="s">
        <v>38</v>
      </c>
      <c r="G26" s="9">
        <v>8290</v>
      </c>
      <c r="H26" s="7">
        <v>1864.03</v>
      </c>
    </row>
    <row r="27" spans="1:8" x14ac:dyDescent="0.25">
      <c r="A27" s="6">
        <v>40967</v>
      </c>
      <c r="B27" s="4">
        <v>1119</v>
      </c>
      <c r="C27" s="4" t="s">
        <v>25</v>
      </c>
      <c r="D27" s="4" t="s">
        <v>32</v>
      </c>
      <c r="E27" s="4" t="s">
        <v>33</v>
      </c>
      <c r="F27" s="5" t="s">
        <v>41</v>
      </c>
      <c r="G27" s="9">
        <v>1705</v>
      </c>
      <c r="H27" s="7">
        <v>2653.62</v>
      </c>
    </row>
    <row r="28" spans="1:8" x14ac:dyDescent="0.25">
      <c r="A28" s="6">
        <v>40918</v>
      </c>
      <c r="B28" s="4">
        <v>1111</v>
      </c>
      <c r="C28" s="4" t="s">
        <v>26</v>
      </c>
      <c r="D28" s="4" t="s">
        <v>32</v>
      </c>
      <c r="E28" s="4" t="s">
        <v>33</v>
      </c>
      <c r="F28" s="5" t="s">
        <v>42</v>
      </c>
      <c r="G28" s="9">
        <v>8021</v>
      </c>
      <c r="H28" s="7">
        <v>1931.35</v>
      </c>
    </row>
    <row r="29" spans="1:8" x14ac:dyDescent="0.25">
      <c r="A29" s="6">
        <v>40919</v>
      </c>
      <c r="B29" s="4">
        <v>1121</v>
      </c>
      <c r="C29" s="4" t="s">
        <v>27</v>
      </c>
      <c r="D29" s="4" t="s">
        <v>32</v>
      </c>
      <c r="E29" s="4" t="s">
        <v>33</v>
      </c>
      <c r="F29" s="5" t="s">
        <v>41</v>
      </c>
      <c r="G29" s="9">
        <v>4021</v>
      </c>
      <c r="H29" s="7">
        <v>994.42</v>
      </c>
    </row>
    <row r="30" spans="1:8" x14ac:dyDescent="0.25">
      <c r="A30" s="6">
        <v>40920</v>
      </c>
      <c r="B30" s="4">
        <v>1122</v>
      </c>
      <c r="C30" s="4" t="s">
        <v>28</v>
      </c>
      <c r="D30" s="4" t="s">
        <v>32</v>
      </c>
      <c r="E30" s="4" t="s">
        <v>36</v>
      </c>
      <c r="F30" s="5" t="s">
        <v>42</v>
      </c>
      <c r="G30" s="9">
        <v>5944</v>
      </c>
      <c r="H30" s="7">
        <v>1931.35</v>
      </c>
    </row>
    <row r="31" spans="1:8" x14ac:dyDescent="0.25">
      <c r="A31" s="6">
        <v>40935</v>
      </c>
      <c r="B31" s="4">
        <v>1123</v>
      </c>
      <c r="C31" s="4" t="s">
        <v>29</v>
      </c>
      <c r="D31" s="4" t="s">
        <v>32</v>
      </c>
      <c r="E31" s="4" t="s">
        <v>36</v>
      </c>
      <c r="F31" s="5" t="s">
        <v>41</v>
      </c>
      <c r="G31" s="9">
        <v>9107</v>
      </c>
      <c r="H31" s="7">
        <v>994.42</v>
      </c>
    </row>
    <row r="32" spans="1:8" x14ac:dyDescent="0.25">
      <c r="A32" s="6">
        <v>40933</v>
      </c>
      <c r="B32" s="4">
        <v>1124</v>
      </c>
      <c r="C32" s="4" t="s">
        <v>30</v>
      </c>
      <c r="D32" s="4" t="s">
        <v>32</v>
      </c>
      <c r="E32" s="4" t="s">
        <v>36</v>
      </c>
      <c r="F32" s="5" t="s">
        <v>42</v>
      </c>
      <c r="G32" s="9">
        <v>8223.0072999999993</v>
      </c>
      <c r="H32" s="7">
        <v>4092.73</v>
      </c>
    </row>
    <row r="33" spans="1:8" x14ac:dyDescent="0.25">
      <c r="A33" s="6">
        <v>40934</v>
      </c>
      <c r="B33" s="4">
        <v>1125</v>
      </c>
      <c r="C33" s="4" t="s">
        <v>31</v>
      </c>
      <c r="D33" s="4" t="s">
        <v>32</v>
      </c>
      <c r="E33" s="4" t="s">
        <v>37</v>
      </c>
      <c r="F33" s="5" t="s">
        <v>40</v>
      </c>
      <c r="G33" s="10">
        <v>4092.73</v>
      </c>
      <c r="H33" s="7">
        <v>1900</v>
      </c>
    </row>
  </sheetData>
  <mergeCells count="1">
    <mergeCell ref="A2:D2"/>
  </mergeCells>
  <conditionalFormatting sqref="G19:G33">
    <cfRule type="top10" dxfId="1" priority="1" rank="6"/>
    <cfRule type="cellIs" dxfId="0" priority="2" operator="greaterThan">
      <formula>"6.60K"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F4B3-EA9E-4131-887B-B54C2AE106EE}">
  <dimension ref="A1:H16"/>
  <sheetViews>
    <sheetView zoomScale="130" zoomScaleNormal="130" workbookViewId="0">
      <selection sqref="A1:H16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8.7109375" bestFit="1" customWidth="1"/>
    <col min="8" max="8" width="12" bestFit="1" customWidth="1"/>
  </cols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5" t="s">
        <v>38</v>
      </c>
      <c r="G2" s="9">
        <v>7164</v>
      </c>
      <c r="H2" s="4">
        <v>844.16</v>
      </c>
    </row>
    <row r="3" spans="1:8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5" t="s">
        <v>38</v>
      </c>
      <c r="G3" s="9">
        <v>6528</v>
      </c>
      <c r="H3" s="7">
        <v>3376.63</v>
      </c>
    </row>
    <row r="4" spans="1:8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5" t="s">
        <v>38</v>
      </c>
      <c r="G4" s="9">
        <v>2520</v>
      </c>
      <c r="H4" s="7">
        <v>2280</v>
      </c>
    </row>
    <row r="5" spans="1:8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5" t="s">
        <v>39</v>
      </c>
      <c r="G5" s="9">
        <v>9660</v>
      </c>
      <c r="H5" s="7">
        <v>1737.35</v>
      </c>
    </row>
    <row r="6" spans="1:8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5" t="s">
        <v>39</v>
      </c>
      <c r="G6" s="9">
        <v>11500</v>
      </c>
      <c r="H6" s="7">
        <v>854.7</v>
      </c>
    </row>
    <row r="7" spans="1:8" x14ac:dyDescent="0.25">
      <c r="A7" s="6">
        <v>40914</v>
      </c>
      <c r="B7" s="4">
        <v>1111</v>
      </c>
      <c r="C7" s="4" t="s">
        <v>22</v>
      </c>
      <c r="D7" s="4" t="s">
        <v>32</v>
      </c>
      <c r="E7" s="4" t="s">
        <v>35</v>
      </c>
      <c r="F7" s="5" t="s">
        <v>40</v>
      </c>
      <c r="G7" s="9">
        <v>7896</v>
      </c>
      <c r="H7" s="7">
        <v>2565.41</v>
      </c>
    </row>
    <row r="8" spans="1:8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5" t="s">
        <v>40</v>
      </c>
      <c r="G8" s="9">
        <v>8316</v>
      </c>
      <c r="H8" s="7">
        <v>1063.21</v>
      </c>
    </row>
    <row r="9" spans="1:8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5" t="s">
        <v>38</v>
      </c>
      <c r="G9" s="9">
        <v>8290</v>
      </c>
      <c r="H9" s="7">
        <v>1864.03</v>
      </c>
    </row>
    <row r="10" spans="1:8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5" t="s">
        <v>41</v>
      </c>
      <c r="G10" s="9">
        <v>1705</v>
      </c>
      <c r="H10" s="7">
        <v>2653.62</v>
      </c>
    </row>
    <row r="11" spans="1:8" x14ac:dyDescent="0.25">
      <c r="A11" s="6">
        <v>40918</v>
      </c>
      <c r="B11" s="4">
        <v>1111</v>
      </c>
      <c r="C11" s="4" t="s">
        <v>26</v>
      </c>
      <c r="D11" s="4" t="s">
        <v>32</v>
      </c>
      <c r="E11" s="4" t="s">
        <v>33</v>
      </c>
      <c r="F11" s="5" t="s">
        <v>42</v>
      </c>
      <c r="G11" s="9">
        <v>8021</v>
      </c>
      <c r="H11" s="7">
        <v>1931.35</v>
      </c>
    </row>
    <row r="12" spans="1:8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5" t="s">
        <v>41</v>
      </c>
      <c r="G12" s="9">
        <v>4021</v>
      </c>
      <c r="H12" s="7">
        <v>994.42</v>
      </c>
    </row>
    <row r="13" spans="1:8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5" t="s">
        <v>42</v>
      </c>
      <c r="G13" s="9">
        <v>5944</v>
      </c>
      <c r="H13" s="7">
        <v>1931.35</v>
      </c>
    </row>
    <row r="14" spans="1:8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5" t="s">
        <v>41</v>
      </c>
      <c r="G14" s="9">
        <v>9107</v>
      </c>
      <c r="H14" s="7">
        <v>994.42</v>
      </c>
    </row>
    <row r="15" spans="1:8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5" t="s">
        <v>42</v>
      </c>
      <c r="G15" s="9">
        <v>8223.0072999999993</v>
      </c>
      <c r="H15" s="7">
        <v>4092.73</v>
      </c>
    </row>
    <row r="16" spans="1:8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5" t="s">
        <v>40</v>
      </c>
      <c r="G16" s="10">
        <v>4092.73</v>
      </c>
      <c r="H16" s="7">
        <v>1900</v>
      </c>
    </row>
  </sheetData>
  <conditionalFormatting sqref="B1:B1048576">
    <cfRule type="duplicateValues" dxfId="1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747B-92F6-4F13-9191-A43C7E15EF5C}">
  <dimension ref="A1:H16"/>
  <sheetViews>
    <sheetView workbookViewId="0">
      <selection sqref="A1:H16"/>
    </sheetView>
  </sheetViews>
  <sheetFormatPr defaultRowHeight="15" x14ac:dyDescent="0.25"/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5" t="s">
        <v>38</v>
      </c>
      <c r="G2" s="9">
        <v>7164</v>
      </c>
      <c r="H2" s="4">
        <v>844.16</v>
      </c>
    </row>
    <row r="3" spans="1:8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5" t="s">
        <v>38</v>
      </c>
      <c r="G3" s="9">
        <v>6528</v>
      </c>
      <c r="H3" s="7">
        <v>3376.63</v>
      </c>
    </row>
    <row r="4" spans="1:8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5" t="s">
        <v>38</v>
      </c>
      <c r="G4" s="9">
        <v>2520</v>
      </c>
      <c r="H4" s="7">
        <v>2280</v>
      </c>
    </row>
    <row r="5" spans="1:8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5" t="s">
        <v>39</v>
      </c>
      <c r="G5" s="9">
        <v>9660</v>
      </c>
      <c r="H5" s="7">
        <v>1737.35</v>
      </c>
    </row>
    <row r="6" spans="1:8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5" t="s">
        <v>39</v>
      </c>
      <c r="G6" s="9">
        <v>11500</v>
      </c>
      <c r="H6" s="7">
        <v>854.7</v>
      </c>
    </row>
    <row r="7" spans="1:8" x14ac:dyDescent="0.25">
      <c r="A7" s="6">
        <v>40914</v>
      </c>
      <c r="B7" s="4">
        <v>1111</v>
      </c>
      <c r="C7" s="4" t="s">
        <v>22</v>
      </c>
      <c r="D7" s="4" t="s">
        <v>32</v>
      </c>
      <c r="E7" s="4" t="s">
        <v>35</v>
      </c>
      <c r="F7" s="5" t="s">
        <v>40</v>
      </c>
      <c r="G7" s="9">
        <v>7896</v>
      </c>
      <c r="H7" s="7">
        <v>2565.41</v>
      </c>
    </row>
    <row r="8" spans="1:8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5" t="s">
        <v>40</v>
      </c>
      <c r="G8" s="9">
        <v>8316</v>
      </c>
      <c r="H8" s="7">
        <v>1063.21</v>
      </c>
    </row>
    <row r="9" spans="1:8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5" t="s">
        <v>38</v>
      </c>
      <c r="G9" s="9">
        <v>8290</v>
      </c>
      <c r="H9" s="7">
        <v>1864.03</v>
      </c>
    </row>
    <row r="10" spans="1:8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5" t="s">
        <v>41</v>
      </c>
      <c r="G10" s="9">
        <v>1705</v>
      </c>
      <c r="H10" s="7">
        <v>2653.62</v>
      </c>
    </row>
    <row r="11" spans="1:8" x14ac:dyDescent="0.25">
      <c r="A11" s="6">
        <v>40918</v>
      </c>
      <c r="B11" s="4">
        <v>1111</v>
      </c>
      <c r="C11" s="4" t="s">
        <v>26</v>
      </c>
      <c r="D11" s="4" t="s">
        <v>32</v>
      </c>
      <c r="E11" s="4" t="s">
        <v>33</v>
      </c>
      <c r="F11" s="5" t="s">
        <v>42</v>
      </c>
      <c r="G11" s="9">
        <v>8021</v>
      </c>
      <c r="H11" s="7">
        <v>1931.35</v>
      </c>
    </row>
    <row r="12" spans="1:8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5" t="s">
        <v>41</v>
      </c>
      <c r="G12" s="9">
        <v>4021</v>
      </c>
      <c r="H12" s="7">
        <v>994.42</v>
      </c>
    </row>
    <row r="13" spans="1:8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5" t="s">
        <v>42</v>
      </c>
      <c r="G13" s="9">
        <v>5944</v>
      </c>
      <c r="H13" s="7">
        <v>1931.35</v>
      </c>
    </row>
    <row r="14" spans="1:8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5" t="s">
        <v>41</v>
      </c>
      <c r="G14" s="9">
        <v>9107</v>
      </c>
      <c r="H14" s="7">
        <v>994.42</v>
      </c>
    </row>
    <row r="15" spans="1:8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5" t="s">
        <v>42</v>
      </c>
      <c r="G15" s="9">
        <v>8223.0072999999993</v>
      </c>
      <c r="H15" s="7">
        <v>4092.73</v>
      </c>
    </row>
    <row r="16" spans="1:8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5" t="s">
        <v>40</v>
      </c>
      <c r="G16" s="10">
        <v>4092.73</v>
      </c>
      <c r="H16" s="7">
        <v>1900</v>
      </c>
    </row>
  </sheetData>
  <conditionalFormatting sqref="G2:G16">
    <cfRule type="top10" dxfId="10" priority="1" rank="6"/>
    <cfRule type="cellIs" dxfId="9" priority="2" operator="greaterThan">
      <formula>"6.60K"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B78B-E8A2-4C85-BBA9-E0B35BC6F963}">
  <dimension ref="A1:H16"/>
  <sheetViews>
    <sheetView workbookViewId="0">
      <selection activeCell="K19" sqref="K19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8.7109375" bestFit="1" customWidth="1"/>
    <col min="8" max="8" width="12" bestFit="1" customWidth="1"/>
  </cols>
  <sheetData>
    <row r="1" spans="1:8" x14ac:dyDescent="0.25">
      <c r="A1" s="8" t="s">
        <v>12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43</v>
      </c>
      <c r="H1" s="8" t="s">
        <v>18</v>
      </c>
    </row>
    <row r="2" spans="1:8" x14ac:dyDescent="0.25">
      <c r="A2" s="6">
        <v>40909</v>
      </c>
      <c r="B2" s="4">
        <v>1111</v>
      </c>
      <c r="C2" s="4" t="s">
        <v>20</v>
      </c>
      <c r="D2" s="4" t="s">
        <v>32</v>
      </c>
      <c r="E2" s="4" t="s">
        <v>33</v>
      </c>
      <c r="F2" s="5" t="s">
        <v>38</v>
      </c>
      <c r="G2" s="10">
        <v>7164</v>
      </c>
      <c r="H2" s="4">
        <v>844.16</v>
      </c>
    </row>
    <row r="3" spans="1:8" x14ac:dyDescent="0.25">
      <c r="A3" s="6">
        <v>40910</v>
      </c>
      <c r="B3" s="4">
        <v>1112</v>
      </c>
      <c r="C3" s="4" t="s">
        <v>19</v>
      </c>
      <c r="D3" s="4" t="s">
        <v>32</v>
      </c>
      <c r="E3" s="4" t="s">
        <v>33</v>
      </c>
      <c r="F3" s="5" t="s">
        <v>38</v>
      </c>
      <c r="G3" s="10">
        <v>6528</v>
      </c>
      <c r="H3" s="7">
        <v>3376.63</v>
      </c>
    </row>
    <row r="4" spans="1:8" x14ac:dyDescent="0.25">
      <c r="A4" s="6">
        <v>40911</v>
      </c>
      <c r="B4" s="4">
        <v>1113</v>
      </c>
      <c r="C4" s="4" t="s">
        <v>21</v>
      </c>
      <c r="D4" s="4" t="s">
        <v>32</v>
      </c>
      <c r="E4" s="4" t="s">
        <v>34</v>
      </c>
      <c r="F4" s="5" t="s">
        <v>38</v>
      </c>
      <c r="G4" s="10">
        <v>2520</v>
      </c>
      <c r="H4" s="7">
        <v>2280</v>
      </c>
    </row>
    <row r="5" spans="1:8" x14ac:dyDescent="0.25">
      <c r="A5" s="6">
        <v>40912</v>
      </c>
      <c r="B5" s="4">
        <v>1114</v>
      </c>
      <c r="C5" s="4" t="s">
        <v>19</v>
      </c>
      <c r="D5" s="4" t="s">
        <v>32</v>
      </c>
      <c r="E5" s="4" t="s">
        <v>34</v>
      </c>
      <c r="F5" s="5" t="s">
        <v>39</v>
      </c>
      <c r="G5" s="10">
        <v>9660</v>
      </c>
      <c r="H5" s="7">
        <v>1737.35</v>
      </c>
    </row>
    <row r="6" spans="1:8" x14ac:dyDescent="0.25">
      <c r="A6" s="6">
        <v>40913</v>
      </c>
      <c r="B6" s="4">
        <v>1115</v>
      </c>
      <c r="C6" s="4" t="s">
        <v>20</v>
      </c>
      <c r="D6" s="4" t="s">
        <v>32</v>
      </c>
      <c r="E6" s="4" t="s">
        <v>35</v>
      </c>
      <c r="F6" s="5" t="s">
        <v>39</v>
      </c>
      <c r="G6" s="10">
        <v>11500</v>
      </c>
      <c r="H6" s="7">
        <v>854.7</v>
      </c>
    </row>
    <row r="7" spans="1:8" x14ac:dyDescent="0.25">
      <c r="A7" s="6">
        <v>40914</v>
      </c>
      <c r="B7" s="4">
        <v>1111</v>
      </c>
      <c r="C7" s="4" t="s">
        <v>22</v>
      </c>
      <c r="D7" s="4" t="s">
        <v>32</v>
      </c>
      <c r="E7" s="4" t="s">
        <v>35</v>
      </c>
      <c r="F7" s="5" t="s">
        <v>40</v>
      </c>
      <c r="G7" s="10">
        <v>7896</v>
      </c>
      <c r="H7" s="7">
        <v>2565.41</v>
      </c>
    </row>
    <row r="8" spans="1:8" x14ac:dyDescent="0.25">
      <c r="A8" s="6">
        <v>40915</v>
      </c>
      <c r="B8" s="4">
        <v>1117</v>
      </c>
      <c r="C8" s="4" t="s">
        <v>23</v>
      </c>
      <c r="D8" s="4" t="s">
        <v>32</v>
      </c>
      <c r="E8" s="4" t="s">
        <v>35</v>
      </c>
      <c r="F8" s="5" t="s">
        <v>40</v>
      </c>
      <c r="G8" s="10">
        <v>8316</v>
      </c>
      <c r="H8" s="7">
        <v>1063.21</v>
      </c>
    </row>
    <row r="9" spans="1:8" x14ac:dyDescent="0.25">
      <c r="A9" s="6">
        <v>40916</v>
      </c>
      <c r="B9" s="4">
        <v>1118</v>
      </c>
      <c r="C9" s="4" t="s">
        <v>24</v>
      </c>
      <c r="D9" s="4" t="s">
        <v>32</v>
      </c>
      <c r="E9" s="4" t="s">
        <v>33</v>
      </c>
      <c r="F9" s="5" t="s">
        <v>38</v>
      </c>
      <c r="G9" s="10">
        <v>8290</v>
      </c>
      <c r="H9" s="7">
        <v>1864.03</v>
      </c>
    </row>
    <row r="10" spans="1:8" x14ac:dyDescent="0.25">
      <c r="A10" s="6">
        <v>40917</v>
      </c>
      <c r="B10" s="4">
        <v>1119</v>
      </c>
      <c r="C10" s="4" t="s">
        <v>25</v>
      </c>
      <c r="D10" s="4" t="s">
        <v>32</v>
      </c>
      <c r="E10" s="4" t="s">
        <v>33</v>
      </c>
      <c r="F10" s="5" t="s">
        <v>41</v>
      </c>
      <c r="G10" s="10">
        <v>1705</v>
      </c>
      <c r="H10" s="7">
        <v>2653.62</v>
      </c>
    </row>
    <row r="11" spans="1:8" x14ac:dyDescent="0.25">
      <c r="A11" s="6">
        <v>40918</v>
      </c>
      <c r="B11" s="4">
        <v>1111</v>
      </c>
      <c r="C11" s="4" t="s">
        <v>26</v>
      </c>
      <c r="D11" s="4" t="s">
        <v>32</v>
      </c>
      <c r="E11" s="4" t="s">
        <v>33</v>
      </c>
      <c r="F11" s="5" t="s">
        <v>42</v>
      </c>
      <c r="G11" s="10">
        <v>8021</v>
      </c>
      <c r="H11" s="7">
        <v>1931.35</v>
      </c>
    </row>
    <row r="12" spans="1:8" x14ac:dyDescent="0.25">
      <c r="A12" s="6">
        <v>40919</v>
      </c>
      <c r="B12" s="4">
        <v>1121</v>
      </c>
      <c r="C12" s="4" t="s">
        <v>27</v>
      </c>
      <c r="D12" s="4" t="s">
        <v>32</v>
      </c>
      <c r="E12" s="4" t="s">
        <v>33</v>
      </c>
      <c r="F12" s="5" t="s">
        <v>41</v>
      </c>
      <c r="G12" s="10">
        <v>4021</v>
      </c>
      <c r="H12" s="7">
        <v>994.42</v>
      </c>
    </row>
    <row r="13" spans="1:8" x14ac:dyDescent="0.25">
      <c r="A13" s="6">
        <v>40920</v>
      </c>
      <c r="B13" s="4">
        <v>1122</v>
      </c>
      <c r="C13" s="4" t="s">
        <v>28</v>
      </c>
      <c r="D13" s="4" t="s">
        <v>32</v>
      </c>
      <c r="E13" s="4" t="s">
        <v>36</v>
      </c>
      <c r="F13" s="5" t="s">
        <v>42</v>
      </c>
      <c r="G13" s="10">
        <v>5944</v>
      </c>
      <c r="H13" s="7">
        <v>1931.35</v>
      </c>
    </row>
    <row r="14" spans="1:8" x14ac:dyDescent="0.25">
      <c r="A14" s="6">
        <v>40921</v>
      </c>
      <c r="B14" s="4">
        <v>1123</v>
      </c>
      <c r="C14" s="4" t="s">
        <v>29</v>
      </c>
      <c r="D14" s="4" t="s">
        <v>32</v>
      </c>
      <c r="E14" s="4" t="s">
        <v>36</v>
      </c>
      <c r="F14" s="5" t="s">
        <v>41</v>
      </c>
      <c r="G14" s="10">
        <v>9107</v>
      </c>
      <c r="H14" s="7">
        <v>994.42</v>
      </c>
    </row>
    <row r="15" spans="1:8" x14ac:dyDescent="0.25">
      <c r="A15" s="6">
        <v>40922</v>
      </c>
      <c r="B15" s="4">
        <v>1124</v>
      </c>
      <c r="C15" s="4" t="s">
        <v>30</v>
      </c>
      <c r="D15" s="4" t="s">
        <v>32</v>
      </c>
      <c r="E15" s="4" t="s">
        <v>36</v>
      </c>
      <c r="F15" s="5" t="s">
        <v>42</v>
      </c>
      <c r="G15" s="10">
        <v>8223.0072999999993</v>
      </c>
      <c r="H15" s="7">
        <v>4092.73</v>
      </c>
    </row>
    <row r="16" spans="1:8" x14ac:dyDescent="0.25">
      <c r="A16" s="6">
        <v>40923</v>
      </c>
      <c r="B16" s="4">
        <v>1125</v>
      </c>
      <c r="C16" s="4" t="s">
        <v>31</v>
      </c>
      <c r="D16" s="4" t="s">
        <v>32</v>
      </c>
      <c r="E16" s="4" t="s">
        <v>37</v>
      </c>
      <c r="F16" s="5" t="s">
        <v>40</v>
      </c>
      <c r="G16" s="10">
        <v>4092.73</v>
      </c>
      <c r="H16" s="7">
        <v>1900</v>
      </c>
    </row>
  </sheetData>
  <conditionalFormatting sqref="G2:G16">
    <cfRule type="cellIs" dxfId="8" priority="2" operator="greaterThan">
      <formula>"6.60K"</formula>
    </cfRule>
    <cfRule type="cellIs" dxfId="7" priority="3" operator="greaterThan">
      <formula>"6.60K"</formula>
    </cfRule>
  </conditionalFormatting>
  <conditionalFormatting sqref="G1:H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{00CA8CF5-B999-44FE-9880-63043553B305}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CA8CF5-B999-44FE-9880-63043553B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G1:H16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5041-B7D0-4CCC-9DC7-2485A33180AD}">
  <dimension ref="A1:H16"/>
  <sheetViews>
    <sheetView topLeftCell="A3" workbookViewId="0">
      <selection activeCell="K32" sqref="K32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85546875" bestFit="1" customWidth="1"/>
    <col min="4" max="4" width="9.42578125" bestFit="1" customWidth="1"/>
    <col min="5" max="5" width="7.28515625" bestFit="1" customWidth="1"/>
    <col min="6" max="6" width="12.7109375" bestFit="1" customWidth="1"/>
    <col min="7" max="7" width="8.7109375" bestFit="1" customWidth="1"/>
    <col min="8" max="8" width="12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43</v>
      </c>
      <c r="H1" t="s">
        <v>18</v>
      </c>
    </row>
    <row r="2" spans="1:8" x14ac:dyDescent="0.25">
      <c r="A2">
        <v>40909</v>
      </c>
      <c r="B2">
        <v>1111</v>
      </c>
      <c r="C2" t="s">
        <v>20</v>
      </c>
      <c r="D2" t="s">
        <v>32</v>
      </c>
      <c r="E2" t="s">
        <v>33</v>
      </c>
      <c r="F2" s="13">
        <v>8</v>
      </c>
      <c r="G2">
        <v>7164</v>
      </c>
      <c r="H2">
        <v>844.16</v>
      </c>
    </row>
    <row r="3" spans="1:8" x14ac:dyDescent="0.25">
      <c r="A3">
        <v>40910</v>
      </c>
      <c r="B3">
        <v>1112</v>
      </c>
      <c r="C3" t="s">
        <v>19</v>
      </c>
      <c r="D3" t="s">
        <v>32</v>
      </c>
      <c r="E3" t="s">
        <v>33</v>
      </c>
      <c r="F3" s="13">
        <v>8</v>
      </c>
      <c r="G3">
        <v>6528</v>
      </c>
      <c r="H3">
        <v>3376.63</v>
      </c>
    </row>
    <row r="4" spans="1:8" x14ac:dyDescent="0.25">
      <c r="A4">
        <v>40911</v>
      </c>
      <c r="B4">
        <v>1113</v>
      </c>
      <c r="C4" t="s">
        <v>21</v>
      </c>
      <c r="D4" t="s">
        <v>32</v>
      </c>
      <c r="E4" t="s">
        <v>34</v>
      </c>
      <c r="F4" s="13">
        <v>8</v>
      </c>
      <c r="G4">
        <v>2520</v>
      </c>
      <c r="H4">
        <v>2280</v>
      </c>
    </row>
    <row r="5" spans="1:8" x14ac:dyDescent="0.25">
      <c r="A5">
        <v>40912</v>
      </c>
      <c r="B5">
        <v>1114</v>
      </c>
      <c r="C5" t="s">
        <v>19</v>
      </c>
      <c r="D5" t="s">
        <v>32</v>
      </c>
      <c r="E5" t="s">
        <v>34</v>
      </c>
      <c r="F5" s="13">
        <v>10</v>
      </c>
      <c r="G5">
        <v>9660</v>
      </c>
      <c r="H5">
        <v>1737.35</v>
      </c>
    </row>
    <row r="6" spans="1:8" x14ac:dyDescent="0.25">
      <c r="A6">
        <v>40913</v>
      </c>
      <c r="B6">
        <v>1115</v>
      </c>
      <c r="C6" t="s">
        <v>20</v>
      </c>
      <c r="D6" t="s">
        <v>32</v>
      </c>
      <c r="E6" t="s">
        <v>35</v>
      </c>
      <c r="F6" s="13">
        <v>10</v>
      </c>
      <c r="G6">
        <v>11500</v>
      </c>
      <c r="H6">
        <v>854.7</v>
      </c>
    </row>
    <row r="7" spans="1:8" x14ac:dyDescent="0.25">
      <c r="A7">
        <v>40914</v>
      </c>
      <c r="B7">
        <v>1116</v>
      </c>
      <c r="C7" t="s">
        <v>22</v>
      </c>
      <c r="D7" t="s">
        <v>32</v>
      </c>
      <c r="E7" t="s">
        <v>35</v>
      </c>
      <c r="F7" s="13">
        <v>7</v>
      </c>
      <c r="G7">
        <v>7896</v>
      </c>
      <c r="H7">
        <v>2565.41</v>
      </c>
    </row>
    <row r="8" spans="1:8" x14ac:dyDescent="0.25">
      <c r="A8">
        <v>40915</v>
      </c>
      <c r="B8">
        <v>1117</v>
      </c>
      <c r="C8" t="s">
        <v>23</v>
      </c>
      <c r="D8" t="s">
        <v>32</v>
      </c>
      <c r="E8" t="s">
        <v>35</v>
      </c>
      <c r="F8" s="13">
        <v>7</v>
      </c>
      <c r="G8">
        <v>8316</v>
      </c>
      <c r="H8">
        <v>1063.21</v>
      </c>
    </row>
    <row r="9" spans="1:8" x14ac:dyDescent="0.25">
      <c r="A9">
        <v>40916</v>
      </c>
      <c r="B9">
        <v>1118</v>
      </c>
      <c r="C9" t="s">
        <v>24</v>
      </c>
      <c r="D9" t="s">
        <v>32</v>
      </c>
      <c r="E9" t="s">
        <v>33</v>
      </c>
      <c r="F9" s="13">
        <v>8</v>
      </c>
      <c r="G9">
        <v>8290</v>
      </c>
      <c r="H9">
        <v>1864.03</v>
      </c>
    </row>
    <row r="10" spans="1:8" x14ac:dyDescent="0.25">
      <c r="A10">
        <v>40917</v>
      </c>
      <c r="B10">
        <v>1119</v>
      </c>
      <c r="C10" t="s">
        <v>25</v>
      </c>
      <c r="D10" t="s">
        <v>32</v>
      </c>
      <c r="E10" t="s">
        <v>33</v>
      </c>
      <c r="F10" s="13">
        <v>6</v>
      </c>
      <c r="G10">
        <v>1705</v>
      </c>
      <c r="H10">
        <v>2653.62</v>
      </c>
    </row>
    <row r="11" spans="1:8" x14ac:dyDescent="0.25">
      <c r="A11">
        <v>40918</v>
      </c>
      <c r="B11">
        <v>1120</v>
      </c>
      <c r="C11" t="s">
        <v>26</v>
      </c>
      <c r="D11" t="s">
        <v>32</v>
      </c>
      <c r="E11" t="s">
        <v>33</v>
      </c>
      <c r="F11" s="13">
        <v>9</v>
      </c>
      <c r="G11">
        <v>8021</v>
      </c>
      <c r="H11">
        <v>1931.35</v>
      </c>
    </row>
    <row r="12" spans="1:8" x14ac:dyDescent="0.25">
      <c r="A12">
        <v>40919</v>
      </c>
      <c r="B12">
        <v>1121</v>
      </c>
      <c r="C12" t="s">
        <v>27</v>
      </c>
      <c r="D12" t="s">
        <v>32</v>
      </c>
      <c r="E12" t="s">
        <v>33</v>
      </c>
      <c r="F12" s="13">
        <v>9</v>
      </c>
      <c r="G12">
        <v>4021</v>
      </c>
      <c r="H12">
        <v>994.42</v>
      </c>
    </row>
    <row r="13" spans="1:8" x14ac:dyDescent="0.25">
      <c r="A13">
        <v>40920</v>
      </c>
      <c r="B13">
        <v>1122</v>
      </c>
      <c r="C13" t="s">
        <v>28</v>
      </c>
      <c r="D13" t="s">
        <v>32</v>
      </c>
      <c r="E13" t="s">
        <v>36</v>
      </c>
      <c r="F13" s="13">
        <v>6</v>
      </c>
      <c r="G13">
        <v>5944</v>
      </c>
      <c r="H13">
        <v>1931.35</v>
      </c>
    </row>
    <row r="14" spans="1:8" x14ac:dyDescent="0.25">
      <c r="A14">
        <v>40921</v>
      </c>
      <c r="B14">
        <v>1123</v>
      </c>
      <c r="C14" t="s">
        <v>29</v>
      </c>
      <c r="D14" t="s">
        <v>32</v>
      </c>
      <c r="E14" t="s">
        <v>36</v>
      </c>
      <c r="F14" s="13">
        <v>9</v>
      </c>
      <c r="G14">
        <v>9107</v>
      </c>
      <c r="H14">
        <v>994.42</v>
      </c>
    </row>
    <row r="15" spans="1:8" x14ac:dyDescent="0.25">
      <c r="A15">
        <v>40922</v>
      </c>
      <c r="B15">
        <v>1124</v>
      </c>
      <c r="C15" t="s">
        <v>30</v>
      </c>
      <c r="D15" t="s">
        <v>32</v>
      </c>
      <c r="E15" t="s">
        <v>36</v>
      </c>
      <c r="F15" s="13">
        <v>6</v>
      </c>
      <c r="G15">
        <v>8223.0072999999993</v>
      </c>
      <c r="H15">
        <v>4092.73</v>
      </c>
    </row>
    <row r="16" spans="1:8" x14ac:dyDescent="0.25">
      <c r="A16">
        <v>40923</v>
      </c>
      <c r="B16">
        <v>1125</v>
      </c>
      <c r="C16" t="s">
        <v>31</v>
      </c>
      <c r="D16" t="s">
        <v>32</v>
      </c>
      <c r="E16" t="s">
        <v>37</v>
      </c>
      <c r="F16" s="13">
        <v>7</v>
      </c>
      <c r="G16">
        <v>4092.73</v>
      </c>
      <c r="H16">
        <v>1900</v>
      </c>
    </row>
  </sheetData>
  <conditionalFormatting sqref="A2:H16">
    <cfRule type="expression" dxfId="6" priority="1">
      <formula>IF($H2&gt;4000,TRUE,FALSE)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Greter Than</vt:lpstr>
      <vt:lpstr>Fomatting using "K"</vt:lpstr>
      <vt:lpstr>Logical Fun</vt:lpstr>
      <vt:lpstr>VLOOKUP &amp; HLOOKUP</vt:lpstr>
      <vt:lpstr>Index,Macth,Offset</vt:lpstr>
      <vt:lpstr>Duplicate Value USing CF</vt:lpstr>
      <vt:lpstr>Less Than</vt:lpstr>
      <vt:lpstr>Data Bars</vt:lpstr>
      <vt:lpstr>GTR then</vt:lpstr>
      <vt:lpstr>Color Scales</vt:lpstr>
      <vt:lpstr>ICONS</vt:lpstr>
      <vt:lpstr>Q1</vt:lpstr>
      <vt:lpstr>Complete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kaibarta</dc:creator>
  <cp:lastModifiedBy>honey kaibarta</cp:lastModifiedBy>
  <dcterms:created xsi:type="dcterms:W3CDTF">2024-04-29T01:22:29Z</dcterms:created>
  <dcterms:modified xsi:type="dcterms:W3CDTF">2024-05-02T02:49:25Z</dcterms:modified>
</cp:coreProperties>
</file>