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Hitoshi.Kumano\Dropbox\udemy\2_基礎編\"/>
    </mc:Choice>
  </mc:AlternateContent>
  <bookViews>
    <workbookView xWindow="0" yWindow="0" windowWidth="13605" windowHeight="5490" activeTab="1"/>
  </bookViews>
  <sheets>
    <sheet name="前提条件" sheetId="2" r:id="rId1"/>
    <sheet name="収益計画" sheetId="1" r:id="rId2"/>
    <sheet name="アウトプット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A1" i="3" l="1"/>
  <c r="A1" i="2"/>
  <c r="G14" i="2" s="1"/>
  <c r="H12" i="1" s="1"/>
  <c r="B1" i="1"/>
  <c r="B4" i="1" s="1"/>
  <c r="H14" i="1"/>
  <c r="G14" i="1"/>
  <c r="F14" i="1"/>
  <c r="G7" i="1"/>
  <c r="B1" i="3" l="1"/>
  <c r="B9" i="3" s="1"/>
  <c r="F14" i="2"/>
  <c r="G12" i="1" s="1"/>
  <c r="F9" i="2"/>
  <c r="G9" i="2"/>
  <c r="H9" i="1" s="1"/>
  <c r="C14" i="2"/>
  <c r="E9" i="2"/>
  <c r="F9" i="1" s="1"/>
  <c r="F6" i="1" s="1"/>
  <c r="F17" i="1" s="1"/>
  <c r="E14" i="2"/>
  <c r="F12" i="1" s="1"/>
  <c r="F11" i="1" s="1"/>
  <c r="C9" i="2"/>
  <c r="B1" i="2"/>
  <c r="G11" i="1"/>
  <c r="H7" i="1"/>
  <c r="G6" i="1" l="1"/>
  <c r="G17" i="1" s="1"/>
  <c r="G10" i="1" s="1"/>
  <c r="G19" i="1" s="1"/>
  <c r="F10" i="1"/>
  <c r="F19" i="1" s="1"/>
  <c r="D9" i="3" s="1"/>
  <c r="H11" i="1"/>
  <c r="H6" i="1"/>
  <c r="H17" i="1" s="1"/>
  <c r="J24" i="1" l="1"/>
  <c r="E9" i="3"/>
  <c r="H10" i="1"/>
  <c r="H19" i="1" s="1"/>
  <c r="F9" i="3" s="1"/>
</calcChain>
</file>

<file path=xl/sharedStrings.xml><?xml version="1.0" encoding="utf-8"?>
<sst xmlns="http://schemas.openxmlformats.org/spreadsheetml/2006/main" count="67" uniqueCount="29">
  <si>
    <t>売上</t>
    <rPh sb="0" eb="2">
      <t>ウリアゲ</t>
    </rPh>
    <phoneticPr fontId="3"/>
  </si>
  <si>
    <t>費用</t>
    <rPh sb="0" eb="2">
      <t>ヒヨウ</t>
    </rPh>
    <phoneticPr fontId="3"/>
  </si>
  <si>
    <t>円</t>
    <rPh sb="0" eb="1">
      <t>エン</t>
    </rPh>
    <phoneticPr fontId="3"/>
  </si>
  <si>
    <t>今月</t>
    <rPh sb="0" eb="2">
      <t>コンゲツ</t>
    </rPh>
    <phoneticPr fontId="3"/>
  </si>
  <si>
    <t>来月</t>
    <rPh sb="0" eb="2">
      <t>ライゲツ</t>
    </rPh>
    <phoneticPr fontId="3"/>
  </si>
  <si>
    <t>再来月</t>
    <rPh sb="0" eb="3">
      <t>サライゲツ</t>
    </rPh>
    <phoneticPr fontId="3"/>
  </si>
  <si>
    <t>販売数</t>
    <rPh sb="0" eb="2">
      <t>ハンバイ</t>
    </rPh>
    <rPh sb="2" eb="3">
      <t>スウ</t>
    </rPh>
    <phoneticPr fontId="3"/>
  </si>
  <si>
    <t>値段</t>
    <rPh sb="0" eb="2">
      <t>ネダン</t>
    </rPh>
    <phoneticPr fontId="3"/>
  </si>
  <si>
    <t>個</t>
    <rPh sb="0" eb="1">
      <t>コ</t>
    </rPh>
    <phoneticPr fontId="3"/>
  </si>
  <si>
    <t>材料費</t>
    <rPh sb="0" eb="3">
      <t>ザイリョウヒ</t>
    </rPh>
    <phoneticPr fontId="3"/>
  </si>
  <si>
    <t>賃貸料</t>
    <rPh sb="0" eb="3">
      <t>チンタイリョウ</t>
    </rPh>
    <phoneticPr fontId="3"/>
  </si>
  <si>
    <t>成長率</t>
    <rPh sb="0" eb="3">
      <t>セイチョウリツ</t>
    </rPh>
    <phoneticPr fontId="3"/>
  </si>
  <si>
    <t>%</t>
    <phoneticPr fontId="3"/>
  </si>
  <si>
    <r>
      <t>1</t>
    </r>
    <r>
      <rPr>
        <sz val="11"/>
        <color theme="1"/>
        <rFont val="ＭＳ Ｐゴシック"/>
        <family val="3"/>
        <charset val="128"/>
      </rPr>
      <t>個あたり材料費</t>
    </r>
    <rPh sb="1" eb="2">
      <t>コ</t>
    </rPh>
    <rPh sb="5" eb="8">
      <t>ザイリョウヒ</t>
    </rPh>
    <phoneticPr fontId="3"/>
  </si>
  <si>
    <t>収益計画</t>
    <rPh sb="0" eb="2">
      <t>シュウエキ</t>
    </rPh>
    <rPh sb="2" eb="4">
      <t>ケイカク</t>
    </rPh>
    <phoneticPr fontId="3"/>
  </si>
  <si>
    <t>営業利益</t>
    <rPh sb="0" eb="2">
      <t>エイギョウ</t>
    </rPh>
    <rPh sb="2" eb="4">
      <t>リエキ</t>
    </rPh>
    <phoneticPr fontId="3"/>
  </si>
  <si>
    <t>人件費</t>
    <rPh sb="0" eb="3">
      <t>ジンケンヒ</t>
    </rPh>
    <phoneticPr fontId="3"/>
  </si>
  <si>
    <t>従業員数</t>
    <rPh sb="0" eb="3">
      <t>ジュウギョウイン</t>
    </rPh>
    <rPh sb="3" eb="4">
      <t>スウ</t>
    </rPh>
    <phoneticPr fontId="3"/>
  </si>
  <si>
    <r>
      <t>1</t>
    </r>
    <r>
      <rPr>
        <sz val="11"/>
        <color theme="1"/>
        <rFont val="ＭＳ Ｐゴシック"/>
        <family val="3"/>
        <charset val="128"/>
      </rPr>
      <t>人あたり人件費</t>
    </r>
    <rPh sb="1" eb="2">
      <t>ニン</t>
    </rPh>
    <rPh sb="5" eb="8">
      <t>ジンケンヒ</t>
    </rPh>
    <phoneticPr fontId="3"/>
  </si>
  <si>
    <t>人</t>
    <rPh sb="0" eb="1">
      <t>ニン</t>
    </rPh>
    <phoneticPr fontId="3"/>
  </si>
  <si>
    <t>その他費用</t>
    <rPh sb="2" eb="3">
      <t>ホカ</t>
    </rPh>
    <rPh sb="3" eb="5">
      <t>ヒヨウ</t>
    </rPh>
    <phoneticPr fontId="3"/>
  </si>
  <si>
    <t>売上に対する比率</t>
    <rPh sb="0" eb="2">
      <t>ウリアゲ</t>
    </rPh>
    <rPh sb="3" eb="4">
      <t>タイ</t>
    </rPh>
    <rPh sb="6" eb="8">
      <t>ヒリツ</t>
    </rPh>
    <phoneticPr fontId="3"/>
  </si>
  <si>
    <t>販売数の成長率</t>
    <rPh sb="0" eb="2">
      <t>ハンバイ</t>
    </rPh>
    <rPh sb="2" eb="3">
      <t>スウ</t>
    </rPh>
    <rPh sb="4" eb="7">
      <t>セイチョウリツ</t>
    </rPh>
    <phoneticPr fontId="3"/>
  </si>
  <si>
    <t>来月の営業利益シミュレーション</t>
    <rPh sb="0" eb="2">
      <t>ライゲツ</t>
    </rPh>
    <rPh sb="3" eb="5">
      <t>エイギョウ</t>
    </rPh>
    <rPh sb="5" eb="7">
      <t>リエキ</t>
    </rPh>
    <phoneticPr fontId="3"/>
  </si>
  <si>
    <t>悲観ケース</t>
    <rPh sb="0" eb="2">
      <t>ヒカン</t>
    </rPh>
    <phoneticPr fontId="3"/>
  </si>
  <si>
    <t>普通ケース</t>
    <rPh sb="0" eb="2">
      <t>フツウ</t>
    </rPh>
    <phoneticPr fontId="3"/>
  </si>
  <si>
    <t>楽観ケース</t>
    <rPh sb="0" eb="2">
      <t>ラッカン</t>
    </rPh>
    <phoneticPr fontId="3"/>
  </si>
  <si>
    <t>前提条件</t>
    <rPh sb="0" eb="2">
      <t>ゼンテイ</t>
    </rPh>
    <rPh sb="2" eb="4">
      <t>ジョウケン</t>
    </rPh>
    <phoneticPr fontId="3"/>
  </si>
  <si>
    <t>1個あたり材料費</t>
    <rPh sb="1" eb="2">
      <t>コ</t>
    </rPh>
    <rPh sb="5" eb="8">
      <t>ザイリョウヒ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</si>
</sst>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charset val="128"/>
    </font>
    <font>
      <sz val="11"/>
      <color theme="1"/>
      <name val="Arial"/>
      <family val="2"/>
      <charset val="128"/>
    </font>
    <font>
      <sz val="11"/>
      <color theme="0"/>
      <name val="Arial"/>
      <family val="2"/>
      <charset val="128"/>
    </font>
    <font>
      <sz val="6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11"/>
      <color rgb="FF00B050"/>
      <name val="Arial"/>
      <family val="2"/>
      <charset val="128"/>
    </font>
    <font>
      <sz val="11"/>
      <color rgb="FF0070C0"/>
      <name val="Arial"/>
      <family val="2"/>
      <charset val="128"/>
    </font>
    <font>
      <sz val="11"/>
      <name val="Arial"/>
      <family val="2"/>
      <charset val="128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38" fontId="0" fillId="0" borderId="0" xfId="1" applyFont="1">
      <alignment vertical="center"/>
    </xf>
    <xf numFmtId="38" fontId="4" fillId="0" borderId="0" xfId="1" applyFont="1">
      <alignment vertical="center"/>
    </xf>
    <xf numFmtId="38" fontId="0" fillId="2" borderId="0" xfId="1" applyFont="1" applyFill="1">
      <alignment vertical="center"/>
    </xf>
    <xf numFmtId="38" fontId="0" fillId="2" borderId="1" xfId="1" applyFont="1" applyFill="1" applyBorder="1">
      <alignment vertical="center"/>
    </xf>
    <xf numFmtId="38" fontId="4" fillId="2" borderId="1" xfId="1" applyFont="1" applyFill="1" applyBorder="1">
      <alignment vertical="center"/>
    </xf>
    <xf numFmtId="38" fontId="0" fillId="2" borderId="2" xfId="1" applyFont="1" applyFill="1" applyBorder="1">
      <alignment vertical="center"/>
    </xf>
    <xf numFmtId="38" fontId="4" fillId="2" borderId="3" xfId="1" applyFont="1" applyFill="1" applyBorder="1">
      <alignment vertical="center"/>
    </xf>
    <xf numFmtId="38" fontId="0" fillId="2" borderId="3" xfId="1" applyFont="1" applyFill="1" applyBorder="1">
      <alignment vertical="center"/>
    </xf>
    <xf numFmtId="38" fontId="0" fillId="2" borderId="0" xfId="1" applyFont="1" applyFill="1" applyBorder="1">
      <alignment vertical="center"/>
    </xf>
    <xf numFmtId="38" fontId="0" fillId="2" borderId="4" xfId="1" applyFont="1" applyFill="1" applyBorder="1">
      <alignment vertical="center"/>
    </xf>
    <xf numFmtId="38" fontId="4" fillId="2" borderId="4" xfId="1" applyFont="1" applyFill="1" applyBorder="1" applyAlignment="1">
      <alignment horizontal="right" vertical="center"/>
    </xf>
    <xf numFmtId="38" fontId="5" fillId="2" borderId="1" xfId="1" applyFont="1" applyFill="1" applyBorder="1">
      <alignment vertical="center"/>
    </xf>
    <xf numFmtId="38" fontId="6" fillId="2" borderId="1" xfId="1" applyFont="1" applyFill="1" applyBorder="1">
      <alignment vertical="center"/>
    </xf>
    <xf numFmtId="9" fontId="6" fillId="2" borderId="1" xfId="2" applyFont="1" applyFill="1" applyBorder="1">
      <alignment vertical="center"/>
    </xf>
    <xf numFmtId="9" fontId="0" fillId="2" borderId="0" xfId="1" applyNumberFormat="1" applyFont="1" applyFill="1">
      <alignment vertical="center"/>
    </xf>
    <xf numFmtId="38" fontId="4" fillId="3" borderId="1" xfId="1" applyFont="1" applyFill="1" applyBorder="1">
      <alignment vertical="center"/>
    </xf>
    <xf numFmtId="38" fontId="0" fillId="3" borderId="1" xfId="1" applyFont="1" applyFill="1" applyBorder="1">
      <alignment vertical="center"/>
    </xf>
    <xf numFmtId="38" fontId="4" fillId="3" borderId="2" xfId="1" applyFont="1" applyFill="1" applyBorder="1">
      <alignment vertical="center"/>
    </xf>
    <xf numFmtId="38" fontId="0" fillId="3" borderId="2" xfId="1" applyFont="1" applyFill="1" applyBorder="1">
      <alignment vertical="center"/>
    </xf>
    <xf numFmtId="38" fontId="0" fillId="2" borderId="5" xfId="1" applyFont="1" applyFill="1" applyBorder="1">
      <alignment vertical="center"/>
    </xf>
    <xf numFmtId="38" fontId="4" fillId="2" borderId="5" xfId="1" applyFont="1" applyFill="1" applyBorder="1">
      <alignment vertical="center"/>
    </xf>
    <xf numFmtId="38" fontId="6" fillId="2" borderId="5" xfId="1" applyFont="1" applyFill="1" applyBorder="1">
      <alignment vertical="center"/>
    </xf>
    <xf numFmtId="38" fontId="7" fillId="2" borderId="5" xfId="1" applyFont="1" applyFill="1" applyBorder="1">
      <alignment vertical="center"/>
    </xf>
    <xf numFmtId="38" fontId="8" fillId="2" borderId="5" xfId="1" applyFont="1" applyFill="1" applyBorder="1">
      <alignment vertical="center"/>
    </xf>
    <xf numFmtId="9" fontId="6" fillId="2" borderId="5" xfId="1" applyNumberFormat="1" applyFont="1" applyFill="1" applyBorder="1">
      <alignment vertical="center"/>
    </xf>
    <xf numFmtId="38" fontId="4" fillId="2" borderId="0" xfId="1" applyFont="1" applyFill="1" applyBorder="1">
      <alignment vertical="center"/>
    </xf>
    <xf numFmtId="38" fontId="0" fillId="2" borderId="6" xfId="1" applyFont="1" applyFill="1" applyBorder="1">
      <alignment vertical="center"/>
    </xf>
    <xf numFmtId="38" fontId="2" fillId="2" borderId="4" xfId="1" applyFont="1" applyFill="1" applyBorder="1">
      <alignment vertical="center"/>
    </xf>
    <xf numFmtId="38" fontId="4" fillId="2" borderId="4" xfId="1" applyFont="1" applyFill="1" applyBorder="1" applyAlignment="1">
      <alignment horizontal="centerContinuous" vertical="center"/>
    </xf>
    <xf numFmtId="38" fontId="0" fillId="2" borderId="4" xfId="1" applyFont="1" applyFill="1" applyBorder="1" applyAlignment="1">
      <alignment horizontal="centerContinuous" vertical="center"/>
    </xf>
    <xf numFmtId="38" fontId="6" fillId="2" borderId="2" xfId="1" applyFont="1" applyFill="1" applyBorder="1">
      <alignment vertical="center"/>
    </xf>
    <xf numFmtId="9" fontId="6" fillId="2" borderId="1" xfId="1" applyNumberFormat="1" applyFont="1" applyFill="1" applyBorder="1">
      <alignment vertical="center"/>
    </xf>
    <xf numFmtId="38" fontId="6" fillId="2" borderId="0" xfId="1" applyFont="1" applyFill="1">
      <alignment vertical="center"/>
    </xf>
    <xf numFmtId="38" fontId="0" fillId="4" borderId="2" xfId="1" applyFont="1" applyFill="1" applyBorder="1">
      <alignment vertical="center"/>
    </xf>
    <xf numFmtId="38" fontId="4" fillId="4" borderId="2" xfId="1" applyFont="1" applyFill="1" applyBorder="1">
      <alignment vertical="center"/>
    </xf>
    <xf numFmtId="38" fontId="5" fillId="2" borderId="0" xfId="1" applyFont="1" applyFill="1">
      <alignment vertical="center"/>
    </xf>
    <xf numFmtId="38" fontId="7" fillId="0" borderId="0" xfId="1" applyFont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アウトプット!$B$5:$C$5</c:f>
              <c:strCache>
                <c:ptCount val="2"/>
                <c:pt idx="0">
                  <c:v>悲観ケース</c:v>
                </c:pt>
                <c:pt idx="1">
                  <c:v>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アウトプット!$D$4:$F$4</c:f>
              <c:strCache>
                <c:ptCount val="3"/>
                <c:pt idx="0">
                  <c:v>今月</c:v>
                </c:pt>
                <c:pt idx="1">
                  <c:v>来月</c:v>
                </c:pt>
                <c:pt idx="2">
                  <c:v>再来月</c:v>
                </c:pt>
              </c:strCache>
            </c:strRef>
          </c:cat>
          <c:val>
            <c:numRef>
              <c:f>アウトプット!$D$5:$F$5</c:f>
              <c:numCache>
                <c:formatCode>#,##0_);[Red]\(#,##0\)</c:formatCode>
                <c:ptCount val="3"/>
                <c:pt idx="0">
                  <c:v>500000</c:v>
                </c:pt>
                <c:pt idx="1">
                  <c:v>-58000</c:v>
                </c:pt>
                <c:pt idx="2">
                  <c:v>-33800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46-4E89-9FA8-C7F5E1475C66}"/>
            </c:ext>
          </c:extLst>
        </c:ser>
        <c:ser>
          <c:idx val="1"/>
          <c:order val="1"/>
          <c:tx>
            <c:strRef>
              <c:f>アウトプット!$B$6:$C$6</c:f>
              <c:strCache>
                <c:ptCount val="2"/>
                <c:pt idx="0">
                  <c:v>普通ケース</c:v>
                </c:pt>
                <c:pt idx="1">
                  <c:v>円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アウトプット!$D$4:$F$4</c:f>
              <c:strCache>
                <c:ptCount val="3"/>
                <c:pt idx="0">
                  <c:v>今月</c:v>
                </c:pt>
                <c:pt idx="1">
                  <c:v>来月</c:v>
                </c:pt>
                <c:pt idx="2">
                  <c:v>再来月</c:v>
                </c:pt>
              </c:strCache>
            </c:strRef>
          </c:cat>
          <c:val>
            <c:numRef>
              <c:f>アウトプット!$D$6:$F$6</c:f>
              <c:numCache>
                <c:formatCode>#,##0_);[Red]\(#,##0\)</c:formatCode>
                <c:ptCount val="3"/>
                <c:pt idx="0">
                  <c:v>500000</c:v>
                </c:pt>
                <c:pt idx="1">
                  <c:v>360000</c:v>
                </c:pt>
                <c:pt idx="2">
                  <c:v>426000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46-4E89-9FA8-C7F5E1475C66}"/>
            </c:ext>
          </c:extLst>
        </c:ser>
        <c:ser>
          <c:idx val="2"/>
          <c:order val="2"/>
          <c:tx>
            <c:strRef>
              <c:f>アウトプット!$B$7:$C$7</c:f>
              <c:strCache>
                <c:ptCount val="2"/>
                <c:pt idx="0">
                  <c:v>楽観ケース</c:v>
                </c:pt>
                <c:pt idx="1">
                  <c:v>円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アウトプット!$D$4:$F$4</c:f>
              <c:strCache>
                <c:ptCount val="3"/>
                <c:pt idx="0">
                  <c:v>今月</c:v>
                </c:pt>
                <c:pt idx="1">
                  <c:v>来月</c:v>
                </c:pt>
                <c:pt idx="2">
                  <c:v>再来月</c:v>
                </c:pt>
              </c:strCache>
            </c:strRef>
          </c:cat>
          <c:val>
            <c:numRef>
              <c:f>アウトプット!$D$7:$F$7</c:f>
              <c:numCache>
                <c:formatCode>#,##0_);[Red]\(#,##0\)</c:formatCode>
                <c:ptCount val="3"/>
                <c:pt idx="0">
                  <c:v>500000</c:v>
                </c:pt>
                <c:pt idx="1">
                  <c:v>668000</c:v>
                </c:pt>
                <c:pt idx="2">
                  <c:v>764800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46-4E89-9FA8-C7F5E147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677696"/>
        <c:axId val="407677304"/>
      </c:lineChart>
      <c:catAx>
        <c:axId val="40767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7677304"/>
        <c:crosses val="autoZero"/>
        <c:auto val="1"/>
        <c:lblAlgn val="ctr"/>
        <c:lblOffset val="100"/>
        <c:noMultiLvlLbl val="0"/>
      </c:catAx>
      <c:valAx>
        <c:axId val="40767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767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10</xdr:row>
      <xdr:rowOff>0</xdr:rowOff>
    </xdr:from>
    <xdr:to>
      <xdr:col>7</xdr:col>
      <xdr:colOff>1</xdr:colOff>
      <xdr:row>21</xdr:row>
      <xdr:rowOff>217854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115" zoomScaleNormal="115" workbookViewId="0"/>
  </sheetViews>
  <sheetFormatPr defaultColWidth="8.625" defaultRowHeight="18" customHeight="1" x14ac:dyDescent="0.2"/>
  <cols>
    <col min="1" max="1" width="3.625" style="3" customWidth="1"/>
    <col min="2" max="2" width="1.625" style="3" customWidth="1"/>
    <col min="3" max="3" width="13.375" style="3" customWidth="1"/>
    <col min="4" max="4" width="3" style="3" bestFit="1" customWidth="1"/>
    <col min="5" max="16384" width="8.625" style="3"/>
  </cols>
  <sheetData>
    <row r="1" spans="1:7" ht="18" customHeight="1" x14ac:dyDescent="0.2">
      <c r="A1" s="36">
        <f>収益計画!A1</f>
        <v>2</v>
      </c>
      <c r="B1" s="3" t="str">
        <f>CHOOSE($A$1,"悲観ケース","普通ケース","楽観ケース")</f>
        <v>普通ケース</v>
      </c>
    </row>
    <row r="2" spans="1:7" ht="18" customHeight="1" thickBot="1" x14ac:dyDescent="0.25"/>
    <row r="3" spans="1:7" ht="18" customHeight="1" x14ac:dyDescent="0.2">
      <c r="B3" s="7" t="s">
        <v>27</v>
      </c>
      <c r="C3" s="8"/>
      <c r="D3" s="8"/>
      <c r="E3" s="8"/>
      <c r="F3" s="8"/>
      <c r="G3" s="8"/>
    </row>
    <row r="4" spans="1:7" ht="18" customHeight="1" x14ac:dyDescent="0.2">
      <c r="B4" s="10"/>
      <c r="C4" s="10"/>
      <c r="D4" s="10"/>
      <c r="E4" s="11" t="s">
        <v>3</v>
      </c>
      <c r="F4" s="11" t="s">
        <v>4</v>
      </c>
      <c r="G4" s="11" t="s">
        <v>5</v>
      </c>
    </row>
    <row r="5" spans="1:7" ht="18" customHeight="1" x14ac:dyDescent="0.2">
      <c r="B5" s="16" t="s">
        <v>7</v>
      </c>
      <c r="C5" s="17"/>
      <c r="D5" s="17"/>
      <c r="E5" s="17"/>
      <c r="F5" s="17"/>
      <c r="G5" s="17"/>
    </row>
    <row r="6" spans="1:7" ht="18" customHeight="1" x14ac:dyDescent="0.2">
      <c r="B6" s="4"/>
      <c r="C6" s="5" t="s">
        <v>24</v>
      </c>
      <c r="D6" s="5" t="s">
        <v>2</v>
      </c>
      <c r="E6" s="13">
        <v>1000</v>
      </c>
      <c r="F6" s="13">
        <v>800</v>
      </c>
      <c r="G6" s="13">
        <v>800</v>
      </c>
    </row>
    <row r="7" spans="1:7" ht="18" customHeight="1" x14ac:dyDescent="0.2">
      <c r="B7" s="4"/>
      <c r="C7" s="5" t="s">
        <v>25</v>
      </c>
      <c r="D7" s="5" t="s">
        <v>2</v>
      </c>
      <c r="E7" s="13">
        <v>1000</v>
      </c>
      <c r="F7" s="13">
        <v>1000</v>
      </c>
      <c r="G7" s="13">
        <v>1000</v>
      </c>
    </row>
    <row r="8" spans="1:7" ht="18" customHeight="1" x14ac:dyDescent="0.2">
      <c r="B8" s="4"/>
      <c r="C8" s="5" t="s">
        <v>26</v>
      </c>
      <c r="D8" s="5" t="s">
        <v>2</v>
      </c>
      <c r="E8" s="13">
        <v>1000</v>
      </c>
      <c r="F8" s="13">
        <v>1200</v>
      </c>
      <c r="G8" s="13">
        <v>1200</v>
      </c>
    </row>
    <row r="9" spans="1:7" ht="18" customHeight="1" thickBot="1" x14ac:dyDescent="0.25">
      <c r="B9" s="6"/>
      <c r="C9" s="34" t="str">
        <f>CHOOSE($A$1,C6,C7,C8)</f>
        <v>普通ケース</v>
      </c>
      <c r="D9" s="35" t="s">
        <v>2</v>
      </c>
      <c r="E9" s="34">
        <f t="shared" ref="E9:G9" si="0">CHOOSE($A$1,E6,E7,E8)</f>
        <v>1000</v>
      </c>
      <c r="F9" s="34">
        <f t="shared" si="0"/>
        <v>1000</v>
      </c>
      <c r="G9" s="34">
        <f t="shared" si="0"/>
        <v>1000</v>
      </c>
    </row>
    <row r="10" spans="1:7" ht="18" customHeight="1" x14ac:dyDescent="0.2">
      <c r="B10" s="16" t="s">
        <v>28</v>
      </c>
      <c r="C10" s="17"/>
      <c r="D10" s="17"/>
      <c r="E10" s="17"/>
      <c r="F10" s="17"/>
      <c r="G10" s="17"/>
    </row>
    <row r="11" spans="1:7" ht="18" customHeight="1" x14ac:dyDescent="0.2">
      <c r="B11" s="4"/>
      <c r="C11" s="5" t="s">
        <v>24</v>
      </c>
      <c r="D11" s="5" t="s">
        <v>2</v>
      </c>
      <c r="E11" s="13">
        <v>300</v>
      </c>
      <c r="F11" s="13">
        <v>500</v>
      </c>
      <c r="G11" s="13">
        <v>500</v>
      </c>
    </row>
    <row r="12" spans="1:7" ht="18" customHeight="1" x14ac:dyDescent="0.2">
      <c r="B12" s="4"/>
      <c r="C12" s="5" t="s">
        <v>25</v>
      </c>
      <c r="D12" s="5" t="s">
        <v>2</v>
      </c>
      <c r="E12" s="13">
        <v>300</v>
      </c>
      <c r="F12" s="13">
        <v>300</v>
      </c>
      <c r="G12" s="13">
        <v>300</v>
      </c>
    </row>
    <row r="13" spans="1:7" ht="18" customHeight="1" x14ac:dyDescent="0.2">
      <c r="B13" s="4"/>
      <c r="C13" s="5" t="s">
        <v>26</v>
      </c>
      <c r="D13" s="5" t="s">
        <v>2</v>
      </c>
      <c r="E13" s="13">
        <v>300</v>
      </c>
      <c r="F13" s="13">
        <v>200</v>
      </c>
      <c r="G13" s="13">
        <v>200</v>
      </c>
    </row>
    <row r="14" spans="1:7" ht="18" customHeight="1" thickBot="1" x14ac:dyDescent="0.25">
      <c r="B14" s="6"/>
      <c r="C14" s="34" t="str">
        <f>CHOOSE($A$1,C11,C12,C13)</f>
        <v>普通ケース</v>
      </c>
      <c r="D14" s="35" t="s">
        <v>2</v>
      </c>
      <c r="E14" s="34">
        <f t="shared" ref="E14" si="1">CHOOSE($A$1,E11,E12,E13)</f>
        <v>300</v>
      </c>
      <c r="F14" s="34">
        <f t="shared" ref="F14" si="2">CHOOSE($A$1,F11,F12,F13)</f>
        <v>300</v>
      </c>
      <c r="G14" s="34">
        <f t="shared" ref="G14" si="3">CHOOSE($A$1,G11,G12,G13)</f>
        <v>300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115" zoomScaleNormal="115" workbookViewId="0"/>
  </sheetViews>
  <sheetFormatPr defaultColWidth="8.625" defaultRowHeight="18" customHeight="1" x14ac:dyDescent="0.2"/>
  <cols>
    <col min="1" max="1" width="3.625" style="3" customWidth="1"/>
    <col min="2" max="3" width="1.625" style="3" customWidth="1"/>
    <col min="4" max="4" width="15.875" style="3" customWidth="1"/>
    <col min="5" max="5" width="3" style="3" bestFit="1" customWidth="1"/>
    <col min="6" max="8" width="11.125" style="3" customWidth="1"/>
    <col min="9" max="16384" width="8.625" style="3"/>
  </cols>
  <sheetData>
    <row r="1" spans="1:8" ht="18" customHeight="1" x14ac:dyDescent="0.2">
      <c r="A1" s="33">
        <v>2</v>
      </c>
      <c r="B1" s="3" t="str">
        <f>CHOOSE($A$1,"悲観ケース","普通ケース","楽観ケース")</f>
        <v>普通ケース</v>
      </c>
    </row>
    <row r="2" spans="1:8" ht="18" customHeight="1" thickBot="1" x14ac:dyDescent="0.25"/>
    <row r="3" spans="1:8" ht="18" customHeight="1" x14ac:dyDescent="0.2">
      <c r="B3" s="7" t="s">
        <v>14</v>
      </c>
      <c r="C3" s="8"/>
      <c r="D3" s="8"/>
      <c r="E3" s="8"/>
      <c r="F3" s="8"/>
      <c r="G3" s="8"/>
      <c r="H3" s="8"/>
    </row>
    <row r="4" spans="1:8" ht="18" customHeight="1" x14ac:dyDescent="0.2">
      <c r="B4" s="9" t="str">
        <f>B1</f>
        <v>普通ケース</v>
      </c>
      <c r="C4" s="9"/>
      <c r="D4" s="9"/>
      <c r="E4" s="9"/>
      <c r="F4" s="9"/>
      <c r="G4" s="9"/>
      <c r="H4" s="9"/>
    </row>
    <row r="5" spans="1:8" ht="18" customHeight="1" x14ac:dyDescent="0.2">
      <c r="B5" s="10"/>
      <c r="C5" s="10"/>
      <c r="D5" s="10"/>
      <c r="E5" s="10"/>
      <c r="F5" s="11" t="s">
        <v>3</v>
      </c>
      <c r="G5" s="11" t="s">
        <v>4</v>
      </c>
      <c r="H5" s="11" t="s">
        <v>5</v>
      </c>
    </row>
    <row r="6" spans="1:8" ht="18" customHeight="1" x14ac:dyDescent="0.2">
      <c r="B6" s="16" t="s">
        <v>0</v>
      </c>
      <c r="C6" s="17"/>
      <c r="D6" s="16"/>
      <c r="E6" s="16" t="s">
        <v>2</v>
      </c>
      <c r="F6" s="17">
        <f>+F7*F9</f>
        <v>1000000</v>
      </c>
      <c r="G6" s="17">
        <f t="shared" ref="G6:H6" si="0">+G7*G9</f>
        <v>1100000</v>
      </c>
      <c r="H6" s="17">
        <f t="shared" si="0"/>
        <v>1210000</v>
      </c>
    </row>
    <row r="7" spans="1:8" ht="18" customHeight="1" x14ac:dyDescent="0.2">
      <c r="B7" s="4"/>
      <c r="C7" s="5" t="s">
        <v>6</v>
      </c>
      <c r="D7" s="4"/>
      <c r="E7" s="5" t="s">
        <v>8</v>
      </c>
      <c r="F7" s="13">
        <v>1000</v>
      </c>
      <c r="G7" s="4">
        <f>F7*(1+G8)</f>
        <v>1100</v>
      </c>
      <c r="H7" s="4">
        <f>G7*(1+H8)</f>
        <v>1210</v>
      </c>
    </row>
    <row r="8" spans="1:8" ht="18" customHeight="1" x14ac:dyDescent="0.2">
      <c r="B8" s="4"/>
      <c r="C8" s="4"/>
      <c r="D8" s="5" t="s">
        <v>11</v>
      </c>
      <c r="E8" s="4" t="s">
        <v>12</v>
      </c>
      <c r="F8" s="4"/>
      <c r="G8" s="14">
        <v>0.1</v>
      </c>
      <c r="H8" s="14">
        <v>0.1</v>
      </c>
    </row>
    <row r="9" spans="1:8" ht="18" customHeight="1" x14ac:dyDescent="0.2">
      <c r="B9" s="4"/>
      <c r="C9" s="5" t="s">
        <v>7</v>
      </c>
      <c r="D9" s="4"/>
      <c r="E9" s="5" t="s">
        <v>2</v>
      </c>
      <c r="F9" s="12">
        <f>前提条件!E9</f>
        <v>1000</v>
      </c>
      <c r="G9" s="12">
        <f>前提条件!F9</f>
        <v>1000</v>
      </c>
      <c r="H9" s="12">
        <f>前提条件!G9</f>
        <v>1000</v>
      </c>
    </row>
    <row r="10" spans="1:8" ht="18" customHeight="1" x14ac:dyDescent="0.2">
      <c r="B10" s="16" t="s">
        <v>1</v>
      </c>
      <c r="C10" s="17"/>
      <c r="D10" s="17"/>
      <c r="E10" s="16" t="s">
        <v>2</v>
      </c>
      <c r="F10" s="17">
        <f>+F11+F13+F14+F17</f>
        <v>500000</v>
      </c>
      <c r="G10" s="17">
        <f>+G11+G13+G14+G17</f>
        <v>740000</v>
      </c>
      <c r="H10" s="17">
        <f>+H11+H13+H14+H17</f>
        <v>784000</v>
      </c>
    </row>
    <row r="11" spans="1:8" ht="18" customHeight="1" x14ac:dyDescent="0.2">
      <c r="B11" s="4"/>
      <c r="C11" s="5" t="s">
        <v>9</v>
      </c>
      <c r="D11" s="4"/>
      <c r="E11" s="5" t="s">
        <v>2</v>
      </c>
      <c r="F11" s="4">
        <f>+F7*F12</f>
        <v>300000</v>
      </c>
      <c r="G11" s="4">
        <f>+G7*G12</f>
        <v>330000</v>
      </c>
      <c r="H11" s="4">
        <f>+H7*H12</f>
        <v>363000</v>
      </c>
    </row>
    <row r="12" spans="1:8" ht="18" customHeight="1" x14ac:dyDescent="0.2">
      <c r="B12" s="4"/>
      <c r="C12" s="4"/>
      <c r="D12" s="4" t="s">
        <v>13</v>
      </c>
      <c r="E12" s="5" t="s">
        <v>2</v>
      </c>
      <c r="F12" s="12">
        <f>前提条件!E14</f>
        <v>300</v>
      </c>
      <c r="G12" s="12">
        <f>前提条件!F14</f>
        <v>300</v>
      </c>
      <c r="H12" s="12">
        <f>前提条件!G14</f>
        <v>300</v>
      </c>
    </row>
    <row r="13" spans="1:8" ht="18" customHeight="1" x14ac:dyDescent="0.2">
      <c r="B13" s="4"/>
      <c r="C13" s="5" t="s">
        <v>10</v>
      </c>
      <c r="D13" s="4"/>
      <c r="E13" s="5" t="s">
        <v>2</v>
      </c>
      <c r="F13" s="13">
        <v>100000</v>
      </c>
      <c r="G13" s="13">
        <v>100000</v>
      </c>
      <c r="H13" s="13">
        <v>100000</v>
      </c>
    </row>
    <row r="14" spans="1:8" ht="18" customHeight="1" x14ac:dyDescent="0.2">
      <c r="B14" s="20"/>
      <c r="C14" s="21" t="s">
        <v>16</v>
      </c>
      <c r="D14" s="20"/>
      <c r="E14" s="21" t="s">
        <v>2</v>
      </c>
      <c r="F14" s="23">
        <f>F15*F16</f>
        <v>0</v>
      </c>
      <c r="G14" s="23">
        <f t="shared" ref="G14:H14" si="1">G15*G16</f>
        <v>200000</v>
      </c>
      <c r="H14" s="23">
        <f t="shared" si="1"/>
        <v>200000</v>
      </c>
    </row>
    <row r="15" spans="1:8" ht="18" customHeight="1" x14ac:dyDescent="0.2">
      <c r="B15" s="20"/>
      <c r="C15" s="21"/>
      <c r="D15" s="21" t="s">
        <v>17</v>
      </c>
      <c r="E15" s="21" t="s">
        <v>19</v>
      </c>
      <c r="F15" s="22">
        <v>0</v>
      </c>
      <c r="G15" s="22">
        <v>1</v>
      </c>
      <c r="H15" s="22">
        <v>1</v>
      </c>
    </row>
    <row r="16" spans="1:8" ht="18" customHeight="1" x14ac:dyDescent="0.2">
      <c r="B16" s="20"/>
      <c r="C16" s="21"/>
      <c r="D16" s="20" t="s">
        <v>18</v>
      </c>
      <c r="E16" s="21" t="s">
        <v>2</v>
      </c>
      <c r="F16" s="22">
        <v>200000</v>
      </c>
      <c r="G16" s="22">
        <v>200000</v>
      </c>
      <c r="H16" s="22">
        <v>200000</v>
      </c>
    </row>
    <row r="17" spans="2:17" ht="18" customHeight="1" x14ac:dyDescent="0.2">
      <c r="B17" s="20"/>
      <c r="C17" s="21" t="s">
        <v>20</v>
      </c>
      <c r="D17" s="20"/>
      <c r="E17" s="21" t="s">
        <v>2</v>
      </c>
      <c r="F17" s="23">
        <f>F6*F18</f>
        <v>100000</v>
      </c>
      <c r="G17" s="23">
        <f>G6*G18</f>
        <v>110000</v>
      </c>
      <c r="H17" s="23">
        <f>H6*H18</f>
        <v>121000</v>
      </c>
    </row>
    <row r="18" spans="2:17" ht="18" customHeight="1" x14ac:dyDescent="0.2">
      <c r="B18" s="20"/>
      <c r="C18" s="21"/>
      <c r="D18" s="21" t="s">
        <v>21</v>
      </c>
      <c r="E18" s="24" t="s">
        <v>12</v>
      </c>
      <c r="F18" s="25">
        <v>0.1</v>
      </c>
      <c r="G18" s="25">
        <v>0.1</v>
      </c>
      <c r="H18" s="25">
        <v>0.1</v>
      </c>
    </row>
    <row r="19" spans="2:17" ht="18" customHeight="1" thickBot="1" x14ac:dyDescent="0.25">
      <c r="B19" s="18" t="s">
        <v>15</v>
      </c>
      <c r="C19" s="19"/>
      <c r="D19" s="19"/>
      <c r="E19" s="18" t="s">
        <v>2</v>
      </c>
      <c r="F19" s="19">
        <f>+F6-F10</f>
        <v>500000</v>
      </c>
      <c r="G19" s="19">
        <f>+G6-G10</f>
        <v>360000</v>
      </c>
      <c r="H19" s="19">
        <f>+H6-H10</f>
        <v>426000</v>
      </c>
    </row>
    <row r="20" spans="2:17" ht="18" customHeight="1" thickBot="1" x14ac:dyDescent="0.25"/>
    <row r="21" spans="2:17" ht="18" customHeight="1" x14ac:dyDescent="0.2">
      <c r="I21" s="7" t="s">
        <v>23</v>
      </c>
      <c r="J21" s="8"/>
      <c r="K21" s="8"/>
      <c r="L21" s="8"/>
      <c r="M21" s="8"/>
      <c r="N21" s="8"/>
      <c r="O21" s="8"/>
      <c r="P21" s="8"/>
    </row>
    <row r="22" spans="2:17" ht="18" customHeight="1" x14ac:dyDescent="0.2">
      <c r="I22" s="26" t="s">
        <v>2</v>
      </c>
      <c r="J22" s="9"/>
      <c r="K22" s="9"/>
      <c r="L22" s="9"/>
      <c r="M22" s="9"/>
      <c r="N22" s="9"/>
      <c r="O22" s="9"/>
      <c r="P22" s="9"/>
    </row>
    <row r="23" spans="2:17" ht="18" customHeight="1" x14ac:dyDescent="0.2">
      <c r="I23" s="9"/>
      <c r="J23" s="9"/>
      <c r="K23" s="29" t="s">
        <v>22</v>
      </c>
      <c r="L23" s="30"/>
      <c r="M23" s="29"/>
      <c r="N23" s="29"/>
      <c r="O23" s="30"/>
      <c r="P23" s="30"/>
    </row>
    <row r="24" spans="2:17" ht="18" customHeight="1" x14ac:dyDescent="0.2">
      <c r="I24" s="10"/>
      <c r="J24" s="28">
        <f>G19</f>
        <v>360000</v>
      </c>
      <c r="K24" s="32">
        <v>-0.1</v>
      </c>
      <c r="L24" s="32">
        <v>0</v>
      </c>
      <c r="M24" s="32">
        <v>0.1</v>
      </c>
      <c r="N24" s="32">
        <v>0.2</v>
      </c>
      <c r="O24" s="32">
        <v>0.3</v>
      </c>
      <c r="P24" s="32">
        <v>0.4</v>
      </c>
      <c r="Q24" s="15"/>
    </row>
    <row r="25" spans="2:17" ht="18" customHeight="1" x14ac:dyDescent="0.2">
      <c r="I25" s="21" t="s">
        <v>7</v>
      </c>
      <c r="J25" s="13">
        <v>700</v>
      </c>
      <c r="K25" s="4">
        <f t="dataTable" ref="K25:P31" dt2D="1" dtr="1" r1="G8" r2="G9"/>
        <v>-3000</v>
      </c>
      <c r="L25" s="4">
        <v>30000</v>
      </c>
      <c r="M25" s="4">
        <v>63000</v>
      </c>
      <c r="N25" s="4">
        <v>96000</v>
      </c>
      <c r="O25" s="4">
        <v>129000</v>
      </c>
      <c r="P25" s="4">
        <v>162000</v>
      </c>
    </row>
    <row r="26" spans="2:17" ht="18" customHeight="1" x14ac:dyDescent="0.2">
      <c r="I26" s="9"/>
      <c r="J26" s="13">
        <v>800</v>
      </c>
      <c r="K26" s="4">
        <v>78000</v>
      </c>
      <c r="L26" s="4">
        <v>120000</v>
      </c>
      <c r="M26" s="4">
        <v>162000</v>
      </c>
      <c r="N26" s="4">
        <v>204000</v>
      </c>
      <c r="O26" s="4">
        <v>246000</v>
      </c>
      <c r="P26" s="4">
        <v>288000</v>
      </c>
    </row>
    <row r="27" spans="2:17" ht="18" customHeight="1" x14ac:dyDescent="0.2">
      <c r="I27" s="9"/>
      <c r="J27" s="13">
        <v>900</v>
      </c>
      <c r="K27" s="4">
        <v>159000</v>
      </c>
      <c r="L27" s="4">
        <v>210000</v>
      </c>
      <c r="M27" s="4">
        <v>261000</v>
      </c>
      <c r="N27" s="4">
        <v>312000</v>
      </c>
      <c r="O27" s="4">
        <v>363000</v>
      </c>
      <c r="P27" s="4">
        <v>414000</v>
      </c>
    </row>
    <row r="28" spans="2:17" ht="18" customHeight="1" x14ac:dyDescent="0.2">
      <c r="I28" s="9"/>
      <c r="J28" s="13">
        <v>1000</v>
      </c>
      <c r="K28" s="4">
        <v>240000</v>
      </c>
      <c r="L28" s="4">
        <v>300000</v>
      </c>
      <c r="M28" s="4">
        <v>360000</v>
      </c>
      <c r="N28" s="4">
        <v>420000</v>
      </c>
      <c r="O28" s="4">
        <v>480000</v>
      </c>
      <c r="P28" s="4">
        <v>540000</v>
      </c>
    </row>
    <row r="29" spans="2:17" ht="18" customHeight="1" x14ac:dyDescent="0.2">
      <c r="I29" s="9"/>
      <c r="J29" s="13">
        <v>1100</v>
      </c>
      <c r="K29" s="4">
        <v>321000</v>
      </c>
      <c r="L29" s="4">
        <v>390000</v>
      </c>
      <c r="M29" s="4">
        <v>459000</v>
      </c>
      <c r="N29" s="4">
        <v>528000</v>
      </c>
      <c r="O29" s="4">
        <v>597000</v>
      </c>
      <c r="P29" s="4">
        <v>666000</v>
      </c>
    </row>
    <row r="30" spans="2:17" ht="18" customHeight="1" x14ac:dyDescent="0.2">
      <c r="I30" s="9"/>
      <c r="J30" s="13">
        <v>1200</v>
      </c>
      <c r="K30" s="4">
        <v>402000</v>
      </c>
      <c r="L30" s="4">
        <v>480000</v>
      </c>
      <c r="M30" s="4">
        <v>558000</v>
      </c>
      <c r="N30" s="4">
        <v>636000</v>
      </c>
      <c r="O30" s="4">
        <v>714000</v>
      </c>
      <c r="P30" s="4">
        <v>792000</v>
      </c>
    </row>
    <row r="31" spans="2:17" ht="18" customHeight="1" thickBot="1" x14ac:dyDescent="0.25">
      <c r="I31" s="27"/>
      <c r="J31" s="31">
        <v>1300</v>
      </c>
      <c r="K31" s="6">
        <v>483000</v>
      </c>
      <c r="L31" s="6">
        <v>570000</v>
      </c>
      <c r="M31" s="6">
        <v>657000</v>
      </c>
      <c r="N31" s="6">
        <v>744000</v>
      </c>
      <c r="O31" s="6">
        <v>831000</v>
      </c>
      <c r="P31" s="6">
        <v>918000</v>
      </c>
    </row>
  </sheetData>
  <phoneticPr fontId="3"/>
  <conditionalFormatting sqref="K25:P31">
    <cfRule type="cellIs" dxfId="1" priority="2" operator="greaterThan">
      <formula>500000</formula>
    </cfRule>
    <cfRule type="cellIs" dxfId="0" priority="1" operator="lessThan">
      <formula>200000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15" zoomScaleNormal="115" workbookViewId="0"/>
  </sheetViews>
  <sheetFormatPr defaultColWidth="8.625" defaultRowHeight="18" customHeight="1" x14ac:dyDescent="0.2"/>
  <cols>
    <col min="1" max="1" width="3.625" style="1" customWidth="1"/>
    <col min="2" max="2" width="9.875" style="1" bestFit="1" customWidth="1"/>
    <col min="3" max="16384" width="8.625" style="1"/>
  </cols>
  <sheetData>
    <row r="1" spans="1:6" ht="18" customHeight="1" x14ac:dyDescent="0.2">
      <c r="A1" s="37">
        <f>収益計画!A1</f>
        <v>2</v>
      </c>
      <c r="B1" s="37" t="str">
        <f>収益計画!B1</f>
        <v>普通ケース</v>
      </c>
    </row>
    <row r="3" spans="1:6" ht="18" customHeight="1" x14ac:dyDescent="0.2">
      <c r="B3" s="2" t="s">
        <v>15</v>
      </c>
    </row>
    <row r="4" spans="1:6" ht="18" customHeight="1" x14ac:dyDescent="0.2">
      <c r="D4" s="2" t="s">
        <v>3</v>
      </c>
      <c r="E4" s="2" t="s">
        <v>4</v>
      </c>
      <c r="F4" s="2" t="s">
        <v>5</v>
      </c>
    </row>
    <row r="5" spans="1:6" ht="18" customHeight="1" x14ac:dyDescent="0.2">
      <c r="B5" s="2" t="s">
        <v>24</v>
      </c>
      <c r="C5" s="2" t="s">
        <v>2</v>
      </c>
      <c r="D5" s="1">
        <v>500000</v>
      </c>
      <c r="E5" s="1">
        <v>-58000</v>
      </c>
      <c r="F5" s="1">
        <v>-33800</v>
      </c>
    </row>
    <row r="6" spans="1:6" ht="18" customHeight="1" x14ac:dyDescent="0.2">
      <c r="B6" s="2" t="s">
        <v>25</v>
      </c>
      <c r="C6" s="2" t="s">
        <v>2</v>
      </c>
      <c r="D6" s="1">
        <v>500000</v>
      </c>
      <c r="E6" s="1">
        <v>360000</v>
      </c>
      <c r="F6" s="1">
        <v>426000</v>
      </c>
    </row>
    <row r="7" spans="1:6" ht="18" customHeight="1" x14ac:dyDescent="0.2">
      <c r="B7" s="2" t="s">
        <v>26</v>
      </c>
      <c r="C7" s="2" t="s">
        <v>2</v>
      </c>
      <c r="D7" s="1">
        <v>500000</v>
      </c>
      <c r="E7" s="1">
        <v>668000</v>
      </c>
      <c r="F7" s="1">
        <v>764800</v>
      </c>
    </row>
    <row r="9" spans="1:6" ht="18" customHeight="1" x14ac:dyDescent="0.2">
      <c r="B9" s="1" t="str">
        <f>B1</f>
        <v>普通ケース</v>
      </c>
      <c r="C9" s="2" t="s">
        <v>2</v>
      </c>
      <c r="D9" s="1">
        <f>収益計画!F19</f>
        <v>500000</v>
      </c>
      <c r="E9" s="1">
        <f>収益計画!G19</f>
        <v>360000</v>
      </c>
      <c r="F9" s="1">
        <f>収益計画!H19</f>
        <v>426000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前提条件</vt:lpstr>
      <vt:lpstr>収益計画</vt:lpstr>
      <vt:lpstr>アウトプット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Hitoshi Kumano</dc:creator>
  <cp:lastModifiedBy>Hitoshi.Kumano</cp:lastModifiedBy>
  <dcterms:created xsi:type="dcterms:W3CDTF">2017-04-26T10:21:30Z</dcterms:created>
  <dcterms:modified xsi:type="dcterms:W3CDTF">2017-07-13T04:42:06Z</dcterms:modified>
</cp:coreProperties>
</file>