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3" i="1"/>
  <c r="D35" i="1"/>
  <c r="D36" i="1"/>
  <c r="D37" i="1"/>
  <c r="D34" i="1"/>
  <c r="D33" i="1"/>
  <c r="D32" i="1"/>
  <c r="D31" i="1"/>
  <c r="C11" i="1"/>
  <c r="E25" i="1" s="1"/>
  <c r="D48" i="1" l="1"/>
  <c r="D49" i="1"/>
  <c r="D50" i="1"/>
  <c r="C12" i="1"/>
  <c r="E20" i="1"/>
  <c r="E22" i="1"/>
  <c r="E18" i="1"/>
  <c r="E24" i="1"/>
  <c r="F24" i="1" s="1"/>
  <c r="G24" i="1" s="1"/>
  <c r="E19" i="1"/>
  <c r="E23" i="1"/>
  <c r="E21" i="1"/>
  <c r="F19" i="1" l="1"/>
  <c r="G19" i="1" s="1"/>
  <c r="F20" i="1"/>
  <c r="G20" i="1" s="1"/>
  <c r="F25" i="1"/>
  <c r="G25" i="1" s="1"/>
  <c r="F21" i="1"/>
  <c r="G21" i="1" s="1"/>
  <c r="F18" i="1"/>
  <c r="G18" i="1" s="1"/>
  <c r="F23" i="1"/>
  <c r="G23" i="1" s="1"/>
  <c r="F22" i="1"/>
  <c r="G22" i="1" s="1"/>
</calcChain>
</file>

<file path=xl/sharedStrings.xml><?xml version="1.0" encoding="utf-8"?>
<sst xmlns="http://schemas.openxmlformats.org/spreadsheetml/2006/main" count="64" uniqueCount="52">
  <si>
    <t>Stainless Steel</t>
  </si>
  <si>
    <t>Material</t>
  </si>
  <si>
    <t>SFM</t>
  </si>
  <si>
    <t>End Mill Material</t>
  </si>
  <si>
    <t>HSS</t>
  </si>
  <si>
    <t>Mild Steel</t>
  </si>
  <si>
    <t>Brass</t>
  </si>
  <si>
    <t>Aluminum</t>
  </si>
  <si>
    <t>Carbide</t>
  </si>
  <si>
    <t>Endmill Dia mm</t>
  </si>
  <si>
    <t>Endmill Dia Inches</t>
  </si>
  <si>
    <t>RPM</t>
  </si>
  <si>
    <t>Chip Load</t>
  </si>
  <si>
    <t>Endmill flute count</t>
  </si>
  <si>
    <t>Feedrate (IPM)</t>
  </si>
  <si>
    <t>Feedrate mm/min</t>
  </si>
  <si>
    <t>Mill Bit Type</t>
  </si>
  <si>
    <t>RPM / Feedrate</t>
  </si>
  <si>
    <t>Max Depth of Cut</t>
  </si>
  <si>
    <t>Slotting - 6061 Aluminum</t>
  </si>
  <si>
    <t>Slotting - 7075 Aluminum</t>
  </si>
  <si>
    <t>Rough Profiling Tool Overlap</t>
  </si>
  <si>
    <t>Slotting - Mild Steel</t>
  </si>
  <si>
    <t>Slotting - Stainless Steel</t>
  </si>
  <si>
    <t>Finish Profiling Tool Overlap</t>
  </si>
  <si>
    <t>Slotting - Brass</t>
  </si>
  <si>
    <t>Profile</t>
  </si>
  <si>
    <t>Diameter Percentage</t>
  </si>
  <si>
    <t>Max Depth mm</t>
  </si>
  <si>
    <t>HP / Power Required</t>
  </si>
  <si>
    <t>1.5KW Spindle</t>
  </si>
  <si>
    <t>2HP</t>
  </si>
  <si>
    <t>3HP</t>
  </si>
  <si>
    <t>Feedrate (mm/min)</t>
  </si>
  <si>
    <t>Depth of Cut (mm)</t>
  </si>
  <si>
    <t xml:space="preserve">Taken from </t>
  </si>
  <si>
    <t>http://www.practicalmachinist.com/vb/cnc-machining/milling-aluminum-206831/</t>
  </si>
  <si>
    <t>Speeds / Feeds Calculator</t>
  </si>
  <si>
    <t>Steel</t>
  </si>
  <si>
    <t>mf</t>
  </si>
  <si>
    <t>Grey Iron</t>
  </si>
  <si>
    <t>2.2KW Spindle</t>
  </si>
  <si>
    <t>Feedrate IPM</t>
  </si>
  <si>
    <t>Depth of Cut (inches)</t>
  </si>
  <si>
    <t>HP Required</t>
  </si>
  <si>
    <t>For Aluminum 2 or 3 flute is best, less flutes also means lower feedrates</t>
  </si>
  <si>
    <t>https://www.youtube.com/watch?v=waUe9sitfAc</t>
  </si>
  <si>
    <t>Notes</t>
  </si>
  <si>
    <t>For Steel 4 flutes is better</t>
  </si>
  <si>
    <t>https://www.cnccookbook.com/performance-recipe-cheating-on-the-2-flute-rule-for-aluminum-and-going-to-more-flutes-elsewhere/</t>
  </si>
  <si>
    <t>search ebay for aluminium round billet / aluminium square billet</t>
  </si>
  <si>
    <t>https://www.ebay.co.uk/itm/ALUMINIUM-BAR-BILLET-BLOCK-100mm-x-100mm-x-20mm-GRADE-6082-T6/263259851310?_trkparms=aid%3D222007%26algo%3DSIM.MBE%26ao%3D2%26asc%3D48786%26meid%3D6efcda124d7741b88170be84fd569131%26pid%3D100005%26rk%3D2%26rkt%3D6%26sd%3D332354241563&amp;_trksid=p2047675.c100005.m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</si>
</sst>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6" fillId="0" borderId="0" xfId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ccookbook.com/performance-recipe-cheating-on-the-2-flute-rule-for-aluminum-and-going-to-more-flutes-elsewhere/" TargetMode="External"/><Relationship Id="rId2" Type="http://schemas.openxmlformats.org/officeDocument/2006/relationships/hyperlink" Target="https://www.youtube.com/watch?v=waUe9sitfAc" TargetMode="External"/><Relationship Id="rId1" Type="http://schemas.openxmlformats.org/officeDocument/2006/relationships/hyperlink" Target="http://www.practicalmachinist.com/vb/cnc-machining/milling-aluminum-20683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2"/>
  <sheetViews>
    <sheetView tabSelected="1" workbookViewId="0">
      <selection activeCell="C7" sqref="C7"/>
    </sheetView>
  </sheetViews>
  <sheetFormatPr defaultRowHeight="15" x14ac:dyDescent="0.25"/>
  <cols>
    <col min="2" max="2" width="26.85546875" bestFit="1" customWidth="1"/>
    <col min="3" max="3" width="20" style="1" bestFit="1" customWidth="1"/>
    <col min="4" max="4" width="14.7109375" style="1" bestFit="1" customWidth="1"/>
    <col min="6" max="6" width="14.42578125" bestFit="1" customWidth="1"/>
    <col min="7" max="7" width="17.42578125" bestFit="1" customWidth="1"/>
  </cols>
  <sheetData>
    <row r="2" spans="2:3" ht="26.25" x14ac:dyDescent="0.4">
      <c r="B2" s="13" t="s">
        <v>37</v>
      </c>
    </row>
    <row r="4" spans="2:3" x14ac:dyDescent="0.25">
      <c r="B4" t="s">
        <v>35</v>
      </c>
    </row>
    <row r="5" spans="2:3" x14ac:dyDescent="0.25">
      <c r="B5" s="12" t="s">
        <v>36</v>
      </c>
    </row>
    <row r="7" spans="2:3" ht="21" x14ac:dyDescent="0.35">
      <c r="B7" s="8" t="s">
        <v>16</v>
      </c>
    </row>
    <row r="9" spans="2:3" x14ac:dyDescent="0.25">
      <c r="B9" s="6" t="s">
        <v>9</v>
      </c>
      <c r="C9" s="7">
        <v>4</v>
      </c>
    </row>
    <row r="10" spans="2:3" x14ac:dyDescent="0.25">
      <c r="B10" s="6" t="s">
        <v>13</v>
      </c>
      <c r="C10" s="7">
        <v>2</v>
      </c>
    </row>
    <row r="11" spans="2:3" x14ac:dyDescent="0.25">
      <c r="B11" s="6" t="s">
        <v>10</v>
      </c>
      <c r="C11" s="3">
        <f>C9*(1/25.4)</f>
        <v>0.15748031496062992</v>
      </c>
    </row>
    <row r="12" spans="2:3" x14ac:dyDescent="0.25">
      <c r="B12" s="6" t="s">
        <v>12</v>
      </c>
      <c r="C12" s="3">
        <f>C11/200</f>
        <v>7.874015748031496E-4</v>
      </c>
    </row>
    <row r="15" spans="2:3" ht="21" x14ac:dyDescent="0.35">
      <c r="B15" s="9" t="s">
        <v>17</v>
      </c>
    </row>
    <row r="17" spans="2:7" s="1" customFormat="1" x14ac:dyDescent="0.25">
      <c r="B17" s="1" t="s">
        <v>1</v>
      </c>
      <c r="C17" s="1" t="s">
        <v>3</v>
      </c>
      <c r="D17" s="1" t="s">
        <v>2</v>
      </c>
      <c r="E17" s="1" t="s">
        <v>11</v>
      </c>
      <c r="F17" s="1" t="s">
        <v>14</v>
      </c>
      <c r="G17" s="1" t="s">
        <v>15</v>
      </c>
    </row>
    <row r="18" spans="2:7" x14ac:dyDescent="0.25">
      <c r="B18" s="4" t="s">
        <v>0</v>
      </c>
      <c r="C18" s="2" t="s">
        <v>4</v>
      </c>
      <c r="D18" s="2">
        <v>40</v>
      </c>
      <c r="E18" s="5">
        <f>4*(D18/C11)</f>
        <v>1016</v>
      </c>
      <c r="F18" s="5">
        <f>E18*C10*C12</f>
        <v>1.6</v>
      </c>
      <c r="G18" s="5">
        <f t="shared" ref="G18:G25" si="0">F18*25.4</f>
        <v>40.64</v>
      </c>
    </row>
    <row r="19" spans="2:7" x14ac:dyDescent="0.25">
      <c r="B19" s="4" t="s">
        <v>5</v>
      </c>
      <c r="C19" s="2" t="s">
        <v>4</v>
      </c>
      <c r="D19" s="2">
        <v>100</v>
      </c>
      <c r="E19" s="5">
        <f>4*(D19/C11)</f>
        <v>2540</v>
      </c>
      <c r="F19" s="5">
        <f>E19*C10*C12</f>
        <v>4</v>
      </c>
      <c r="G19" s="5">
        <f t="shared" si="0"/>
        <v>101.6</v>
      </c>
    </row>
    <row r="20" spans="2:7" x14ac:dyDescent="0.25">
      <c r="B20" s="4" t="s">
        <v>6</v>
      </c>
      <c r="C20" s="2" t="s">
        <v>4</v>
      </c>
      <c r="D20" s="2">
        <v>300</v>
      </c>
      <c r="E20" s="5">
        <f>4*(D20/C11)</f>
        <v>7620</v>
      </c>
      <c r="F20" s="5">
        <f>E20*C10*C12</f>
        <v>12</v>
      </c>
      <c r="G20" s="5">
        <f t="shared" si="0"/>
        <v>304.79999999999995</v>
      </c>
    </row>
    <row r="21" spans="2:7" x14ac:dyDescent="0.25">
      <c r="B21" s="4" t="s">
        <v>7</v>
      </c>
      <c r="C21" s="2" t="s">
        <v>4</v>
      </c>
      <c r="D21" s="2">
        <v>400</v>
      </c>
      <c r="E21" s="5">
        <f>4*(D21/C11)</f>
        <v>10160</v>
      </c>
      <c r="F21" s="5">
        <f>E21*C10*C12</f>
        <v>16</v>
      </c>
      <c r="G21" s="5">
        <f t="shared" si="0"/>
        <v>406.4</v>
      </c>
    </row>
    <row r="22" spans="2:7" x14ac:dyDescent="0.25">
      <c r="B22" s="4" t="s">
        <v>0</v>
      </c>
      <c r="C22" s="2" t="s">
        <v>8</v>
      </c>
      <c r="D22" s="2">
        <v>120</v>
      </c>
      <c r="E22" s="5">
        <f>4*(D22/C11)</f>
        <v>3048</v>
      </c>
      <c r="F22" s="5">
        <f>E22*C10*C12</f>
        <v>4.8</v>
      </c>
      <c r="G22" s="5">
        <f t="shared" si="0"/>
        <v>121.91999999999999</v>
      </c>
    </row>
    <row r="23" spans="2:7" x14ac:dyDescent="0.25">
      <c r="B23" s="4" t="s">
        <v>5</v>
      </c>
      <c r="C23" s="2" t="s">
        <v>8</v>
      </c>
      <c r="D23" s="2">
        <v>300</v>
      </c>
      <c r="E23" s="5">
        <f>4*(D23/C11)</f>
        <v>7620</v>
      </c>
      <c r="F23" s="5">
        <f>E23*C10*C12</f>
        <v>12</v>
      </c>
      <c r="G23" s="5">
        <f t="shared" si="0"/>
        <v>304.79999999999995</v>
      </c>
    </row>
    <row r="24" spans="2:7" x14ac:dyDescent="0.25">
      <c r="B24" s="4" t="s">
        <v>6</v>
      </c>
      <c r="C24" s="2" t="s">
        <v>8</v>
      </c>
      <c r="D24" s="2">
        <v>900</v>
      </c>
      <c r="E24" s="5">
        <f>4*(D24/C11)</f>
        <v>22860</v>
      </c>
      <c r="F24" s="5">
        <f>E24*C10*C12</f>
        <v>36</v>
      </c>
      <c r="G24" s="5">
        <f t="shared" si="0"/>
        <v>914.4</v>
      </c>
    </row>
    <row r="25" spans="2:7" x14ac:dyDescent="0.25">
      <c r="B25" s="4" t="s">
        <v>7</v>
      </c>
      <c r="C25" s="2" t="s">
        <v>8</v>
      </c>
      <c r="D25" s="2">
        <v>1200</v>
      </c>
      <c r="E25" s="5">
        <f>4*(D25/C11)</f>
        <v>30480</v>
      </c>
      <c r="F25" s="5">
        <f>E25*C10*C12</f>
        <v>48</v>
      </c>
      <c r="G25" s="5">
        <f t="shared" si="0"/>
        <v>1219.1999999999998</v>
      </c>
    </row>
    <row r="28" spans="2:7" ht="21" x14ac:dyDescent="0.35">
      <c r="B28" s="9" t="s">
        <v>18</v>
      </c>
    </row>
    <row r="29" spans="2:7" ht="15.75" customHeight="1" x14ac:dyDescent="0.25"/>
    <row r="30" spans="2:7" ht="15.75" customHeight="1" x14ac:dyDescent="0.25">
      <c r="B30" s="10" t="s">
        <v>26</v>
      </c>
      <c r="C30" s="10" t="s">
        <v>27</v>
      </c>
      <c r="D30" s="10" t="s">
        <v>28</v>
      </c>
    </row>
    <row r="31" spans="2:7" ht="14.25" customHeight="1" x14ac:dyDescent="0.25">
      <c r="B31" s="4" t="s">
        <v>25</v>
      </c>
      <c r="C31" s="11">
        <v>0.5</v>
      </c>
      <c r="D31" s="3">
        <f>C9*C31</f>
        <v>2</v>
      </c>
    </row>
    <row r="32" spans="2:7" ht="15.75" customHeight="1" x14ac:dyDescent="0.25">
      <c r="B32" s="4" t="s">
        <v>19</v>
      </c>
      <c r="C32" s="11">
        <v>0.5</v>
      </c>
      <c r="D32" s="3">
        <f>C9*C32</f>
        <v>2</v>
      </c>
    </row>
    <row r="33" spans="2:7" x14ac:dyDescent="0.25">
      <c r="B33" s="4" t="s">
        <v>20</v>
      </c>
      <c r="C33" s="11">
        <v>0.4</v>
      </c>
      <c r="D33" s="3">
        <f>C9*C33</f>
        <v>1.6</v>
      </c>
    </row>
    <row r="34" spans="2:7" x14ac:dyDescent="0.25">
      <c r="B34" s="4" t="s">
        <v>22</v>
      </c>
      <c r="C34" s="11">
        <v>0.35</v>
      </c>
      <c r="D34" s="3">
        <f>C9*C34</f>
        <v>1.4</v>
      </c>
    </row>
    <row r="35" spans="2:7" x14ac:dyDescent="0.25">
      <c r="B35" s="4" t="s">
        <v>23</v>
      </c>
      <c r="C35" s="11">
        <v>0.25</v>
      </c>
      <c r="D35" s="3">
        <f>C9*C35</f>
        <v>1</v>
      </c>
    </row>
    <row r="36" spans="2:7" x14ac:dyDescent="0.25">
      <c r="B36" s="4" t="s">
        <v>21</v>
      </c>
      <c r="C36" s="11">
        <v>0.7</v>
      </c>
      <c r="D36" s="3">
        <f>C9*C36</f>
        <v>2.8</v>
      </c>
    </row>
    <row r="37" spans="2:7" x14ac:dyDescent="0.25">
      <c r="B37" s="4" t="s">
        <v>24</v>
      </c>
      <c r="C37" s="11">
        <v>0.03</v>
      </c>
      <c r="D37" s="3">
        <f>C9*C37</f>
        <v>0.12</v>
      </c>
    </row>
    <row r="40" spans="2:7" ht="21" x14ac:dyDescent="0.35">
      <c r="B40" s="9" t="s">
        <v>29</v>
      </c>
    </row>
    <row r="42" spans="2:7" x14ac:dyDescent="0.25">
      <c r="B42" s="4" t="s">
        <v>33</v>
      </c>
      <c r="C42" s="2">
        <v>1828.8</v>
      </c>
      <c r="F42" s="4" t="s">
        <v>30</v>
      </c>
      <c r="G42" s="2" t="s">
        <v>31</v>
      </c>
    </row>
    <row r="43" spans="2:7" x14ac:dyDescent="0.25">
      <c r="B43" s="4" t="s">
        <v>42</v>
      </c>
      <c r="C43" s="3">
        <f>C42/25.4</f>
        <v>72</v>
      </c>
      <c r="F43" s="4" t="s">
        <v>41</v>
      </c>
      <c r="G43" s="2" t="s">
        <v>32</v>
      </c>
    </row>
    <row r="44" spans="2:7" x14ac:dyDescent="0.25">
      <c r="B44" s="4" t="s">
        <v>34</v>
      </c>
      <c r="C44" s="2">
        <v>4</v>
      </c>
    </row>
    <row r="45" spans="2:7" x14ac:dyDescent="0.25">
      <c r="B45" s="4" t="s">
        <v>43</v>
      </c>
      <c r="C45" s="3">
        <f>C44/25.4</f>
        <v>0.15748031496062992</v>
      </c>
    </row>
    <row r="47" spans="2:7" x14ac:dyDescent="0.25">
      <c r="B47" s="10" t="s">
        <v>1</v>
      </c>
      <c r="C47" s="10" t="s">
        <v>39</v>
      </c>
      <c r="D47" s="10" t="s">
        <v>44</v>
      </c>
    </row>
    <row r="48" spans="2:7" x14ac:dyDescent="0.25">
      <c r="B48" s="4" t="s">
        <v>38</v>
      </c>
      <c r="C48" s="2">
        <v>1</v>
      </c>
      <c r="D48" s="3">
        <f>C43*C11*C45*C48</f>
        <v>1.7856035712071423</v>
      </c>
    </row>
    <row r="49" spans="2:4" x14ac:dyDescent="0.25">
      <c r="B49" s="4" t="s">
        <v>40</v>
      </c>
      <c r="C49" s="2">
        <v>0.65</v>
      </c>
      <c r="D49" s="3">
        <f>C43*C11*C45*C49</f>
        <v>1.1606423212846426</v>
      </c>
    </row>
    <row r="50" spans="2:4" x14ac:dyDescent="0.25">
      <c r="B50" s="4" t="s">
        <v>7</v>
      </c>
      <c r="C50" s="2">
        <v>0.3</v>
      </c>
      <c r="D50" s="3">
        <f>C43*C11*C45*C50</f>
        <v>0.53568107136214271</v>
      </c>
    </row>
    <row r="53" spans="2:4" ht="21" x14ac:dyDescent="0.35">
      <c r="B53" s="9" t="s">
        <v>47</v>
      </c>
    </row>
    <row r="55" spans="2:4" ht="15.75" customHeight="1" x14ac:dyDescent="0.25">
      <c r="B55" s="4" t="s">
        <v>45</v>
      </c>
    </row>
    <row r="56" spans="2:4" ht="15.75" customHeight="1" x14ac:dyDescent="0.25">
      <c r="B56" s="4" t="s">
        <v>48</v>
      </c>
    </row>
    <row r="57" spans="2:4" x14ac:dyDescent="0.25">
      <c r="B57" s="12" t="s">
        <v>46</v>
      </c>
    </row>
    <row r="58" spans="2:4" x14ac:dyDescent="0.25">
      <c r="B58" s="12" t="s">
        <v>49</v>
      </c>
    </row>
    <row r="61" spans="2:4" x14ac:dyDescent="0.25">
      <c r="B61" t="s">
        <v>50</v>
      </c>
    </row>
    <row r="62" spans="2:4" x14ac:dyDescent="0.25">
      <c r="B62" s="12" t="s">
        <v>51</v>
      </c>
    </row>
  </sheetData>
  <hyperlinks>
    <hyperlink ref="B5" r:id="rId1"/>
    <hyperlink ref="B57" r:id="rId2"/>
    <hyperlink ref="B58" r:id="rId3"/>
    <hyperlink ref="B62" display="https://www.ebay.co.uk/itm/ALUMINIUM-BAR-BILLET-BLOCK-100mm-x-100mm-x-20mm-GRADE-6082-T6/263259851310?_trkparms=aid%3D222007%26algo%3DSIM.MBE%26ao%3D2%26asc%3D48786%26meid%3D6efcda124d7741b88170be84fd569131%26pid%3D100005%26rk%3D2%26rkt%3D6%26sd%3D3323542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2017-11-14T10:02:34Z</dcterms:modified>
</cp:coreProperties>
</file>