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<sst xmlns="http://schemas.openxmlformats.org/spreadsheetml/2006/main" count="215" uniqueCount="18">
  <si>
    <t xml:space="preserve">Col0</t>
  </si>
  <si>
    <t xml:space="preserve">Control</t>
  </si>
  <si>
    <t xml:space="preserve">Photo</t>
  </si>
  <si>
    <t xml:space="preserve">D0</t>
  </si>
  <si>
    <t xml:space="preserve">D7</t>
  </si>
  <si>
    <t xml:space="preserve">Resp</t>
  </si>
  <si>
    <t xml:space="preserve">Fum</t>
  </si>
  <si>
    <t xml:space="preserve">Mal</t>
  </si>
  <si>
    <t xml:space="preserve">Starch</t>
  </si>
  <si>
    <t xml:space="preserve">Export</t>
  </si>
  <si>
    <t xml:space="preserve">Fum2</t>
  </si>
  <si>
    <t xml:space="preserve">Genotype</t>
  </si>
  <si>
    <t xml:space="preserve">Treatment</t>
  </si>
  <si>
    <t xml:space="preserve">Amount</t>
  </si>
  <si>
    <t xml:space="preserve">Flux</t>
  </si>
  <si>
    <t xml:space="preserve">Metabolite</t>
  </si>
  <si>
    <t xml:space="preserve">NA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</si>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</sst>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O24" activeCellId="0" sqref="O24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n">
        <v>2.75</v>
      </c>
      <c r="D1" s="0" t="n">
        <f aca="false">C1*60*60*8/16.7/6</f>
        <v>790.419161676647</v>
      </c>
      <c r="E1" s="0" t="s">
        <v>2</v>
      </c>
      <c r="F1" s="0" t="n">
        <v>1</v>
      </c>
      <c r="I1" s="1"/>
      <c r="L1" s="1"/>
    </row>
    <row r="2" customFormat="false" ht="13.8" hidden="false" customHeight="false" outlineLevel="0" collapsed="false">
      <c r="A2" s="0" t="s">
        <v>0</v>
      </c>
      <c r="B2" s="0" t="s">
        <v>3</v>
      </c>
      <c r="C2" s="0" t="n">
        <v>2.35</v>
      </c>
      <c r="D2" s="0" t="n">
        <f aca="false">C2*60*60*8/16.7/6</f>
        <v>675.449101796407</v>
      </c>
      <c r="E2" s="0" t="s">
        <v>2</v>
      </c>
      <c r="F2" s="0" t="n">
        <v>1</v>
      </c>
    </row>
    <row r="3" customFormat="false" ht="13.8" hidden="false" customHeight="false" outlineLevel="0" collapsed="false">
      <c r="A3" s="0" t="s">
        <v>0</v>
      </c>
      <c r="B3" s="0" t="s">
        <v>4</v>
      </c>
      <c r="C3" s="0" t="n">
        <v>2.75</v>
      </c>
      <c r="D3" s="0" t="n">
        <f aca="false">C3*60*60*8/16.7/6</f>
        <v>790.419161676647</v>
      </c>
      <c r="E3" s="0" t="s">
        <v>2</v>
      </c>
      <c r="F3" s="0" t="n">
        <v>1</v>
      </c>
    </row>
    <row r="4" customFormat="false" ht="13.8" hidden="false" customHeight="false" outlineLevel="0" collapsed="false">
      <c r="A4" s="0" t="s">
        <v>0</v>
      </c>
      <c r="B4" s="0" t="s">
        <v>1</v>
      </c>
      <c r="C4" s="0" t="n">
        <v>0.71</v>
      </c>
      <c r="D4" s="0" t="n">
        <f aca="false">C4*60*60*8/16.7/6</f>
        <v>204.071856287425</v>
      </c>
      <c r="E4" s="0" t="s">
        <v>5</v>
      </c>
      <c r="F4" s="0" t="n">
        <f aca="false">D4/D1</f>
        <v>0.258181818181818</v>
      </c>
    </row>
    <row r="5" customFormat="false" ht="13.8" hidden="false" customHeight="false" outlineLevel="0" collapsed="false">
      <c r="A5" s="0" t="s">
        <v>0</v>
      </c>
      <c r="B5" s="0" t="s">
        <v>3</v>
      </c>
      <c r="C5" s="0" t="n">
        <v>0.66</v>
      </c>
      <c r="D5" s="0" t="n">
        <f aca="false">C5*60*60*8/16.7/6</f>
        <v>189.700598802395</v>
      </c>
      <c r="E5" s="0" t="s">
        <v>5</v>
      </c>
      <c r="F5" s="0" t="n">
        <f aca="false">D5/D2</f>
        <v>0.280851063829787</v>
      </c>
    </row>
    <row r="6" customFormat="false" ht="13.8" hidden="false" customHeight="false" outlineLevel="0" collapsed="false">
      <c r="A6" s="0" t="s">
        <v>0</v>
      </c>
      <c r="B6" s="0" t="s">
        <v>4</v>
      </c>
      <c r="C6" s="0" t="n">
        <v>0.71</v>
      </c>
      <c r="D6" s="0" t="n">
        <f aca="false">C6*60*60*8/16.5/6</f>
        <v>206.545454545454</v>
      </c>
      <c r="E6" s="0" t="s">
        <v>5</v>
      </c>
      <c r="F6" s="0" t="n">
        <f aca="false">D6/D3</f>
        <v>0.26131129476584</v>
      </c>
    </row>
    <row r="7" customFormat="false" ht="13.8" hidden="false" customHeight="false" outlineLevel="0" collapsed="false">
      <c r="A7" s="0" t="s">
        <v>0</v>
      </c>
      <c r="B7" s="0" t="s">
        <v>1</v>
      </c>
      <c r="C7" s="0" t="n">
        <f aca="false">13-7.5</f>
        <v>5.5</v>
      </c>
      <c r="D7" s="0" t="n">
        <f aca="false">C7*4</f>
        <v>22</v>
      </c>
      <c r="E7" s="0" t="s">
        <v>6</v>
      </c>
      <c r="F7" s="0" t="n">
        <f aca="false">D7/D1</f>
        <v>0.0278333333333333</v>
      </c>
    </row>
    <row r="8" customFormat="false" ht="13.8" hidden="false" customHeight="false" outlineLevel="0" collapsed="false">
      <c r="A8" s="0" t="s">
        <v>0</v>
      </c>
      <c r="B8" s="0" t="s">
        <v>3</v>
      </c>
      <c r="C8" s="0" t="n">
        <f aca="false">22.2-7.5</f>
        <v>14.7</v>
      </c>
      <c r="D8" s="0" t="n">
        <f aca="false">C8*4</f>
        <v>58.8</v>
      </c>
      <c r="E8" s="0" t="s">
        <v>6</v>
      </c>
      <c r="F8" s="0" t="n">
        <f aca="false">D8/D2</f>
        <v>0.0870531914893617</v>
      </c>
      <c r="I8" s="1"/>
      <c r="L8" s="1"/>
    </row>
    <row r="9" customFormat="false" ht="13.8" hidden="false" customHeight="false" outlineLevel="0" collapsed="false">
      <c r="A9" s="0" t="s">
        <v>0</v>
      </c>
      <c r="B9" s="0" t="s">
        <v>4</v>
      </c>
      <c r="C9" s="0" t="n">
        <f aca="false">32.5-7.8</f>
        <v>24.7</v>
      </c>
      <c r="D9" s="0" t="n">
        <f aca="false">C9*4</f>
        <v>98.8</v>
      </c>
      <c r="E9" s="0" t="s">
        <v>6</v>
      </c>
      <c r="F9" s="0" t="n">
        <f aca="false">D9/D3</f>
        <v>0.12499696969697</v>
      </c>
    </row>
    <row r="10" customFormat="false" ht="13.8" hidden="false" customHeight="false" outlineLevel="0" collapsed="false">
      <c r="A10" s="0" t="s">
        <v>0</v>
      </c>
      <c r="B10" s="0" t="s">
        <v>1</v>
      </c>
      <c r="C10" s="0" t="n">
        <f aca="false">11-8.5</f>
        <v>2.5</v>
      </c>
      <c r="D10" s="0" t="n">
        <f aca="false">C10*4</f>
        <v>10</v>
      </c>
      <c r="E10" s="0" t="s">
        <v>7</v>
      </c>
      <c r="F10" s="0" t="n">
        <f aca="false">D10/D1</f>
        <v>0.0126515151515152</v>
      </c>
    </row>
    <row r="11" customFormat="false" ht="13.8" hidden="false" customHeight="false" outlineLevel="0" collapsed="false">
      <c r="A11" s="0" t="s">
        <v>0</v>
      </c>
      <c r="B11" s="0" t="s">
        <v>3</v>
      </c>
      <c r="C11" s="0" t="n">
        <f aca="false">13-8.5</f>
        <v>4.5</v>
      </c>
      <c r="D11" s="0" t="n">
        <f aca="false">C11*4</f>
        <v>18</v>
      </c>
      <c r="E11" s="0" t="s">
        <v>7</v>
      </c>
      <c r="F11" s="0" t="n">
        <f aca="false">D11/D2</f>
        <v>0.0266489361702128</v>
      </c>
    </row>
    <row r="12" customFormat="false" ht="13.8" hidden="false" customHeight="false" outlineLevel="0" collapsed="false">
      <c r="A12" s="0" t="s">
        <v>0</v>
      </c>
      <c r="B12" s="0" t="s">
        <v>4</v>
      </c>
      <c r="C12" s="0" t="n">
        <f aca="false">19-7.5</f>
        <v>11.5</v>
      </c>
      <c r="D12" s="0" t="n">
        <f aca="false">C12*4</f>
        <v>46</v>
      </c>
      <c r="E12" s="0" t="s">
        <v>7</v>
      </c>
      <c r="F12" s="0" t="n">
        <f aca="false">D12/D3</f>
        <v>0.0581969696969697</v>
      </c>
    </row>
    <row r="13" customFormat="false" ht="13.8" hidden="false" customHeight="false" outlineLevel="0" collapsed="false">
      <c r="A13" s="0" t="s">
        <v>0</v>
      </c>
      <c r="B13" s="0" t="s">
        <v>1</v>
      </c>
      <c r="C13" s="0" t="n">
        <f aca="false">29-1</f>
        <v>28</v>
      </c>
      <c r="D13" s="0" t="n">
        <f aca="false">C13*6</f>
        <v>168</v>
      </c>
      <c r="E13" s="0" t="s">
        <v>8</v>
      </c>
      <c r="F13" s="0" t="n">
        <f aca="false">D13/D1</f>
        <v>0.212545454545454</v>
      </c>
    </row>
    <row r="14" customFormat="false" ht="13.8" hidden="false" customHeight="false" outlineLevel="0" collapsed="false">
      <c r="A14" s="0" t="s">
        <v>0</v>
      </c>
      <c r="B14" s="0" t="s">
        <v>3</v>
      </c>
      <c r="C14" s="0" t="n">
        <f aca="false">39-1</f>
        <v>38</v>
      </c>
      <c r="D14" s="0" t="n">
        <f aca="false">C14*6</f>
        <v>228</v>
      </c>
      <c r="E14" s="0" t="s">
        <v>8</v>
      </c>
      <c r="F14" s="0" t="n">
        <f aca="false">D14/D2</f>
        <v>0.337553191489362</v>
      </c>
    </row>
    <row r="15" customFormat="false" ht="13.8" hidden="false" customHeight="false" outlineLevel="0" collapsed="false">
      <c r="A15" s="0" t="s">
        <v>0</v>
      </c>
      <c r="B15" s="0" t="s">
        <v>4</v>
      </c>
      <c r="C15" s="0" t="n">
        <f aca="false">45-2.5</f>
        <v>42.5</v>
      </c>
      <c r="D15" s="0" t="n">
        <f aca="false">C15*6</f>
        <v>255</v>
      </c>
      <c r="E15" s="0" t="s">
        <v>8</v>
      </c>
      <c r="F15" s="0" t="n">
        <f aca="false">D15/D3</f>
        <v>0.322613636363636</v>
      </c>
      <c r="I15" s="1"/>
      <c r="L15" s="1"/>
    </row>
    <row r="16" customFormat="false" ht="13.8" hidden="false" customHeight="false" outlineLevel="0" collapsed="false">
      <c r="A16" s="0" t="s">
        <v>0</v>
      </c>
      <c r="B16" s="0" t="s">
        <v>1</v>
      </c>
      <c r="D16" s="0" t="n">
        <f aca="false">F16*D1</f>
        <v>386.347305389221</v>
      </c>
      <c r="E16" s="0" t="s">
        <v>9</v>
      </c>
      <c r="F16" s="0" t="n">
        <f aca="false">F1-F4-F7-F10-F13</f>
        <v>0.488787878787879</v>
      </c>
    </row>
    <row r="17" customFormat="false" ht="13.8" hidden="false" customHeight="false" outlineLevel="0" collapsed="false">
      <c r="A17" s="0" t="s">
        <v>0</v>
      </c>
      <c r="B17" s="0" t="s">
        <v>3</v>
      </c>
      <c r="D17" s="0" t="n">
        <f aca="false">F17*D2</f>
        <v>180.948502994012</v>
      </c>
      <c r="E17" s="0" t="s">
        <v>9</v>
      </c>
      <c r="F17" s="0" t="n">
        <f aca="false">F2-F5-F8-F11-F14</f>
        <v>0.267893617021277</v>
      </c>
    </row>
    <row r="18" customFormat="false" ht="13.8" hidden="false" customHeight="false" outlineLevel="0" collapsed="false">
      <c r="A18" s="0" t="s">
        <v>0</v>
      </c>
      <c r="B18" s="0" t="s">
        <v>4</v>
      </c>
      <c r="D18" s="0" t="n">
        <f aca="false">F18*D3</f>
        <v>184.073707131192</v>
      </c>
      <c r="E18" s="0" t="s">
        <v>9</v>
      </c>
      <c r="F18" s="0" t="n">
        <f aca="false">F3-F6-F9-F12-F15</f>
        <v>0.232881129476584</v>
      </c>
    </row>
    <row r="19" customFormat="false" ht="13.8" hidden="false" customHeight="false" outlineLevel="0" collapsed="false">
      <c r="A19" s="0" t="s">
        <v>10</v>
      </c>
      <c r="B19" s="0" t="s">
        <v>1</v>
      </c>
      <c r="C19" s="0" t="n">
        <v>2.65</v>
      </c>
      <c r="D19" s="0" t="n">
        <f aca="false">C19*60*60*8/16/6</f>
        <v>795</v>
      </c>
      <c r="E19" s="0" t="s">
        <v>2</v>
      </c>
      <c r="F19" s="0" t="n">
        <v>1</v>
      </c>
    </row>
    <row r="20" customFormat="false" ht="13.8" hidden="false" customHeight="false" outlineLevel="0" collapsed="false">
      <c r="A20" s="0" t="s">
        <v>10</v>
      </c>
      <c r="B20" s="0" t="s">
        <v>3</v>
      </c>
      <c r="C20" s="0" t="n">
        <v>2.2</v>
      </c>
      <c r="D20" s="0" t="n">
        <f aca="false">C20*60*60*8/16/6</f>
        <v>660</v>
      </c>
      <c r="E20" s="0" t="s">
        <v>2</v>
      </c>
      <c r="F20" s="0" t="n">
        <v>1</v>
      </c>
    </row>
    <row r="21" customFormat="false" ht="13.8" hidden="false" customHeight="false" outlineLevel="0" collapsed="false">
      <c r="A21" s="0" t="s">
        <v>10</v>
      </c>
      <c r="B21" s="0" t="s">
        <v>4</v>
      </c>
      <c r="C21" s="0" t="n">
        <v>2.25</v>
      </c>
      <c r="D21" s="0" t="n">
        <f aca="false">C21*60*60*8/16.5/6</f>
        <v>654.545454545455</v>
      </c>
      <c r="E21" s="0" t="s">
        <v>2</v>
      </c>
      <c r="F21" s="0" t="n">
        <v>1</v>
      </c>
    </row>
    <row r="22" customFormat="false" ht="13.8" hidden="false" customHeight="false" outlineLevel="0" collapsed="false">
      <c r="A22" s="0" t="s">
        <v>10</v>
      </c>
      <c r="B22" s="0" t="s">
        <v>1</v>
      </c>
      <c r="C22" s="0" t="n">
        <v>0.74</v>
      </c>
      <c r="D22" s="0" t="n">
        <f aca="false">C22*60*60*8/16/6</f>
        <v>222</v>
      </c>
      <c r="E22" s="0" t="s">
        <v>5</v>
      </c>
      <c r="F22" s="0" t="n">
        <f aca="false">D22/D19</f>
        <v>0.279245283018868</v>
      </c>
    </row>
    <row r="23" customFormat="false" ht="15" hidden="false" customHeight="false" outlineLevel="0" collapsed="false">
      <c r="A23" s="0" t="s">
        <v>10</v>
      </c>
      <c r="B23" s="0" t="s">
        <v>3</v>
      </c>
      <c r="C23" s="0" t="n">
        <v>0.68</v>
      </c>
      <c r="D23" s="0" t="n">
        <f aca="false">C23*60*60*8/16/6</f>
        <v>204</v>
      </c>
      <c r="E23" s="0" t="s">
        <v>5</v>
      </c>
      <c r="F23" s="0" t="n">
        <f aca="false">D23/D20</f>
        <v>0.309090909090909</v>
      </c>
    </row>
    <row r="24" customFormat="false" ht="15" hidden="false" customHeight="false" outlineLevel="0" collapsed="false">
      <c r="A24" s="0" t="s">
        <v>10</v>
      </c>
      <c r="B24" s="0" t="s">
        <v>4</v>
      </c>
      <c r="C24" s="0" t="n">
        <v>0.59</v>
      </c>
      <c r="D24" s="0" t="n">
        <f aca="false">C24*60*60*8/16.5/6</f>
        <v>171.636363636364</v>
      </c>
      <c r="E24" s="0" t="s">
        <v>5</v>
      </c>
      <c r="F24" s="0" t="n">
        <f aca="false">D24/D21</f>
        <v>0.262222222222222</v>
      </c>
    </row>
    <row r="25" customFormat="false" ht="15" hidden="false" customHeight="false" outlineLevel="0" collapsed="false">
      <c r="A25" s="0" t="s">
        <v>10</v>
      </c>
      <c r="B25" s="0" t="s">
        <v>1</v>
      </c>
      <c r="C25" s="0" t="n">
        <v>0</v>
      </c>
      <c r="D25" s="0" t="n">
        <v>0</v>
      </c>
      <c r="E25" s="0" t="s">
        <v>6</v>
      </c>
      <c r="F25" s="0" t="n">
        <v>0</v>
      </c>
    </row>
    <row r="26" customFormat="false" ht="15" hidden="false" customHeight="false" outlineLevel="0" collapsed="false">
      <c r="A26" s="0" t="s">
        <v>10</v>
      </c>
      <c r="B26" s="0" t="s">
        <v>3</v>
      </c>
      <c r="C26" s="0" t="n">
        <v>0</v>
      </c>
      <c r="D26" s="0" t="n">
        <v>0</v>
      </c>
      <c r="E26" s="0" t="s">
        <v>6</v>
      </c>
      <c r="F26" s="0" t="n">
        <v>0</v>
      </c>
    </row>
    <row r="27" customFormat="false" ht="15" hidden="false" customHeight="false" outlineLevel="0" collapsed="false">
      <c r="A27" s="0" t="s">
        <v>10</v>
      </c>
      <c r="B27" s="0" t="s">
        <v>4</v>
      </c>
      <c r="C27" s="0" t="n">
        <v>0</v>
      </c>
      <c r="D27" s="0" t="n">
        <v>0</v>
      </c>
      <c r="E27" s="0" t="s">
        <v>6</v>
      </c>
      <c r="F27" s="0" t="n">
        <v>0</v>
      </c>
    </row>
    <row r="28" customFormat="false" ht="15" hidden="false" customHeight="false" outlineLevel="0" collapsed="false">
      <c r="A28" s="0" t="s">
        <v>10</v>
      </c>
      <c r="B28" s="0" t="s">
        <v>1</v>
      </c>
      <c r="C28" s="0" t="n">
        <f aca="false">24-12</f>
        <v>12</v>
      </c>
      <c r="D28" s="0" t="n">
        <f aca="false">C28*4</f>
        <v>48</v>
      </c>
      <c r="E28" s="0" t="s">
        <v>7</v>
      </c>
      <c r="F28" s="0" t="n">
        <f aca="false">D28/D19</f>
        <v>0.060377358490566</v>
      </c>
    </row>
    <row r="29" customFormat="false" ht="15" hidden="false" customHeight="false" outlineLevel="0" collapsed="false">
      <c r="A29" s="0" t="s">
        <v>10</v>
      </c>
      <c r="B29" s="0" t="s">
        <v>3</v>
      </c>
      <c r="C29" s="0" t="n">
        <f aca="false">29-12</f>
        <v>17</v>
      </c>
      <c r="D29" s="0" t="n">
        <f aca="false">C29*4</f>
        <v>68</v>
      </c>
      <c r="E29" s="0" t="s">
        <v>7</v>
      </c>
      <c r="F29" s="0" t="n">
        <f aca="false">D29/D20</f>
        <v>0.103030303030303</v>
      </c>
    </row>
    <row r="30" customFormat="false" ht="15" hidden="false" customHeight="false" outlineLevel="0" collapsed="false">
      <c r="A30" s="0" t="s">
        <v>10</v>
      </c>
      <c r="B30" s="0" t="s">
        <v>4</v>
      </c>
      <c r="C30" s="0" t="n">
        <f aca="false">33-7.5</f>
        <v>25.5</v>
      </c>
      <c r="D30" s="0" t="n">
        <f aca="false">C30*4</f>
        <v>102</v>
      </c>
      <c r="E30" s="0" t="s">
        <v>7</v>
      </c>
      <c r="F30" s="0" t="n">
        <f aca="false">D30/D21</f>
        <v>0.155833333333333</v>
      </c>
    </row>
    <row r="31" customFormat="false" ht="15" hidden="false" customHeight="false" outlineLevel="0" collapsed="false">
      <c r="A31" s="0" t="s">
        <v>10</v>
      </c>
      <c r="B31" s="0" t="s">
        <v>1</v>
      </c>
      <c r="C31" s="0" t="n">
        <f aca="false">44-2</f>
        <v>42</v>
      </c>
      <c r="D31" s="0" t="n">
        <f aca="false">C31*6</f>
        <v>252</v>
      </c>
      <c r="E31" s="0" t="s">
        <v>8</v>
      </c>
      <c r="F31" s="0" t="n">
        <f aca="false">D31/D19</f>
        <v>0.316981132075472</v>
      </c>
    </row>
    <row r="32" customFormat="false" ht="15" hidden="false" customHeight="false" outlineLevel="0" collapsed="false">
      <c r="A32" s="0" t="s">
        <v>10</v>
      </c>
      <c r="B32" s="0" t="s">
        <v>3</v>
      </c>
      <c r="C32" s="0" t="n">
        <f aca="false">52-2</f>
        <v>50</v>
      </c>
      <c r="D32" s="0" t="n">
        <f aca="false">C32*6</f>
        <v>300</v>
      </c>
      <c r="E32" s="0" t="s">
        <v>8</v>
      </c>
      <c r="F32" s="0" t="n">
        <f aca="false">D32/D20</f>
        <v>0.454545454545455</v>
      </c>
    </row>
    <row r="33" customFormat="false" ht="15" hidden="false" customHeight="false" outlineLevel="0" collapsed="false">
      <c r="A33" s="0" t="s">
        <v>10</v>
      </c>
      <c r="B33" s="0" t="s">
        <v>4</v>
      </c>
      <c r="C33" s="0" t="n">
        <f aca="false">68-6</f>
        <v>62</v>
      </c>
      <c r="D33" s="0" t="n">
        <f aca="false">C33*6</f>
        <v>372</v>
      </c>
      <c r="E33" s="0" t="s">
        <v>8</v>
      </c>
      <c r="F33" s="0" t="n">
        <f aca="false">D33/D21</f>
        <v>0.568333333333333</v>
      </c>
    </row>
    <row r="34" customFormat="false" ht="13.8" hidden="false" customHeight="false" outlineLevel="0" collapsed="false">
      <c r="A34" s="0" t="s">
        <v>10</v>
      </c>
      <c r="B34" s="0" t="s">
        <v>1</v>
      </c>
      <c r="D34" s="0" t="n">
        <f aca="false">F34*D19</f>
        <v>273</v>
      </c>
      <c r="E34" s="0" t="s">
        <v>9</v>
      </c>
      <c r="F34" s="0" t="n">
        <f aca="false">F19-F22-F28-F31</f>
        <v>0.343396226415094</v>
      </c>
    </row>
    <row r="35" customFormat="false" ht="13.8" hidden="false" customHeight="false" outlineLevel="0" collapsed="false">
      <c r="A35" s="0" t="s">
        <v>10</v>
      </c>
      <c r="B35" s="0" t="s">
        <v>3</v>
      </c>
      <c r="D35" s="0" t="n">
        <f aca="false">F35*D20</f>
        <v>88</v>
      </c>
      <c r="E35" s="0" t="s">
        <v>9</v>
      </c>
      <c r="F35" s="0" t="n">
        <f aca="false">F20-F23-F29-F32</f>
        <v>0.133333333333333</v>
      </c>
    </row>
    <row r="36" customFormat="false" ht="13.8" hidden="false" customHeight="false" outlineLevel="0" collapsed="false">
      <c r="A36" s="0" t="s">
        <v>10</v>
      </c>
      <c r="B36" s="0" t="s">
        <v>4</v>
      </c>
      <c r="D36" s="0" t="n">
        <f aca="false">F36*D21</f>
        <v>8.90909090909107</v>
      </c>
      <c r="E36" s="0" t="s">
        <v>9</v>
      </c>
      <c r="F36" s="0" t="n">
        <f aca="false">F21-F24-F30-F33</f>
        <v>0.0136111111111114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11</v>
      </c>
      <c r="B1" s="0" t="s">
        <v>12</v>
      </c>
      <c r="C1" s="0" t="s">
        <v>13</v>
      </c>
      <c r="D1" s="0" t="s">
        <v>14</v>
      </c>
      <c r="E1" s="0" t="s">
        <v>15</v>
      </c>
    </row>
    <row r="2" customFormat="false" ht="13.8" hidden="false" customHeight="false" outlineLevel="0" collapsed="false">
      <c r="A2" s="0" t="s">
        <v>0</v>
      </c>
      <c r="B2" s="0" t="s">
        <v>1</v>
      </c>
      <c r="C2" s="0" t="n">
        <f aca="false">13-7.5</f>
        <v>5.5</v>
      </c>
      <c r="D2" s="0" t="n">
        <f aca="false">C2*4</f>
        <v>22</v>
      </c>
      <c r="E2" s="0" t="s">
        <v>6</v>
      </c>
    </row>
    <row r="3" customFormat="false" ht="13.8" hidden="false" customHeight="false" outlineLevel="0" collapsed="false">
      <c r="A3" s="0" t="s">
        <v>0</v>
      </c>
      <c r="B3" s="0" t="s">
        <v>1</v>
      </c>
      <c r="C3" s="0" t="n">
        <f aca="false">11-8.5</f>
        <v>2.5</v>
      </c>
      <c r="D3" s="0" t="n">
        <f aca="false">C3*4</f>
        <v>10</v>
      </c>
      <c r="E3" s="0" t="s">
        <v>7</v>
      </c>
    </row>
    <row r="4" customFormat="false" ht="13.8" hidden="false" customHeight="false" outlineLevel="0" collapsed="false">
      <c r="A4" s="0" t="s">
        <v>0</v>
      </c>
      <c r="B4" s="0" t="s">
        <v>1</v>
      </c>
      <c r="C4" s="0" t="n">
        <f aca="false">29-1</f>
        <v>28</v>
      </c>
      <c r="D4" s="0" t="n">
        <f aca="false">C4*6</f>
        <v>168</v>
      </c>
      <c r="E4" s="0" t="s">
        <v>8</v>
      </c>
    </row>
    <row r="5" customFormat="false" ht="13.8" hidden="false" customHeight="false" outlineLevel="0" collapsed="false">
      <c r="A5" s="0" t="s">
        <v>0</v>
      </c>
      <c r="B5" s="0" t="s">
        <v>1</v>
      </c>
      <c r="C5" s="0" t="s">
        <v>16</v>
      </c>
      <c r="D5" s="0" t="n">
        <f aca="false">SUM(D2:D4)</f>
        <v>200</v>
      </c>
      <c r="E5" s="0" t="s">
        <v>17</v>
      </c>
    </row>
    <row r="6" customFormat="false" ht="13.8" hidden="false" customHeight="false" outlineLevel="0" collapsed="false">
      <c r="A6" s="0" t="s">
        <v>0</v>
      </c>
      <c r="B6" s="0" t="s">
        <v>1</v>
      </c>
      <c r="C6" s="0" t="s">
        <v>16</v>
      </c>
      <c r="D6" s="0" t="n">
        <v>386.347305389221</v>
      </c>
      <c r="E6" s="0" t="s">
        <v>9</v>
      </c>
    </row>
    <row r="7" customFormat="false" ht="13.8" hidden="false" customHeight="false" outlineLevel="0" collapsed="false">
      <c r="A7" s="0" t="s">
        <v>0</v>
      </c>
      <c r="B7" s="0" t="s">
        <v>3</v>
      </c>
      <c r="C7" s="0" t="n">
        <f aca="false">22.2-7.5</f>
        <v>14.7</v>
      </c>
      <c r="D7" s="0" t="n">
        <f aca="false">C7*4</f>
        <v>58.8</v>
      </c>
      <c r="E7" s="0" t="s">
        <v>6</v>
      </c>
    </row>
    <row r="8" customFormat="false" ht="13.8" hidden="false" customHeight="false" outlineLevel="0" collapsed="false">
      <c r="A8" s="0" t="s">
        <v>0</v>
      </c>
      <c r="B8" s="0" t="s">
        <v>3</v>
      </c>
      <c r="C8" s="0" t="n">
        <f aca="false">13-8.5</f>
        <v>4.5</v>
      </c>
      <c r="D8" s="0" t="n">
        <f aca="false">C8*4</f>
        <v>18</v>
      </c>
      <c r="E8" s="0" t="s">
        <v>7</v>
      </c>
    </row>
    <row r="9" customFormat="false" ht="13.8" hidden="false" customHeight="false" outlineLevel="0" collapsed="false">
      <c r="A9" s="0" t="s">
        <v>0</v>
      </c>
      <c r="B9" s="0" t="s">
        <v>3</v>
      </c>
      <c r="C9" s="0" t="n">
        <f aca="false">39-1</f>
        <v>38</v>
      </c>
      <c r="D9" s="0" t="n">
        <f aca="false">C9*6</f>
        <v>228</v>
      </c>
      <c r="E9" s="0" t="s">
        <v>8</v>
      </c>
    </row>
    <row r="10" customFormat="false" ht="13.8" hidden="false" customHeight="false" outlineLevel="0" collapsed="false">
      <c r="A10" s="0" t="s">
        <v>0</v>
      </c>
      <c r="B10" s="0" t="s">
        <v>3</v>
      </c>
      <c r="C10" s="0" t="s">
        <v>16</v>
      </c>
      <c r="D10" s="0" t="n">
        <v>180.948502994012</v>
      </c>
      <c r="E10" s="0" t="s">
        <v>9</v>
      </c>
    </row>
    <row r="11" customFormat="false" ht="13.8" hidden="false" customHeight="false" outlineLevel="0" collapsed="false">
      <c r="A11" s="0" t="s">
        <v>0</v>
      </c>
      <c r="B11" s="0" t="s">
        <v>3</v>
      </c>
      <c r="C11" s="0" t="s">
        <v>16</v>
      </c>
      <c r="D11" s="0" t="n">
        <f aca="false">SUM(D7:D9)</f>
        <v>304.8</v>
      </c>
      <c r="E11" s="0" t="s">
        <v>17</v>
      </c>
    </row>
    <row r="12" customFormat="false" ht="13.8" hidden="false" customHeight="false" outlineLevel="0" collapsed="false">
      <c r="A12" s="0" t="s">
        <v>0</v>
      </c>
      <c r="B12" s="0" t="s">
        <v>4</v>
      </c>
      <c r="C12" s="0" t="n">
        <f aca="false">32.5-7.8</f>
        <v>24.7</v>
      </c>
      <c r="D12" s="0" t="n">
        <f aca="false">C12*4</f>
        <v>98.8</v>
      </c>
      <c r="E12" s="0" t="s">
        <v>6</v>
      </c>
    </row>
    <row r="13" customFormat="false" ht="13.8" hidden="false" customHeight="false" outlineLevel="0" collapsed="false">
      <c r="A13" s="0" t="s">
        <v>0</v>
      </c>
      <c r="B13" s="0" t="s">
        <v>4</v>
      </c>
      <c r="C13" s="0" t="n">
        <f aca="false">19-7.5</f>
        <v>11.5</v>
      </c>
      <c r="D13" s="0" t="n">
        <f aca="false">C13*4</f>
        <v>46</v>
      </c>
      <c r="E13" s="0" t="s">
        <v>7</v>
      </c>
    </row>
    <row r="14" customFormat="false" ht="13.8" hidden="false" customHeight="false" outlineLevel="0" collapsed="false">
      <c r="A14" s="0" t="s">
        <v>0</v>
      </c>
      <c r="B14" s="0" t="s">
        <v>4</v>
      </c>
      <c r="C14" s="0" t="n">
        <f aca="false">45-2.5</f>
        <v>42.5</v>
      </c>
      <c r="D14" s="0" t="n">
        <f aca="false">C14*6</f>
        <v>255</v>
      </c>
      <c r="E14" s="0" t="s">
        <v>8</v>
      </c>
    </row>
    <row r="15" customFormat="false" ht="13.8" hidden="false" customHeight="false" outlineLevel="0" collapsed="false">
      <c r="A15" s="0" t="s">
        <v>0</v>
      </c>
      <c r="B15" s="0" t="s">
        <v>4</v>
      </c>
      <c r="C15" s="0" t="s">
        <v>16</v>
      </c>
      <c r="D15" s="0" t="n">
        <v>184.073707131192</v>
      </c>
      <c r="E15" s="0" t="s">
        <v>9</v>
      </c>
    </row>
    <row r="16" customFormat="false" ht="13.8" hidden="false" customHeight="false" outlineLevel="0" collapsed="false">
      <c r="A16" s="0" t="s">
        <v>0</v>
      </c>
      <c r="B16" s="0" t="s">
        <v>4</v>
      </c>
      <c r="C16" s="0" t="s">
        <v>16</v>
      </c>
      <c r="D16" s="0" t="n">
        <f aca="false">SUM(D12:D14)</f>
        <v>399.8</v>
      </c>
      <c r="E16" s="0" t="s">
        <v>17</v>
      </c>
    </row>
    <row r="17" customFormat="false" ht="13.8" hidden="false" customHeight="false" outlineLevel="0" collapsed="false">
      <c r="A17" s="0" t="s">
        <v>10</v>
      </c>
      <c r="B17" s="0" t="s">
        <v>1</v>
      </c>
      <c r="C17" s="0" t="n">
        <v>0</v>
      </c>
      <c r="D17" s="0" t="n">
        <v>0</v>
      </c>
      <c r="E17" s="0" t="s">
        <v>6</v>
      </c>
    </row>
    <row r="18" customFormat="false" ht="13.8" hidden="false" customHeight="false" outlineLevel="0" collapsed="false">
      <c r="A18" s="0" t="s">
        <v>10</v>
      </c>
      <c r="B18" s="0" t="s">
        <v>1</v>
      </c>
      <c r="C18" s="0" t="n">
        <f aca="false">24-12</f>
        <v>12</v>
      </c>
      <c r="D18" s="0" t="n">
        <f aca="false">C18*4</f>
        <v>48</v>
      </c>
      <c r="E18" s="0" t="s">
        <v>7</v>
      </c>
    </row>
    <row r="19" customFormat="false" ht="13.8" hidden="false" customHeight="false" outlineLevel="0" collapsed="false">
      <c r="A19" s="0" t="s">
        <v>10</v>
      </c>
      <c r="B19" s="0" t="s">
        <v>1</v>
      </c>
      <c r="C19" s="0" t="n">
        <f aca="false">44-2</f>
        <v>42</v>
      </c>
      <c r="D19" s="0" t="n">
        <f aca="false">C19*6</f>
        <v>252</v>
      </c>
      <c r="E19" s="0" t="s">
        <v>8</v>
      </c>
    </row>
    <row r="20" customFormat="false" ht="13.8" hidden="false" customHeight="false" outlineLevel="0" collapsed="false">
      <c r="A20" s="0" t="s">
        <v>10</v>
      </c>
      <c r="B20" s="0" t="s">
        <v>1</v>
      </c>
      <c r="C20" s="0" t="s">
        <v>16</v>
      </c>
      <c r="D20" s="0" t="n">
        <f aca="false">SUM(D17:D19)</f>
        <v>300</v>
      </c>
      <c r="E20" s="0" t="s">
        <v>17</v>
      </c>
    </row>
    <row r="21" customFormat="false" ht="13.8" hidden="false" customHeight="false" outlineLevel="0" collapsed="false">
      <c r="A21" s="0" t="s">
        <v>10</v>
      </c>
      <c r="B21" s="0" t="s">
        <v>1</v>
      </c>
      <c r="C21" s="0" t="s">
        <v>16</v>
      </c>
      <c r="D21" s="0" t="n">
        <v>273</v>
      </c>
      <c r="E21" s="0" t="s">
        <v>9</v>
      </c>
    </row>
    <row r="22" customFormat="false" ht="13.8" hidden="false" customHeight="false" outlineLevel="0" collapsed="false">
      <c r="A22" s="0" t="s">
        <v>10</v>
      </c>
      <c r="B22" s="0" t="s">
        <v>3</v>
      </c>
      <c r="C22" s="0" t="n">
        <v>0</v>
      </c>
      <c r="D22" s="0" t="n">
        <v>0</v>
      </c>
      <c r="E22" s="0" t="s">
        <v>6</v>
      </c>
    </row>
    <row r="23" customFormat="false" ht="13.8" hidden="false" customHeight="false" outlineLevel="0" collapsed="false">
      <c r="A23" s="0" t="s">
        <v>10</v>
      </c>
      <c r="B23" s="0" t="s">
        <v>3</v>
      </c>
      <c r="C23" s="0" t="n">
        <f aca="false">29-12</f>
        <v>17</v>
      </c>
      <c r="D23" s="0" t="n">
        <f aca="false">C23*4</f>
        <v>68</v>
      </c>
      <c r="E23" s="0" t="s">
        <v>7</v>
      </c>
    </row>
    <row r="24" customFormat="false" ht="13.8" hidden="false" customHeight="false" outlineLevel="0" collapsed="false">
      <c r="A24" s="0" t="s">
        <v>10</v>
      </c>
      <c r="B24" s="0" t="s">
        <v>3</v>
      </c>
      <c r="C24" s="0" t="n">
        <f aca="false">52-2</f>
        <v>50</v>
      </c>
      <c r="D24" s="0" t="n">
        <f aca="false">C24*6</f>
        <v>300</v>
      </c>
      <c r="E24" s="0" t="s">
        <v>8</v>
      </c>
    </row>
    <row r="25" customFormat="false" ht="13.8" hidden="false" customHeight="false" outlineLevel="0" collapsed="false">
      <c r="A25" s="0" t="s">
        <v>10</v>
      </c>
      <c r="B25" s="0" t="s">
        <v>3</v>
      </c>
      <c r="C25" s="0" t="s">
        <v>16</v>
      </c>
      <c r="D25" s="0" t="n">
        <f aca="false">SUM(D22:D24)</f>
        <v>368</v>
      </c>
      <c r="E25" s="0" t="s">
        <v>17</v>
      </c>
    </row>
    <row r="26" customFormat="false" ht="13.8" hidden="false" customHeight="false" outlineLevel="0" collapsed="false">
      <c r="A26" s="0" t="s">
        <v>10</v>
      </c>
      <c r="B26" s="0" t="s">
        <v>3</v>
      </c>
      <c r="C26" s="0" t="s">
        <v>16</v>
      </c>
      <c r="D26" s="0" t="n">
        <v>88</v>
      </c>
      <c r="E26" s="0" t="s">
        <v>9</v>
      </c>
    </row>
    <row r="27" customFormat="false" ht="13.8" hidden="false" customHeight="false" outlineLevel="0" collapsed="false">
      <c r="A27" s="0" t="s">
        <v>10</v>
      </c>
      <c r="B27" s="0" t="s">
        <v>4</v>
      </c>
      <c r="C27" s="0" t="n">
        <v>0</v>
      </c>
      <c r="D27" s="0" t="n">
        <v>0</v>
      </c>
      <c r="E27" s="0" t="s">
        <v>6</v>
      </c>
    </row>
    <row r="28" customFormat="false" ht="13.8" hidden="false" customHeight="false" outlineLevel="0" collapsed="false">
      <c r="A28" s="0" t="s">
        <v>10</v>
      </c>
      <c r="B28" s="0" t="s">
        <v>4</v>
      </c>
      <c r="C28" s="0" t="n">
        <f aca="false">33-7.5</f>
        <v>25.5</v>
      </c>
      <c r="D28" s="0" t="n">
        <f aca="false">C28*4</f>
        <v>102</v>
      </c>
      <c r="E28" s="0" t="s">
        <v>7</v>
      </c>
    </row>
    <row r="29" customFormat="false" ht="13.8" hidden="false" customHeight="false" outlineLevel="0" collapsed="false">
      <c r="A29" s="0" t="s">
        <v>10</v>
      </c>
      <c r="B29" s="0" t="s">
        <v>4</v>
      </c>
      <c r="C29" s="0" t="n">
        <f aca="false">68-6</f>
        <v>62</v>
      </c>
      <c r="D29" s="0" t="n">
        <f aca="false">C29*6</f>
        <v>372</v>
      </c>
      <c r="E29" s="0" t="s">
        <v>8</v>
      </c>
    </row>
    <row r="30" customFormat="false" ht="13.8" hidden="false" customHeight="false" outlineLevel="0" collapsed="false">
      <c r="A30" s="0" t="s">
        <v>10</v>
      </c>
      <c r="B30" s="0" t="s">
        <v>4</v>
      </c>
      <c r="C30" s="0" t="s">
        <v>16</v>
      </c>
      <c r="D30" s="0" t="n">
        <f aca="false">SUM(D27:D29)</f>
        <v>474</v>
      </c>
      <c r="E30" s="0" t="s">
        <v>17</v>
      </c>
    </row>
    <row r="31" customFormat="false" ht="13.8" hidden="false" customHeight="false" outlineLevel="0" collapsed="false">
      <c r="A31" s="0" t="s">
        <v>10</v>
      </c>
      <c r="B31" s="0" t="s">
        <v>4</v>
      </c>
      <c r="C31" s="0" t="s">
        <v>16</v>
      </c>
      <c r="D31" s="0" t="n">
        <v>8.90909090909107</v>
      </c>
      <c r="E31" s="0" t="s">
        <v>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2020-05-11T06:45:28Z</dcterms:created>
  <dc:creator/>
  <dc:description/>
  <dc:language>de-DE</dc:language>
  <cp:lastModifiedBy/>
  <dcterms:modified xsi:type="dcterms:W3CDTF">2020-05-11T16:27:00Z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