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ma\Documents\Repos\research\politics\immigration\"/>
    </mc:Choice>
  </mc:AlternateContent>
  <xr:revisionPtr revIDLastSave="0" documentId="13_ncr:1_{F1EAD08A-703C-4BBC-8EBF-8EE6DFF31EED}" xr6:coauthVersionLast="47" xr6:coauthVersionMax="47" xr10:uidLastSave="{00000000-0000-0000-0000-000000000000}"/>
  <bookViews>
    <workbookView xWindow="38280" yWindow="-120" windowWidth="29040" windowHeight="15720" xr2:uid="{73631C5C-E9B1-4D57-9ABB-3EAC668677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G28" i="1"/>
  <c r="AB28" i="1"/>
  <c r="W28" i="1"/>
  <c r="V18" i="1"/>
  <c r="V23" i="1"/>
  <c r="V6" i="1"/>
  <c r="V16" i="1"/>
  <c r="AA9" i="1"/>
  <c r="V3" i="1"/>
  <c r="V8" i="1"/>
  <c r="V7" i="1"/>
  <c r="AA4" i="1"/>
  <c r="AA5" i="1"/>
  <c r="AA6" i="1"/>
  <c r="AA7" i="1"/>
  <c r="AA8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3" i="1"/>
  <c r="V4" i="1"/>
  <c r="V5" i="1"/>
  <c r="V9" i="1"/>
  <c r="V10" i="1"/>
  <c r="V11" i="1"/>
  <c r="V12" i="1"/>
  <c r="V13" i="1"/>
  <c r="V14" i="1"/>
  <c r="V15" i="1"/>
  <c r="V17" i="1"/>
  <c r="V19" i="1"/>
  <c r="V20" i="1"/>
  <c r="V21" i="1"/>
  <c r="V22" i="1"/>
  <c r="V24" i="1"/>
  <c r="V25" i="1"/>
  <c r="V26" i="1"/>
  <c r="G29" i="1"/>
  <c r="G30" i="1" s="1"/>
  <c r="C29" i="1"/>
  <c r="C30" i="1" s="1"/>
  <c r="E29" i="1"/>
  <c r="E30" i="1" s="1"/>
  <c r="J30" i="1" l="1"/>
</calcChain>
</file>

<file path=xl/sharedStrings.xml><?xml version="1.0" encoding="utf-8"?>
<sst xmlns="http://schemas.openxmlformats.org/spreadsheetml/2006/main" count="135" uniqueCount="72">
  <si>
    <t>Red States</t>
  </si>
  <si>
    <t>Undocumented pop</t>
  </si>
  <si>
    <t>Blue States</t>
  </si>
  <si>
    <t>Swing States</t>
  </si>
  <si>
    <t>WV</t>
  </si>
  <si>
    <t>WY</t>
  </si>
  <si>
    <t>ND</t>
  </si>
  <si>
    <t>IA</t>
  </si>
  <si>
    <t>ID</t>
  </si>
  <si>
    <t>AR</t>
  </si>
  <si>
    <t>TN</t>
  </si>
  <si>
    <t>NE</t>
  </si>
  <si>
    <t>UT</t>
  </si>
  <si>
    <t>LA</t>
  </si>
  <si>
    <t>IN</t>
  </si>
  <si>
    <t>MS</t>
  </si>
  <si>
    <t>AK</t>
  </si>
  <si>
    <t>SC</t>
  </si>
  <si>
    <t>NV</t>
  </si>
  <si>
    <t>AZ</t>
  </si>
  <si>
    <t>WI</t>
  </si>
  <si>
    <t>MI</t>
  </si>
  <si>
    <t>NC</t>
  </si>
  <si>
    <t>GA</t>
  </si>
  <si>
    <t>PA</t>
  </si>
  <si>
    <t>OH</t>
  </si>
  <si>
    <t>TX</t>
  </si>
  <si>
    <t>FL</t>
  </si>
  <si>
    <t>MN</t>
  </si>
  <si>
    <t>NH</t>
  </si>
  <si>
    <t>ME</t>
  </si>
  <si>
    <t>NM</t>
  </si>
  <si>
    <t>VA</t>
  </si>
  <si>
    <t>CO</t>
  </si>
  <si>
    <t>NJ</t>
  </si>
  <si>
    <t>OR</t>
  </si>
  <si>
    <t>DE</t>
  </si>
  <si>
    <t>IL</t>
  </si>
  <si>
    <t>RI</t>
  </si>
  <si>
    <t>WA</t>
  </si>
  <si>
    <t>NY</t>
  </si>
  <si>
    <t>CA</t>
  </si>
  <si>
    <t>MA</t>
  </si>
  <si>
    <t>HI</t>
  </si>
  <si>
    <t>MD</t>
  </si>
  <si>
    <t>VT</t>
  </si>
  <si>
    <t>OK</t>
  </si>
  <si>
    <t>KY</t>
  </si>
  <si>
    <t>SD</t>
  </si>
  <si>
    <t>AL</t>
  </si>
  <si>
    <t>CT</t>
  </si>
  <si>
    <t>MT</t>
  </si>
  <si>
    <t>Red states are defined as any state with a bias towards republicans as of 2023 (https://worldpopulationreview.com/state-rankings/red-states). Blue states are those which are biased towards dems on this site. Swing states are the swings states (margins less than 3%) from 2020 (https://usafacts.org/articles/what-are-the-current-swing-states-and-how-have-they-changed-over-time/)</t>
  </si>
  <si>
    <t>KS</t>
  </si>
  <si>
    <t>MO</t>
  </si>
  <si>
    <t>RED STATES</t>
  </si>
  <si>
    <t>BLUE STATES</t>
  </si>
  <si>
    <t>SWING STATES</t>
  </si>
  <si>
    <t>Undocumented Pop:</t>
  </si>
  <si>
    <t>House seats*:</t>
  </si>
  <si>
    <t>*calculated as house seats (435) times undocumented population (x) divided by us population (330m)</t>
  </si>
  <si>
    <t>Bias towards democrats:</t>
  </si>
  <si>
    <t>house seats, as a rough estimate.</t>
  </si>
  <si>
    <t>Undocumented populations from https://www.pewresearch.org/hispanic/interactives/u-s-unauthorized-immigrants-by-state/ as of 2016</t>
  </si>
  <si>
    <t>Actual population</t>
  </si>
  <si>
    <t>Adjusted Population</t>
  </si>
  <si>
    <t>House seats</t>
  </si>
  <si>
    <t>Actual Population</t>
  </si>
  <si>
    <t>Net Change Red States:</t>
  </si>
  <si>
    <t>Net Change Blue States:</t>
  </si>
  <si>
    <t>Net Change Swing States:</t>
  </si>
  <si>
    <t>Reapportionment done via https://apportionmentcalculator.com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</si>
</sst>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 diagonalUp="1" diagonalDown="1">
      <left style="thick">
        <color indexed="64"/>
      </left>
      <right style="thin">
        <color indexed="64"/>
      </right>
      <top style="thick">
        <color indexed="64"/>
      </top>
      <bottom/>
      <diagonal style="dotted">
        <color indexed="64"/>
      </diagonal>
    </border>
    <border diagonalUp="1" diagonalDown="1">
      <left style="thin">
        <color indexed="64"/>
      </left>
      <right style="thin">
        <color indexed="64"/>
      </right>
      <top style="thick">
        <color indexed="64"/>
      </top>
      <bottom/>
      <diagonal style="dotted">
        <color indexed="64"/>
      </diagonal>
    </border>
    <border diagonalUp="1" diagonalDown="1">
      <left style="thick">
        <color indexed="64"/>
      </left>
      <right style="thin">
        <color indexed="64"/>
      </right>
      <top/>
      <bottom/>
      <diagonal style="dotted">
        <color indexed="64"/>
      </diagonal>
    </border>
    <border diagonalUp="1" diagonalDown="1">
      <left style="thin">
        <color indexed="64"/>
      </left>
      <right style="thin">
        <color indexed="64"/>
      </right>
      <top/>
      <bottom/>
      <diagonal style="dotted">
        <color indexed="64"/>
      </diagonal>
    </border>
    <border diagonalUp="1" diagonalDown="1">
      <left style="thick">
        <color indexed="64"/>
      </left>
      <right style="thin">
        <color indexed="64"/>
      </right>
      <top/>
      <bottom style="thick">
        <color indexed="64"/>
      </bottom>
      <diagonal style="dotted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thick">
        <color indexed="64"/>
      </bottom>
      <diagonal style="dotted">
        <color indexed="64"/>
      </diagonal>
    </border>
    <border diagonalUp="1" diagonalDown="1">
      <left style="thin">
        <color indexed="64"/>
      </left>
      <right style="thick">
        <color indexed="64"/>
      </right>
      <top style="thick">
        <color indexed="64"/>
      </top>
      <bottom/>
      <diagonal style="dotted">
        <color indexed="64"/>
      </diagonal>
    </border>
    <border diagonalUp="1" diagonalDown="1">
      <left style="thin">
        <color indexed="64"/>
      </left>
      <right style="thick">
        <color indexed="64"/>
      </right>
      <top/>
      <bottom/>
      <diagonal style="dotted">
        <color indexed="64"/>
      </diagonal>
    </border>
    <border diagonalUp="1" diagonalDown="1">
      <left style="thin">
        <color indexed="64"/>
      </left>
      <right style="thick">
        <color indexed="64"/>
      </right>
      <top/>
      <bottom style="thick">
        <color indexed="64"/>
      </bottom>
      <diagonal style="dotted">
        <color indexed="64"/>
      </diagonal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 diagonalUp="1" diagonalDown="1">
      <left/>
      <right/>
      <top style="thick">
        <color indexed="64"/>
      </top>
      <bottom/>
      <diagonal style="dotted">
        <color indexed="64"/>
      </diagonal>
    </border>
    <border diagonalUp="1" diagonalDown="1">
      <left/>
      <right/>
      <top/>
      <bottom/>
      <diagonal style="dotted">
        <color indexed="64"/>
      </diagonal>
    </border>
    <border diagonalUp="1" diagonalDown="1">
      <left/>
      <right/>
      <top/>
      <bottom style="thick">
        <color indexed="64"/>
      </bottom>
      <diagonal style="dotted">
        <color indexed="64"/>
      </diagonal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4" xfId="0" applyFont="1" applyBorder="1" applyAlignment="1"/>
    <xf numFmtId="0" fontId="1" fillId="0" borderId="27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27" xfId="0" applyBorder="1" applyAlignment="1">
      <alignment horizontal="right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right"/>
    </xf>
    <xf numFmtId="0" fontId="0" fillId="0" borderId="24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2" fillId="0" borderId="0" xfId="0" applyNumberFormat="1" applyFont="1"/>
    <xf numFmtId="3" fontId="0" fillId="0" borderId="10" xfId="0" applyNumberFormat="1" applyBorder="1"/>
    <xf numFmtId="3" fontId="0" fillId="0" borderId="0" xfId="0" applyNumberFormat="1" applyBorder="1"/>
    <xf numFmtId="3" fontId="0" fillId="0" borderId="24" xfId="0" applyNumberFormat="1" applyBorder="1"/>
    <xf numFmtId="3" fontId="0" fillId="0" borderId="14" xfId="0" applyNumberFormat="1" applyBorder="1"/>
    <xf numFmtId="0" fontId="0" fillId="0" borderId="8" xfId="0" applyFill="1" applyBorder="1"/>
    <xf numFmtId="0" fontId="3" fillId="0" borderId="0" xfId="0" applyFont="1"/>
    <xf numFmtId="0" fontId="0" fillId="0" borderId="35" xfId="0" applyBorder="1" applyAlignment="1">
      <alignment horizontal="right"/>
    </xf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37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5A030-8BC1-4DCB-AC11-12A438491FD9}">
  <dimension ref="B1:AH32"/>
  <sheetViews>
    <sheetView tabSelected="1" topLeftCell="Q1" workbookViewId="0">
      <selection activeCell="AA35" sqref="AA35"/>
    </sheetView>
  </sheetViews>
  <sheetFormatPr defaultRowHeight="14.5" x14ac:dyDescent="0.35"/>
  <cols>
    <col min="2" max="2" width="18" customWidth="1"/>
    <col min="3" max="3" width="11.36328125" customWidth="1"/>
    <col min="4" max="4" width="18.7265625" customWidth="1"/>
    <col min="5" max="5" width="10.6328125" customWidth="1"/>
    <col min="6" max="6" width="17.6328125" customWidth="1"/>
    <col min="7" max="7" width="11.7265625" customWidth="1"/>
    <col min="8" max="8" width="17.90625" customWidth="1"/>
    <col min="19" max="19" width="10" customWidth="1"/>
    <col min="20" max="20" width="17.453125" customWidth="1"/>
    <col min="21" max="21" width="15.90625" customWidth="1"/>
    <col min="22" max="22" width="18.26953125" customWidth="1"/>
    <col min="23" max="23" width="11.90625" customWidth="1"/>
    <col min="24" max="24" width="11.1796875" customWidth="1"/>
    <col min="25" max="25" width="17.36328125" customWidth="1"/>
    <col min="26" max="26" width="15.54296875" customWidth="1"/>
    <col min="27" max="27" width="17.90625" customWidth="1"/>
    <col min="28" max="28" width="11.6328125" customWidth="1"/>
    <col min="29" max="29" width="12" customWidth="1"/>
    <col min="30" max="30" width="17.453125" customWidth="1"/>
    <col min="31" max="32" width="18.81640625" customWidth="1"/>
    <col min="33" max="33" width="11.36328125" customWidth="1"/>
    <col min="34" max="34" width="18.81640625" customWidth="1"/>
  </cols>
  <sheetData>
    <row r="1" spans="3:34" ht="15" thickBot="1" x14ac:dyDescent="0.4"/>
    <row r="2" spans="3:34" ht="15.5" customHeight="1" thickTop="1" thickBot="1" x14ac:dyDescent="0.4">
      <c r="C2" s="6" t="s">
        <v>0</v>
      </c>
      <c r="D2" s="7" t="s">
        <v>1</v>
      </c>
      <c r="E2" s="5" t="s">
        <v>2</v>
      </c>
      <c r="F2" s="5" t="s">
        <v>1</v>
      </c>
      <c r="G2" s="7" t="s">
        <v>3</v>
      </c>
      <c r="H2" s="8" t="s">
        <v>1</v>
      </c>
      <c r="J2" s="1" t="s">
        <v>52</v>
      </c>
      <c r="K2" s="1"/>
      <c r="L2" s="1"/>
      <c r="M2" s="1"/>
      <c r="N2" s="1"/>
      <c r="O2" s="1"/>
      <c r="S2" s="43" t="s">
        <v>0</v>
      </c>
      <c r="T2" s="44" t="s">
        <v>1</v>
      </c>
      <c r="U2" s="28" t="s">
        <v>64</v>
      </c>
      <c r="V2" s="28" t="s">
        <v>65</v>
      </c>
      <c r="W2" s="29" t="s">
        <v>66</v>
      </c>
      <c r="X2" s="43" t="s">
        <v>2</v>
      </c>
      <c r="Y2" s="28" t="s">
        <v>1</v>
      </c>
      <c r="Z2" s="28" t="s">
        <v>67</v>
      </c>
      <c r="AA2" s="28" t="s">
        <v>65</v>
      </c>
      <c r="AB2" s="29" t="s">
        <v>66</v>
      </c>
      <c r="AC2" s="43" t="s">
        <v>3</v>
      </c>
      <c r="AD2" s="44" t="s">
        <v>1</v>
      </c>
      <c r="AE2" s="28" t="s">
        <v>67</v>
      </c>
      <c r="AF2" s="28" t="s">
        <v>65</v>
      </c>
      <c r="AG2" s="29" t="s">
        <v>66</v>
      </c>
      <c r="AH2" s="2"/>
    </row>
    <row r="3" spans="3:34" ht="15" thickTop="1" x14ac:dyDescent="0.35">
      <c r="C3" s="14" t="s">
        <v>5</v>
      </c>
      <c r="D3" s="15">
        <v>5000</v>
      </c>
      <c r="E3" s="9" t="s">
        <v>28</v>
      </c>
      <c r="F3" s="10">
        <v>95000</v>
      </c>
      <c r="G3" s="3" t="s">
        <v>18</v>
      </c>
      <c r="H3" s="10">
        <v>210000</v>
      </c>
      <c r="J3" s="1"/>
      <c r="K3" s="1"/>
      <c r="L3" s="1"/>
      <c r="M3" s="1"/>
      <c r="N3" s="1"/>
      <c r="O3" s="1"/>
      <c r="S3" s="14" t="s">
        <v>5</v>
      </c>
      <c r="T3" s="16">
        <v>5000</v>
      </c>
      <c r="U3" s="51">
        <v>577719</v>
      </c>
      <c r="V3" s="51">
        <f>U3-T3</f>
        <v>572719</v>
      </c>
      <c r="W3" s="15">
        <v>0</v>
      </c>
      <c r="X3" s="14" t="s">
        <v>28</v>
      </c>
      <c r="Y3" s="39">
        <v>95000</v>
      </c>
      <c r="Z3" s="50">
        <v>5709752</v>
      </c>
      <c r="AA3" s="16">
        <f>Z3-Y3</f>
        <v>5614752</v>
      </c>
      <c r="AB3" s="15">
        <v>0</v>
      </c>
      <c r="AC3" s="14" t="s">
        <v>18</v>
      </c>
      <c r="AD3" s="16">
        <v>210000</v>
      </c>
      <c r="AE3" s="51">
        <v>3108462</v>
      </c>
      <c r="AF3" s="51">
        <f>AE3-AD3</f>
        <v>2898462</v>
      </c>
      <c r="AG3" s="15">
        <v>0</v>
      </c>
      <c r="AH3" s="2"/>
    </row>
    <row r="4" spans="3:34" x14ac:dyDescent="0.35">
      <c r="C4" s="9" t="s">
        <v>4</v>
      </c>
      <c r="D4" s="10">
        <v>5000</v>
      </c>
      <c r="E4" s="9" t="s">
        <v>29</v>
      </c>
      <c r="F4" s="10">
        <v>10000</v>
      </c>
      <c r="G4" s="3" t="s">
        <v>19</v>
      </c>
      <c r="H4" s="10">
        <v>275000</v>
      </c>
      <c r="J4" s="1"/>
      <c r="K4" s="1"/>
      <c r="L4" s="1"/>
      <c r="M4" s="1"/>
      <c r="N4" s="1"/>
      <c r="O4" s="1"/>
      <c r="S4" s="9" t="s">
        <v>4</v>
      </c>
      <c r="T4" s="4">
        <v>5000</v>
      </c>
      <c r="U4" s="46">
        <v>1795045</v>
      </c>
      <c r="V4" s="4">
        <f t="shared" ref="V4:V26" si="0">U4-T4</f>
        <v>1790045</v>
      </c>
      <c r="W4" s="10">
        <v>0</v>
      </c>
      <c r="X4" s="9" t="s">
        <v>29</v>
      </c>
      <c r="Y4" s="2">
        <v>10000</v>
      </c>
      <c r="Z4" s="49">
        <v>1379089</v>
      </c>
      <c r="AA4" s="4">
        <f t="shared" ref="AA4:AA21" si="1">Z4-Y4</f>
        <v>1369089</v>
      </c>
      <c r="AB4" s="10">
        <v>0</v>
      </c>
      <c r="AC4" s="9" t="s">
        <v>19</v>
      </c>
      <c r="AD4" s="4">
        <v>275000</v>
      </c>
      <c r="AE4" s="46">
        <v>7158923</v>
      </c>
      <c r="AF4" s="4">
        <f t="shared" ref="AF4:AF9" si="2">AE4-AD4</f>
        <v>6883923</v>
      </c>
      <c r="AG4" s="10">
        <v>0</v>
      </c>
      <c r="AH4" s="2"/>
    </row>
    <row r="5" spans="3:34" x14ac:dyDescent="0.35">
      <c r="C5" s="9" t="s">
        <v>6</v>
      </c>
      <c r="D5" s="10">
        <v>5000</v>
      </c>
      <c r="E5" s="9" t="s">
        <v>30</v>
      </c>
      <c r="F5" s="10">
        <v>5000</v>
      </c>
      <c r="G5" s="3" t="s">
        <v>20</v>
      </c>
      <c r="H5" s="10">
        <v>75000</v>
      </c>
      <c r="J5" s="1"/>
      <c r="K5" s="1"/>
      <c r="L5" s="1"/>
      <c r="M5" s="1"/>
      <c r="N5" s="1"/>
      <c r="O5" s="1"/>
      <c r="S5" s="9" t="s">
        <v>6</v>
      </c>
      <c r="T5" s="4">
        <v>5000</v>
      </c>
      <c r="U5" s="46">
        <v>779702</v>
      </c>
      <c r="V5" s="4">
        <f t="shared" si="0"/>
        <v>774702</v>
      </c>
      <c r="W5" s="10">
        <v>0</v>
      </c>
      <c r="X5" s="9" t="s">
        <v>30</v>
      </c>
      <c r="Y5" s="2">
        <v>5000</v>
      </c>
      <c r="Z5" s="49">
        <v>1363582</v>
      </c>
      <c r="AA5" s="4">
        <f>Z5-Y5</f>
        <v>1358582</v>
      </c>
      <c r="AB5" s="10">
        <v>0</v>
      </c>
      <c r="AC5" s="9" t="s">
        <v>20</v>
      </c>
      <c r="AD5" s="4">
        <v>75000</v>
      </c>
      <c r="AE5" s="46">
        <v>5897473</v>
      </c>
      <c r="AF5" s="4">
        <f t="shared" si="2"/>
        <v>5822473</v>
      </c>
      <c r="AG5" s="10">
        <v>0</v>
      </c>
      <c r="AH5" s="2"/>
    </row>
    <row r="6" spans="3:34" x14ac:dyDescent="0.35">
      <c r="C6" s="9" t="s">
        <v>46</v>
      </c>
      <c r="D6" s="10">
        <v>85000</v>
      </c>
      <c r="E6" s="9" t="s">
        <v>31</v>
      </c>
      <c r="F6" s="10">
        <v>60000</v>
      </c>
      <c r="G6" s="3" t="s">
        <v>21</v>
      </c>
      <c r="H6" s="10">
        <v>95000</v>
      </c>
      <c r="J6" s="1"/>
      <c r="K6" s="1"/>
      <c r="L6" s="1"/>
      <c r="M6" s="1"/>
      <c r="N6" s="1"/>
      <c r="O6" s="1"/>
      <c r="S6" s="9" t="s">
        <v>46</v>
      </c>
      <c r="T6" s="4">
        <v>85000</v>
      </c>
      <c r="U6" s="46">
        <v>3963516</v>
      </c>
      <c r="V6" s="46">
        <f>U6-T6</f>
        <v>3878516</v>
      </c>
      <c r="W6" s="10">
        <v>0</v>
      </c>
      <c r="X6" s="9" t="s">
        <v>31</v>
      </c>
      <c r="Y6" s="2">
        <v>60000</v>
      </c>
      <c r="Z6" s="49">
        <v>2120220</v>
      </c>
      <c r="AA6" s="4">
        <f>Z6-Y6</f>
        <v>2060220</v>
      </c>
      <c r="AB6" s="10">
        <v>0</v>
      </c>
      <c r="AC6" s="9" t="s">
        <v>21</v>
      </c>
      <c r="AD6" s="4">
        <v>95000</v>
      </c>
      <c r="AE6" s="46">
        <v>10084442</v>
      </c>
      <c r="AF6" s="46">
        <f t="shared" si="2"/>
        <v>9989442</v>
      </c>
      <c r="AG6" s="10">
        <v>1</v>
      </c>
      <c r="AH6" s="2"/>
    </row>
    <row r="7" spans="3:34" x14ac:dyDescent="0.35">
      <c r="C7" s="9" t="s">
        <v>8</v>
      </c>
      <c r="D7" s="10">
        <v>35000</v>
      </c>
      <c r="E7" s="9" t="s">
        <v>32</v>
      </c>
      <c r="F7" s="10">
        <v>275000</v>
      </c>
      <c r="G7" s="3" t="s">
        <v>22</v>
      </c>
      <c r="H7" s="10">
        <v>325000</v>
      </c>
      <c r="J7" s="1"/>
      <c r="K7" s="1"/>
      <c r="L7" s="1"/>
      <c r="M7" s="1"/>
      <c r="N7" s="1"/>
      <c r="O7" s="1"/>
      <c r="S7" s="9" t="s">
        <v>8</v>
      </c>
      <c r="T7" s="4">
        <v>35000</v>
      </c>
      <c r="U7" s="46">
        <v>1841377</v>
      </c>
      <c r="V7" s="46">
        <f>U7-T7</f>
        <v>1806377</v>
      </c>
      <c r="W7" s="10">
        <v>0</v>
      </c>
      <c r="X7" s="9" t="s">
        <v>32</v>
      </c>
      <c r="Y7" s="2">
        <v>275000</v>
      </c>
      <c r="Z7" s="49">
        <v>8654542</v>
      </c>
      <c r="AA7" s="4">
        <f t="shared" si="1"/>
        <v>8379542</v>
      </c>
      <c r="AB7" s="10">
        <v>0</v>
      </c>
      <c r="AC7" s="9" t="s">
        <v>22</v>
      </c>
      <c r="AD7" s="4">
        <v>325000</v>
      </c>
      <c r="AE7" s="46">
        <v>10453948</v>
      </c>
      <c r="AF7" s="46">
        <f t="shared" si="2"/>
        <v>10128948</v>
      </c>
      <c r="AG7" s="10">
        <v>0</v>
      </c>
      <c r="AH7" s="2"/>
    </row>
    <row r="8" spans="3:34" x14ac:dyDescent="0.35">
      <c r="C8" s="9" t="s">
        <v>9</v>
      </c>
      <c r="D8" s="10">
        <v>275000</v>
      </c>
      <c r="E8" s="9" t="s">
        <v>33</v>
      </c>
      <c r="F8" s="10">
        <v>190000</v>
      </c>
      <c r="G8" s="3" t="s">
        <v>23</v>
      </c>
      <c r="H8" s="10">
        <v>400000</v>
      </c>
      <c r="J8" s="1"/>
      <c r="K8" s="1"/>
      <c r="L8" s="1"/>
      <c r="M8" s="1"/>
      <c r="N8" s="1"/>
      <c r="O8" s="1"/>
      <c r="S8" s="9" t="s">
        <v>9</v>
      </c>
      <c r="T8" s="4">
        <v>275000</v>
      </c>
      <c r="U8" s="45">
        <v>3013756</v>
      </c>
      <c r="V8" s="4">
        <f>U8-T8</f>
        <v>2738756</v>
      </c>
      <c r="W8" s="52">
        <v>0</v>
      </c>
      <c r="X8" s="9" t="s">
        <v>33</v>
      </c>
      <c r="Y8" s="2">
        <v>190000</v>
      </c>
      <c r="Z8" s="49">
        <v>5782171</v>
      </c>
      <c r="AA8" s="4">
        <f t="shared" si="1"/>
        <v>5592171</v>
      </c>
      <c r="AB8" s="10">
        <v>0</v>
      </c>
      <c r="AC8" s="9" t="s">
        <v>23</v>
      </c>
      <c r="AD8" s="4">
        <v>400000</v>
      </c>
      <c r="AE8" s="45">
        <v>10725274</v>
      </c>
      <c r="AF8" s="4">
        <f t="shared" si="2"/>
        <v>10325274</v>
      </c>
      <c r="AG8" s="52">
        <v>0</v>
      </c>
      <c r="AH8" s="2"/>
    </row>
    <row r="9" spans="3:34" ht="15" thickBot="1" x14ac:dyDescent="0.4">
      <c r="C9" s="9" t="s">
        <v>47</v>
      </c>
      <c r="D9" s="10">
        <v>35000</v>
      </c>
      <c r="E9" s="9" t="s">
        <v>34</v>
      </c>
      <c r="F9" s="10">
        <v>475000</v>
      </c>
      <c r="G9" s="3" t="s">
        <v>24</v>
      </c>
      <c r="H9" s="10">
        <v>170000</v>
      </c>
      <c r="J9" s="1"/>
      <c r="K9" s="1"/>
      <c r="L9" s="1"/>
      <c r="M9" s="1"/>
      <c r="N9" s="1"/>
      <c r="O9" s="1"/>
      <c r="S9" s="9" t="s">
        <v>47</v>
      </c>
      <c r="T9" s="4">
        <v>35000</v>
      </c>
      <c r="U9" s="46">
        <v>4509342</v>
      </c>
      <c r="V9" s="4">
        <f t="shared" si="0"/>
        <v>4474342</v>
      </c>
      <c r="W9" s="10">
        <v>0</v>
      </c>
      <c r="X9" s="9" t="s">
        <v>34</v>
      </c>
      <c r="Y9" s="2">
        <v>475000</v>
      </c>
      <c r="Z9" s="49">
        <v>9294493</v>
      </c>
      <c r="AA9" s="46">
        <f>Z9-Y9</f>
        <v>8819493</v>
      </c>
      <c r="AB9" s="10">
        <v>0</v>
      </c>
      <c r="AC9" s="9" t="s">
        <v>24</v>
      </c>
      <c r="AD9" s="4">
        <v>170000</v>
      </c>
      <c r="AE9" s="46">
        <v>13011844</v>
      </c>
      <c r="AF9" s="4">
        <f t="shared" si="2"/>
        <v>12841844</v>
      </c>
      <c r="AG9" s="10">
        <v>0</v>
      </c>
      <c r="AH9" s="2"/>
    </row>
    <row r="10" spans="3:34" ht="15" thickTop="1" x14ac:dyDescent="0.35">
      <c r="C10" s="9" t="s">
        <v>48</v>
      </c>
      <c r="D10" s="10">
        <v>5000</v>
      </c>
      <c r="E10" s="9" t="s">
        <v>35</v>
      </c>
      <c r="F10" s="10">
        <v>110000</v>
      </c>
      <c r="G10" s="17"/>
      <c r="H10" s="23"/>
      <c r="S10" s="9" t="s">
        <v>48</v>
      </c>
      <c r="T10" s="4">
        <v>5000</v>
      </c>
      <c r="U10" s="46">
        <v>887770</v>
      </c>
      <c r="V10" s="4">
        <f t="shared" si="0"/>
        <v>882770</v>
      </c>
      <c r="W10" s="10">
        <v>0</v>
      </c>
      <c r="X10" s="9" t="s">
        <v>35</v>
      </c>
      <c r="Y10" s="2">
        <v>110000</v>
      </c>
      <c r="Z10" s="49">
        <v>4241500</v>
      </c>
      <c r="AA10" s="4">
        <f>Z10-Y10</f>
        <v>4131500</v>
      </c>
      <c r="AB10" s="10">
        <v>0</v>
      </c>
      <c r="AC10" s="17"/>
      <c r="AD10" s="18"/>
      <c r="AE10" s="18"/>
      <c r="AF10" s="18"/>
      <c r="AG10" s="23"/>
      <c r="AH10" s="2"/>
    </row>
    <row r="11" spans="3:34" x14ac:dyDescent="0.35">
      <c r="C11" s="9" t="s">
        <v>49</v>
      </c>
      <c r="D11" s="10">
        <v>55000</v>
      </c>
      <c r="E11" s="9" t="s">
        <v>50</v>
      </c>
      <c r="F11" s="10">
        <v>120000</v>
      </c>
      <c r="G11" s="19"/>
      <c r="H11" s="24"/>
      <c r="J11" s="1" t="s">
        <v>63</v>
      </c>
      <c r="K11" s="1"/>
      <c r="L11" s="1"/>
      <c r="M11" s="1"/>
      <c r="N11" s="1"/>
      <c r="O11" s="1"/>
      <c r="S11" s="9" t="s">
        <v>49</v>
      </c>
      <c r="T11" s="4">
        <v>55000</v>
      </c>
      <c r="U11" s="46">
        <v>5030053</v>
      </c>
      <c r="V11" s="4">
        <f t="shared" si="0"/>
        <v>4975053</v>
      </c>
      <c r="W11" s="10">
        <v>0</v>
      </c>
      <c r="X11" s="9" t="s">
        <v>50</v>
      </c>
      <c r="Y11" s="2">
        <v>120000</v>
      </c>
      <c r="Z11" s="49">
        <v>3608298</v>
      </c>
      <c r="AA11" s="4">
        <f>Z11-Y11</f>
        <v>3488298</v>
      </c>
      <c r="AB11" s="10">
        <v>0</v>
      </c>
      <c r="AC11" s="19"/>
      <c r="AD11" s="20"/>
      <c r="AE11" s="20"/>
      <c r="AF11" s="20"/>
      <c r="AG11" s="24"/>
      <c r="AH11" s="2"/>
    </row>
    <row r="12" spans="3:34" x14ac:dyDescent="0.35">
      <c r="C12" s="9" t="s">
        <v>10</v>
      </c>
      <c r="D12" s="10">
        <v>130000</v>
      </c>
      <c r="E12" s="9" t="s">
        <v>36</v>
      </c>
      <c r="F12" s="10">
        <v>30000</v>
      </c>
      <c r="G12" s="19"/>
      <c r="H12" s="24"/>
      <c r="J12" s="1"/>
      <c r="K12" s="1"/>
      <c r="L12" s="1"/>
      <c r="M12" s="1"/>
      <c r="N12" s="1"/>
      <c r="O12" s="1"/>
      <c r="S12" s="9" t="s">
        <v>10</v>
      </c>
      <c r="T12" s="4">
        <v>130000</v>
      </c>
      <c r="U12" s="46">
        <v>6916897</v>
      </c>
      <c r="V12" s="4">
        <f t="shared" si="0"/>
        <v>6786897</v>
      </c>
      <c r="W12" s="10">
        <v>0</v>
      </c>
      <c r="X12" s="9" t="s">
        <v>36</v>
      </c>
      <c r="Y12" s="2">
        <v>30000</v>
      </c>
      <c r="Z12" s="49">
        <v>990837</v>
      </c>
      <c r="AA12" s="4">
        <f t="shared" si="1"/>
        <v>960837</v>
      </c>
      <c r="AB12" s="10">
        <v>0</v>
      </c>
      <c r="AC12" s="19"/>
      <c r="AD12" s="20"/>
      <c r="AE12" s="20"/>
      <c r="AF12" s="20"/>
      <c r="AG12" s="24"/>
      <c r="AH12" s="2"/>
    </row>
    <row r="13" spans="3:34" x14ac:dyDescent="0.35">
      <c r="C13" s="9" t="s">
        <v>11</v>
      </c>
      <c r="D13" s="10">
        <v>60000</v>
      </c>
      <c r="E13" s="9" t="s">
        <v>37</v>
      </c>
      <c r="F13" s="10">
        <v>400000</v>
      </c>
      <c r="G13" s="19"/>
      <c r="H13" s="24"/>
      <c r="J13" s="1"/>
      <c r="K13" s="1"/>
      <c r="L13" s="1"/>
      <c r="M13" s="1"/>
      <c r="N13" s="1"/>
      <c r="O13" s="1"/>
      <c r="S13" s="9" t="s">
        <v>11</v>
      </c>
      <c r="T13" s="4">
        <v>60000</v>
      </c>
      <c r="U13" s="46">
        <v>1963333</v>
      </c>
      <c r="V13" s="4">
        <f t="shared" si="0"/>
        <v>1903333</v>
      </c>
      <c r="W13" s="10">
        <v>0</v>
      </c>
      <c r="X13" s="9" t="s">
        <v>37</v>
      </c>
      <c r="Y13" s="2">
        <v>400000</v>
      </c>
      <c r="Z13" s="49">
        <v>12822739</v>
      </c>
      <c r="AA13" s="4">
        <f t="shared" si="1"/>
        <v>12422739</v>
      </c>
      <c r="AB13" s="10">
        <v>0</v>
      </c>
      <c r="AC13" s="19"/>
      <c r="AD13" s="20"/>
      <c r="AE13" s="20"/>
      <c r="AF13" s="20"/>
      <c r="AG13" s="24"/>
      <c r="AH13" s="2"/>
    </row>
    <row r="14" spans="3:34" x14ac:dyDescent="0.35">
      <c r="C14" s="9" t="s">
        <v>12</v>
      </c>
      <c r="D14" s="10">
        <v>95000</v>
      </c>
      <c r="E14" s="9" t="s">
        <v>38</v>
      </c>
      <c r="F14" s="10">
        <v>30000</v>
      </c>
      <c r="G14" s="19"/>
      <c r="H14" s="24"/>
      <c r="J14" s="1"/>
      <c r="K14" s="1"/>
      <c r="L14" s="1"/>
      <c r="M14" s="1"/>
      <c r="N14" s="1"/>
      <c r="O14" s="1"/>
      <c r="S14" s="9" t="s">
        <v>12</v>
      </c>
      <c r="T14" s="4">
        <v>95000</v>
      </c>
      <c r="U14" s="46">
        <v>3275252</v>
      </c>
      <c r="V14" s="4">
        <f t="shared" si="0"/>
        <v>3180252</v>
      </c>
      <c r="W14" s="10">
        <v>0</v>
      </c>
      <c r="X14" s="9" t="s">
        <v>38</v>
      </c>
      <c r="Y14" s="2">
        <v>30000</v>
      </c>
      <c r="Z14" s="49">
        <v>1098163</v>
      </c>
      <c r="AA14" s="4">
        <f t="shared" si="1"/>
        <v>1068163</v>
      </c>
      <c r="AB14" s="10">
        <v>0</v>
      </c>
      <c r="AC14" s="19"/>
      <c r="AD14" s="20"/>
      <c r="AE14" s="20"/>
      <c r="AF14" s="20"/>
      <c r="AG14" s="24"/>
      <c r="AH14" s="2"/>
    </row>
    <row r="15" spans="3:34" x14ac:dyDescent="0.35">
      <c r="C15" s="9" t="s">
        <v>13</v>
      </c>
      <c r="D15" s="10">
        <v>70000</v>
      </c>
      <c r="E15" s="9" t="s">
        <v>39</v>
      </c>
      <c r="F15" s="10">
        <v>240000</v>
      </c>
      <c r="G15" s="19"/>
      <c r="H15" s="24"/>
      <c r="J15" s="1"/>
      <c r="K15" s="1"/>
      <c r="L15" s="1"/>
      <c r="M15" s="1"/>
      <c r="N15" s="1"/>
      <c r="O15" s="1"/>
      <c r="S15" s="9" t="s">
        <v>13</v>
      </c>
      <c r="T15" s="4">
        <v>70000</v>
      </c>
      <c r="U15" s="46">
        <v>4661468</v>
      </c>
      <c r="V15" s="4">
        <f t="shared" si="0"/>
        <v>4591468</v>
      </c>
      <c r="W15" s="10">
        <v>0</v>
      </c>
      <c r="X15" s="9" t="s">
        <v>39</v>
      </c>
      <c r="Y15" s="2">
        <v>240000</v>
      </c>
      <c r="Z15" s="49">
        <v>7715946</v>
      </c>
      <c r="AA15" s="4">
        <f t="shared" si="1"/>
        <v>7475946</v>
      </c>
      <c r="AB15" s="10">
        <v>0</v>
      </c>
      <c r="AC15" s="19"/>
      <c r="AD15" s="20"/>
      <c r="AE15" s="20"/>
      <c r="AF15" s="20"/>
      <c r="AG15" s="24"/>
      <c r="AH15" s="2"/>
    </row>
    <row r="16" spans="3:34" x14ac:dyDescent="0.35">
      <c r="C16" s="9" t="s">
        <v>14</v>
      </c>
      <c r="D16" s="10">
        <v>100000</v>
      </c>
      <c r="E16" s="9" t="s">
        <v>40</v>
      </c>
      <c r="F16" s="10">
        <v>725000</v>
      </c>
      <c r="G16" s="19"/>
      <c r="H16" s="24"/>
      <c r="J16" s="1"/>
      <c r="K16" s="1"/>
      <c r="L16" s="1"/>
      <c r="M16" s="1"/>
      <c r="N16" s="1"/>
      <c r="O16" s="1"/>
      <c r="S16" s="9" t="s">
        <v>14</v>
      </c>
      <c r="T16" s="4">
        <v>100000</v>
      </c>
      <c r="U16" s="46">
        <v>6790280</v>
      </c>
      <c r="V16" s="46">
        <f>U16-T16</f>
        <v>6690280</v>
      </c>
      <c r="W16" s="10">
        <v>0</v>
      </c>
      <c r="X16" s="9" t="s">
        <v>40</v>
      </c>
      <c r="Y16" s="2">
        <v>725000</v>
      </c>
      <c r="Z16" s="49">
        <v>20215751</v>
      </c>
      <c r="AA16" s="4">
        <f t="shared" si="1"/>
        <v>19490751</v>
      </c>
      <c r="AB16" s="10">
        <v>0</v>
      </c>
      <c r="AC16" s="19"/>
      <c r="AD16" s="20"/>
      <c r="AE16" s="20"/>
      <c r="AF16" s="20"/>
      <c r="AG16" s="24"/>
      <c r="AH16" s="2"/>
    </row>
    <row r="17" spans="2:34" x14ac:dyDescent="0.35">
      <c r="C17" s="9" t="s">
        <v>15</v>
      </c>
      <c r="D17" s="10">
        <v>20000</v>
      </c>
      <c r="E17" s="9" t="s">
        <v>41</v>
      </c>
      <c r="F17" s="10">
        <v>2200000</v>
      </c>
      <c r="G17" s="19"/>
      <c r="H17" s="24"/>
      <c r="J17" s="1"/>
      <c r="K17" s="1"/>
      <c r="L17" s="1"/>
      <c r="M17" s="1"/>
      <c r="N17" s="1"/>
      <c r="O17" s="1"/>
      <c r="S17" s="9" t="s">
        <v>15</v>
      </c>
      <c r="T17" s="4">
        <v>20000</v>
      </c>
      <c r="U17" s="46">
        <v>2963914</v>
      </c>
      <c r="V17" s="4">
        <f t="shared" si="0"/>
        <v>2943914</v>
      </c>
      <c r="W17" s="10">
        <v>0</v>
      </c>
      <c r="X17" s="9" t="s">
        <v>41</v>
      </c>
      <c r="Y17" s="2">
        <v>2200000</v>
      </c>
      <c r="Z17" s="47">
        <v>39576757</v>
      </c>
      <c r="AA17" s="4">
        <f>Z17-Y17</f>
        <v>37376757</v>
      </c>
      <c r="AB17" s="53">
        <v>-1</v>
      </c>
      <c r="AC17" s="19"/>
      <c r="AD17" s="20"/>
      <c r="AE17" s="20"/>
      <c r="AF17" s="20"/>
      <c r="AG17" s="24"/>
      <c r="AH17" s="2"/>
    </row>
    <row r="18" spans="2:34" x14ac:dyDescent="0.35">
      <c r="C18" s="9" t="s">
        <v>51</v>
      </c>
      <c r="D18" s="10">
        <v>5000</v>
      </c>
      <c r="E18" s="9" t="s">
        <v>43</v>
      </c>
      <c r="F18" s="10">
        <v>45000</v>
      </c>
      <c r="G18" s="19"/>
      <c r="H18" s="24"/>
      <c r="S18" s="9" t="s">
        <v>51</v>
      </c>
      <c r="T18" s="4">
        <v>5000</v>
      </c>
      <c r="U18" s="46">
        <v>1085407</v>
      </c>
      <c r="V18" s="46">
        <f>U18-T18</f>
        <v>1080407</v>
      </c>
      <c r="W18" s="10">
        <v>0</v>
      </c>
      <c r="X18" s="9" t="s">
        <v>43</v>
      </c>
      <c r="Y18" s="2">
        <v>45000</v>
      </c>
      <c r="Z18" s="49">
        <v>1460137</v>
      </c>
      <c r="AA18" s="4">
        <f t="shared" si="1"/>
        <v>1415137</v>
      </c>
      <c r="AB18" s="10">
        <v>0</v>
      </c>
      <c r="AC18" s="19"/>
      <c r="AD18" s="20"/>
      <c r="AE18" s="20"/>
      <c r="AF18" s="20"/>
      <c r="AG18" s="24"/>
      <c r="AH18" s="2"/>
    </row>
    <row r="19" spans="2:34" x14ac:dyDescent="0.35">
      <c r="C19" s="9" t="s">
        <v>53</v>
      </c>
      <c r="D19" s="10">
        <v>75000</v>
      </c>
      <c r="E19" s="9" t="s">
        <v>44</v>
      </c>
      <c r="F19" s="10">
        <v>275000</v>
      </c>
      <c r="G19" s="19"/>
      <c r="H19" s="24"/>
      <c r="S19" s="9" t="s">
        <v>53</v>
      </c>
      <c r="T19" s="4">
        <v>75000</v>
      </c>
      <c r="U19" s="46">
        <v>2940865</v>
      </c>
      <c r="V19" s="4">
        <f t="shared" si="0"/>
        <v>2865865</v>
      </c>
      <c r="W19" s="10">
        <v>0</v>
      </c>
      <c r="X19" s="9" t="s">
        <v>44</v>
      </c>
      <c r="Y19" s="2">
        <v>275000</v>
      </c>
      <c r="Z19" s="49">
        <v>6185278</v>
      </c>
      <c r="AA19" s="4">
        <f>Z19-Y19</f>
        <v>5910278</v>
      </c>
      <c r="AB19" s="10">
        <v>0</v>
      </c>
      <c r="AC19" s="19"/>
      <c r="AD19" s="20"/>
      <c r="AE19" s="20"/>
      <c r="AF19" s="20"/>
      <c r="AG19" s="24"/>
      <c r="AH19" s="2"/>
    </row>
    <row r="20" spans="2:34" x14ac:dyDescent="0.35">
      <c r="C20" s="9" t="s">
        <v>54</v>
      </c>
      <c r="D20" s="10">
        <v>60000</v>
      </c>
      <c r="E20" s="9" t="s">
        <v>42</v>
      </c>
      <c r="F20" s="10">
        <v>250000</v>
      </c>
      <c r="G20" s="19"/>
      <c r="H20" s="24"/>
      <c r="S20" s="9" t="s">
        <v>54</v>
      </c>
      <c r="T20" s="4">
        <v>60000</v>
      </c>
      <c r="U20" s="46">
        <v>6160281</v>
      </c>
      <c r="V20" s="4">
        <f t="shared" si="0"/>
        <v>6100281</v>
      </c>
      <c r="W20" s="10">
        <v>0</v>
      </c>
      <c r="X20" s="9" t="s">
        <v>42</v>
      </c>
      <c r="Y20" s="2">
        <v>250000</v>
      </c>
      <c r="Z20" s="49">
        <v>7033469</v>
      </c>
      <c r="AA20" s="4">
        <f>Z20-Y20</f>
        <v>6783469</v>
      </c>
      <c r="AB20" s="10">
        <v>0</v>
      </c>
      <c r="AC20" s="19"/>
      <c r="AD20" s="20"/>
      <c r="AE20" s="20"/>
      <c r="AF20" s="20"/>
      <c r="AG20" s="24"/>
      <c r="AH20" s="2"/>
    </row>
    <row r="21" spans="2:34" ht="15" thickBot="1" x14ac:dyDescent="0.4">
      <c r="C21" s="9" t="s">
        <v>16</v>
      </c>
      <c r="D21" s="10">
        <v>5000</v>
      </c>
      <c r="E21" s="9" t="s">
        <v>45</v>
      </c>
      <c r="F21" s="10">
        <v>5000</v>
      </c>
      <c r="G21" s="19"/>
      <c r="H21" s="24"/>
      <c r="S21" s="9" t="s">
        <v>16</v>
      </c>
      <c r="T21" s="4">
        <v>5000</v>
      </c>
      <c r="U21" s="46">
        <v>736081</v>
      </c>
      <c r="V21" s="4">
        <f t="shared" si="0"/>
        <v>731081</v>
      </c>
      <c r="W21" s="10">
        <v>0</v>
      </c>
      <c r="X21" s="9" t="s">
        <v>45</v>
      </c>
      <c r="Y21" s="2">
        <v>5000</v>
      </c>
      <c r="Z21" s="49">
        <v>643503</v>
      </c>
      <c r="AA21" s="12">
        <f t="shared" si="1"/>
        <v>638503</v>
      </c>
      <c r="AB21" s="10">
        <v>0</v>
      </c>
      <c r="AC21" s="19"/>
      <c r="AD21" s="20"/>
      <c r="AE21" s="20"/>
      <c r="AF21" s="20"/>
      <c r="AG21" s="24"/>
      <c r="AH21" s="2"/>
    </row>
    <row r="22" spans="2:34" ht="15" thickTop="1" x14ac:dyDescent="0.35">
      <c r="C22" s="9" t="s">
        <v>17</v>
      </c>
      <c r="D22" s="10">
        <v>85000</v>
      </c>
      <c r="E22" s="17"/>
      <c r="F22" s="23"/>
      <c r="G22" s="19"/>
      <c r="H22" s="24"/>
      <c r="S22" s="9" t="s">
        <v>17</v>
      </c>
      <c r="T22" s="4">
        <v>85000</v>
      </c>
      <c r="U22" s="46">
        <v>5124712</v>
      </c>
      <c r="V22" s="4">
        <f t="shared" si="0"/>
        <v>5039712</v>
      </c>
      <c r="W22" s="10">
        <v>0</v>
      </c>
      <c r="X22" s="17"/>
      <c r="Y22" s="40"/>
      <c r="Z22" s="40"/>
      <c r="AA22" s="40"/>
      <c r="AB22" s="23"/>
      <c r="AC22" s="19"/>
      <c r="AD22" s="20"/>
      <c r="AE22" s="20"/>
      <c r="AF22" s="20"/>
      <c r="AG22" s="24"/>
      <c r="AH22" s="2"/>
    </row>
    <row r="23" spans="2:34" x14ac:dyDescent="0.35">
      <c r="C23" s="9" t="s">
        <v>7</v>
      </c>
      <c r="D23" s="10">
        <v>50000</v>
      </c>
      <c r="E23" s="19"/>
      <c r="F23" s="24"/>
      <c r="G23" s="19"/>
      <c r="H23" s="24"/>
      <c r="S23" s="9" t="s">
        <v>7</v>
      </c>
      <c r="T23" s="4">
        <v>50000</v>
      </c>
      <c r="U23" s="46">
        <v>3192406</v>
      </c>
      <c r="V23" s="46">
        <f>U23-T23</f>
        <v>3142406</v>
      </c>
      <c r="W23" s="10">
        <v>0</v>
      </c>
      <c r="X23" s="19"/>
      <c r="Y23" s="41"/>
      <c r="Z23" s="41"/>
      <c r="AA23" s="41"/>
      <c r="AB23" s="24"/>
      <c r="AC23" s="19"/>
      <c r="AD23" s="20"/>
      <c r="AE23" s="20"/>
      <c r="AF23" s="20"/>
      <c r="AG23" s="24"/>
      <c r="AH23" s="2"/>
    </row>
    <row r="24" spans="2:34" x14ac:dyDescent="0.35">
      <c r="C24" s="9" t="s">
        <v>25</v>
      </c>
      <c r="D24" s="10">
        <v>90000</v>
      </c>
      <c r="E24" s="19"/>
      <c r="F24" s="24"/>
      <c r="G24" s="19"/>
      <c r="H24" s="24"/>
      <c r="S24" s="9" t="s">
        <v>25</v>
      </c>
      <c r="T24" s="4">
        <v>90000</v>
      </c>
      <c r="U24" s="46">
        <v>11808848</v>
      </c>
      <c r="V24" s="4">
        <f t="shared" si="0"/>
        <v>11718848</v>
      </c>
      <c r="W24" s="10">
        <v>1</v>
      </c>
      <c r="X24" s="19"/>
      <c r="Y24" s="41"/>
      <c r="Z24" s="41"/>
      <c r="AA24" s="41"/>
      <c r="AB24" s="24"/>
      <c r="AC24" s="19"/>
      <c r="AD24" s="20"/>
      <c r="AE24" s="20"/>
      <c r="AF24" s="20"/>
      <c r="AG24" s="24"/>
      <c r="AH24" s="2"/>
    </row>
    <row r="25" spans="2:34" x14ac:dyDescent="0.35">
      <c r="C25" s="9" t="s">
        <v>26</v>
      </c>
      <c r="D25" s="10">
        <v>1600000</v>
      </c>
      <c r="E25" s="19"/>
      <c r="F25" s="24"/>
      <c r="G25" s="19"/>
      <c r="H25" s="24"/>
      <c r="S25" s="9" t="s">
        <v>26</v>
      </c>
      <c r="T25" s="4">
        <v>1600000</v>
      </c>
      <c r="U25" s="46">
        <v>29183290</v>
      </c>
      <c r="V25" s="4">
        <f>U25-T25</f>
        <v>27583290</v>
      </c>
      <c r="W25" s="10">
        <v>-1</v>
      </c>
      <c r="X25" s="19"/>
      <c r="Y25" s="41"/>
      <c r="Z25" s="41"/>
      <c r="AA25" s="41"/>
      <c r="AB25" s="24"/>
      <c r="AC25" s="19"/>
      <c r="AD25" s="20"/>
      <c r="AE25" s="20"/>
      <c r="AF25" s="20"/>
      <c r="AG25" s="24"/>
      <c r="AH25" s="2"/>
    </row>
    <row r="26" spans="2:34" ht="14.5" customHeight="1" thickBot="1" x14ac:dyDescent="0.4">
      <c r="C26" s="11" t="s">
        <v>27</v>
      </c>
      <c r="D26" s="13">
        <v>775000</v>
      </c>
      <c r="E26" s="21"/>
      <c r="F26" s="25"/>
      <c r="G26" s="21"/>
      <c r="H26" s="25"/>
      <c r="S26" s="11" t="s">
        <v>27</v>
      </c>
      <c r="T26" s="12">
        <v>775000</v>
      </c>
      <c r="U26" s="48">
        <v>21570527</v>
      </c>
      <c r="V26" s="12">
        <f t="shared" si="0"/>
        <v>20795527</v>
      </c>
      <c r="W26" s="13">
        <v>0</v>
      </c>
      <c r="X26" s="21"/>
      <c r="Y26" s="42"/>
      <c r="Z26" s="42"/>
      <c r="AA26" s="42"/>
      <c r="AB26" s="25"/>
      <c r="AC26" s="21"/>
      <c r="AD26" s="22"/>
      <c r="AE26" s="22"/>
      <c r="AF26" s="22"/>
      <c r="AG26" s="25"/>
      <c r="AH26" s="2"/>
    </row>
    <row r="27" spans="2:34" ht="15.5" thickTop="1" thickBot="1" x14ac:dyDescent="0.4">
      <c r="C27" s="30"/>
      <c r="D27" s="30"/>
      <c r="E27" s="30"/>
      <c r="F27" s="30"/>
      <c r="G27" s="30"/>
      <c r="H27" s="30"/>
    </row>
    <row r="28" spans="2:34" ht="15.5" thickTop="1" thickBot="1" x14ac:dyDescent="0.4">
      <c r="C28" s="31" t="s">
        <v>55</v>
      </c>
      <c r="D28" s="27"/>
      <c r="E28" s="27" t="s">
        <v>56</v>
      </c>
      <c r="F28" s="27"/>
      <c r="G28" s="27" t="s">
        <v>57</v>
      </c>
      <c r="H28" s="32"/>
      <c r="S28" s="54" t="s">
        <v>68</v>
      </c>
      <c r="T28" s="55"/>
      <c r="U28" s="55"/>
      <c r="V28" s="55"/>
      <c r="W28" s="56">
        <f>SUM(W3:W26)</f>
        <v>0</v>
      </c>
      <c r="X28" s="55" t="s">
        <v>69</v>
      </c>
      <c r="Y28" s="55"/>
      <c r="Z28" s="55"/>
      <c r="AA28" s="55"/>
      <c r="AB28" s="56">
        <f>SUM(AB3:AB21)</f>
        <v>-1</v>
      </c>
      <c r="AC28" s="55" t="s">
        <v>70</v>
      </c>
      <c r="AD28" s="55"/>
      <c r="AE28" s="55"/>
      <c r="AF28" s="55"/>
      <c r="AG28" s="57">
        <f>SUM(AG3:AG9)</f>
        <v>1</v>
      </c>
    </row>
    <row r="29" spans="2:34" ht="15" thickTop="1" x14ac:dyDescent="0.35">
      <c r="B29" s="36" t="s">
        <v>58</v>
      </c>
      <c r="C29" s="37">
        <f>SUM(D3:D26)</f>
        <v>3725000</v>
      </c>
      <c r="D29" s="26"/>
      <c r="E29" s="26">
        <f>SUM(F3:F21)</f>
        <v>5540000</v>
      </c>
      <c r="F29" s="26"/>
      <c r="G29" s="26">
        <f>SUM(H3:H26)</f>
        <v>1550000</v>
      </c>
      <c r="H29" s="32"/>
      <c r="J29" t="s">
        <v>61</v>
      </c>
    </row>
    <row r="30" spans="2:34" ht="15" thickBot="1" x14ac:dyDescent="0.4">
      <c r="B30" s="38" t="s">
        <v>59</v>
      </c>
      <c r="C30" s="33">
        <f>C29*435/330000000</f>
        <v>4.9102272727272727</v>
      </c>
      <c r="D30" s="34"/>
      <c r="E30" s="34">
        <f>E29*435/330000000</f>
        <v>7.3027272727272727</v>
      </c>
      <c r="F30" s="34"/>
      <c r="G30" s="34">
        <f>G29*435/330000000</f>
        <v>2.043181818181818</v>
      </c>
      <c r="H30" s="35"/>
      <c r="J30">
        <f>E30-C30</f>
        <v>2.3925000000000001</v>
      </c>
      <c r="L30" t="s">
        <v>62</v>
      </c>
      <c r="S30" s="1" t="s">
        <v>71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2:34" ht="15" thickTop="1" x14ac:dyDescent="0.35"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2:34" x14ac:dyDescent="0.35">
      <c r="C32" t="s">
        <v>60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</sheetData>
  <mergeCells count="15">
    <mergeCell ref="X28:AA28"/>
    <mergeCell ref="AC28:AF28"/>
    <mergeCell ref="S30:AG32"/>
    <mergeCell ref="C30:D30"/>
    <mergeCell ref="E30:F30"/>
    <mergeCell ref="G30:H30"/>
    <mergeCell ref="J2:O9"/>
    <mergeCell ref="J11:O17"/>
    <mergeCell ref="S28:V28"/>
    <mergeCell ref="C28:D28"/>
    <mergeCell ref="C29:D29"/>
    <mergeCell ref="E29:F29"/>
    <mergeCell ref="G29:H29"/>
    <mergeCell ref="E28:F28"/>
    <mergeCell ref="G28:H28"/>
  </mergeCells>
  <pageMargins left="0.7" right="0.7" top="0.75" bottom="0.75" header="0.3" footer="0.3"/>
  <ignoredErrors>
    <ignoredError sqref="E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Manning, Henry</dc:creator>
  <cp:lastModifiedBy>Manning, Henry</cp:lastModifiedBy>
  <dcterms:created xsi:type="dcterms:W3CDTF">2024-03-18T23:37:28Z</dcterms:created>
  <dcterms:modified xsi:type="dcterms:W3CDTF">2024-03-19T02:17:49Z</dcterms:modified>
</cp:coreProperties>
</file>