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mottiar\Desktop\Current Research\7 pHB Project\pHB quantification\Pt saponificaiton May 6 2016\"/>
    </mc:Choice>
  </mc:AlternateContent>
  <bookViews>
    <workbookView xWindow="0" yWindow="0" windowWidth="25125" windowHeight="13020"/>
  </bookViews>
  <sheets>
    <sheet name="Sheet1" sheetId="1" r:id="rId1"/>
    <sheet name="Sheet2" sheetId="2" r:id="rId2"/>
    <sheet name="Sheet2 (2)" sheetId="4" r:id="rId3"/>
    <sheet name="Sheet3" sheetId="3" r:id="rId4"/>
    <sheet name="Sheet4" sheetId="6" r:id="rId5"/>
    <sheet name="Sheet5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K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L40" i="1"/>
  <c r="M40" i="1"/>
  <c r="N40" i="1"/>
  <c r="L41" i="1"/>
  <c r="M41" i="1"/>
  <c r="N41" i="1"/>
  <c r="P41" i="1"/>
  <c r="O41" i="1"/>
  <c r="L38" i="1"/>
  <c r="M38" i="1"/>
  <c r="N38" i="1"/>
  <c r="L39" i="1"/>
  <c r="M39" i="1"/>
  <c r="N39" i="1"/>
  <c r="P39" i="1"/>
  <c r="O39" i="1"/>
  <c r="L36" i="1"/>
  <c r="M36" i="1"/>
  <c r="N36" i="1"/>
  <c r="L37" i="1"/>
  <c r="M37" i="1"/>
  <c r="N37" i="1"/>
  <c r="P37" i="1"/>
  <c r="O37" i="1"/>
  <c r="L34" i="1"/>
  <c r="M34" i="1"/>
  <c r="N34" i="1"/>
  <c r="L35" i="1"/>
  <c r="M35" i="1"/>
  <c r="N35" i="1"/>
  <c r="P35" i="1"/>
  <c r="O35" i="1"/>
  <c r="L32" i="1"/>
  <c r="M32" i="1"/>
  <c r="N32" i="1"/>
  <c r="L33" i="1"/>
  <c r="M33" i="1"/>
  <c r="N33" i="1"/>
  <c r="P33" i="1"/>
  <c r="O33" i="1"/>
  <c r="L30" i="1"/>
  <c r="M30" i="1"/>
  <c r="N30" i="1"/>
  <c r="L31" i="1"/>
  <c r="M31" i="1"/>
  <c r="N31" i="1"/>
  <c r="P31" i="1"/>
  <c r="O31" i="1"/>
  <c r="L28" i="1"/>
  <c r="M28" i="1"/>
  <c r="N28" i="1"/>
  <c r="L29" i="1"/>
  <c r="M29" i="1"/>
  <c r="N29" i="1"/>
  <c r="P29" i="1"/>
  <c r="O29" i="1"/>
  <c r="L26" i="1"/>
  <c r="M26" i="1"/>
  <c r="N26" i="1"/>
  <c r="L27" i="1"/>
  <c r="M27" i="1"/>
  <c r="N27" i="1"/>
  <c r="P27" i="1"/>
  <c r="O27" i="1"/>
  <c r="L24" i="1"/>
  <c r="M24" i="1"/>
  <c r="N24" i="1"/>
  <c r="L25" i="1"/>
  <c r="M25" i="1"/>
  <c r="N25" i="1"/>
  <c r="P25" i="1"/>
  <c r="O25" i="1"/>
  <c r="L22" i="1"/>
  <c r="M22" i="1"/>
  <c r="N22" i="1"/>
  <c r="L23" i="1"/>
  <c r="M23" i="1"/>
  <c r="N23" i="1"/>
  <c r="P23" i="1"/>
  <c r="O23" i="1"/>
  <c r="L20" i="1"/>
  <c r="M20" i="1"/>
  <c r="N20" i="1"/>
  <c r="L21" i="1"/>
  <c r="M21" i="1"/>
  <c r="N21" i="1"/>
  <c r="P21" i="1"/>
  <c r="O21" i="1"/>
  <c r="L18" i="1"/>
  <c r="M18" i="1"/>
  <c r="N18" i="1"/>
  <c r="L19" i="1"/>
  <c r="M19" i="1"/>
  <c r="N19" i="1"/>
  <c r="P19" i="1"/>
  <c r="O19" i="1"/>
  <c r="L16" i="1"/>
  <c r="M16" i="1"/>
  <c r="N16" i="1"/>
  <c r="L17" i="1"/>
  <c r="M17" i="1"/>
  <c r="N17" i="1"/>
  <c r="P17" i="1"/>
  <c r="O17" i="1"/>
  <c r="L14" i="1"/>
  <c r="M14" i="1"/>
  <c r="N14" i="1"/>
  <c r="L15" i="1"/>
  <c r="M15" i="1"/>
  <c r="N15" i="1"/>
  <c r="P15" i="1"/>
  <c r="O15" i="1"/>
  <c r="L12" i="1"/>
  <c r="M12" i="1"/>
  <c r="N12" i="1"/>
  <c r="L13" i="1"/>
  <c r="M13" i="1"/>
  <c r="N13" i="1"/>
  <c r="P13" i="1"/>
  <c r="O13" i="1"/>
  <c r="L10" i="1"/>
  <c r="M10" i="1"/>
  <c r="N10" i="1"/>
  <c r="L11" i="1"/>
  <c r="M11" i="1"/>
  <c r="N11" i="1"/>
  <c r="P11" i="1"/>
  <c r="O11" i="1"/>
  <c r="L8" i="1"/>
  <c r="M8" i="1"/>
  <c r="N8" i="1"/>
  <c r="L9" i="1"/>
  <c r="M9" i="1"/>
  <c r="N9" i="1"/>
  <c r="P9" i="1"/>
  <c r="O9" i="1"/>
  <c r="L6" i="1"/>
  <c r="M6" i="1"/>
  <c r="N6" i="1"/>
  <c r="L7" i="1"/>
  <c r="M7" i="1"/>
  <c r="N7" i="1"/>
  <c r="P7" i="1"/>
  <c r="O7" i="1"/>
  <c r="L4" i="1"/>
  <c r="M4" i="1"/>
  <c r="N4" i="1"/>
  <c r="L5" i="1"/>
  <c r="M5" i="1"/>
  <c r="N5" i="1"/>
  <c r="P5" i="1"/>
  <c r="O5" i="1"/>
  <c r="L2" i="1"/>
  <c r="N2" i="1"/>
  <c r="L3" i="1"/>
  <c r="M3" i="1"/>
  <c r="N3" i="1"/>
  <c r="P3" i="1"/>
  <c r="O3" i="1"/>
</calcChain>
</file>

<file path=xl/sharedStrings.xml><?xml version="1.0" encoding="utf-8"?>
<sst xmlns="http://schemas.openxmlformats.org/spreadsheetml/2006/main" count="220" uniqueCount="96">
  <si>
    <t>ID</t>
  </si>
  <si>
    <t>Mass of sample (g)</t>
  </si>
  <si>
    <t>Mass of o-anisic acid (g)</t>
  </si>
  <si>
    <t>Reaction start time</t>
  </si>
  <si>
    <t>Reaction stop time</t>
  </si>
  <si>
    <t>+ Mass of H2SO4</t>
  </si>
  <si>
    <t>1a</t>
  </si>
  <si>
    <t>1b</t>
  </si>
  <si>
    <t>8a</t>
  </si>
  <si>
    <t>8b</t>
  </si>
  <si>
    <t>21a</t>
  </si>
  <si>
    <t>21b</t>
  </si>
  <si>
    <t>27a</t>
  </si>
  <si>
    <t>27b</t>
  </si>
  <si>
    <t>37a</t>
  </si>
  <si>
    <t>37b</t>
  </si>
  <si>
    <t>65a</t>
  </si>
  <si>
    <t>65b</t>
  </si>
  <si>
    <t>74a</t>
  </si>
  <si>
    <t>74b</t>
  </si>
  <si>
    <t>91a</t>
  </si>
  <si>
    <t>91b</t>
  </si>
  <si>
    <t>124a</t>
  </si>
  <si>
    <t>124b</t>
  </si>
  <si>
    <t>144a</t>
  </si>
  <si>
    <t>144b</t>
  </si>
  <si>
    <t>157a</t>
  </si>
  <si>
    <t>157b</t>
  </si>
  <si>
    <t>184a</t>
  </si>
  <si>
    <t>184b</t>
  </si>
  <si>
    <t>211a</t>
  </si>
  <si>
    <t>211b</t>
  </si>
  <si>
    <t>235a</t>
  </si>
  <si>
    <t>235b</t>
  </si>
  <si>
    <t>265a</t>
  </si>
  <si>
    <t>265b</t>
  </si>
  <si>
    <t>295a</t>
  </si>
  <si>
    <t>295b</t>
  </si>
  <si>
    <t>330a</t>
  </si>
  <si>
    <t>330b</t>
  </si>
  <si>
    <t>359a</t>
  </si>
  <si>
    <t>359b</t>
  </si>
  <si>
    <t>370a</t>
  </si>
  <si>
    <t>370b</t>
  </si>
  <si>
    <t>382a</t>
  </si>
  <si>
    <t>382b</t>
  </si>
  <si>
    <t>+ Mass of 2M NaOH (g)</t>
  </si>
  <si>
    <t>Area of pHBA (mAU)</t>
  </si>
  <si>
    <t>Area of o-anisic acid (mAU)</t>
  </si>
  <si>
    <t>Correction factor</t>
  </si>
  <si>
    <t>Mass-normalised pHBA Area (mAU)</t>
  </si>
  <si>
    <t>Sanmple ID</t>
  </si>
  <si>
    <t>ALAA20-1</t>
  </si>
  <si>
    <t>BELA18-1</t>
  </si>
  <si>
    <t>CARS29-2</t>
  </si>
  <si>
    <t>CHKC19-2</t>
  </si>
  <si>
    <t>CHWH27-3</t>
  </si>
  <si>
    <t>DENB17-3</t>
  </si>
  <si>
    <t>ELAD25-1</t>
  </si>
  <si>
    <t>HALS30-4</t>
  </si>
  <si>
    <t>HOPF27-1</t>
  </si>
  <si>
    <t>JASP30-1</t>
  </si>
  <si>
    <t>KLNA20-3</t>
  </si>
  <si>
    <t>LAFY30-2</t>
  </si>
  <si>
    <t>MCFA20-2</t>
  </si>
  <si>
    <t>MTSM27-2</t>
  </si>
  <si>
    <t>PITS29-2</t>
  </si>
  <si>
    <t>SKNN10-2</t>
  </si>
  <si>
    <t>SLMD28-5</t>
  </si>
  <si>
    <t>TOBB23-3</t>
  </si>
  <si>
    <t>WHTE28-1</t>
  </si>
  <si>
    <t>YALE27-1</t>
  </si>
  <si>
    <t>RHA</t>
  </si>
  <si>
    <t>GAL</t>
  </si>
  <si>
    <t>GLU</t>
  </si>
  <si>
    <t>XYL</t>
  </si>
  <si>
    <t>MAN</t>
  </si>
  <si>
    <t>INS_LIG</t>
  </si>
  <si>
    <t>SOL_LIG</t>
  </si>
  <si>
    <t>total lignin</t>
  </si>
  <si>
    <t>holocellulose</t>
  </si>
  <si>
    <t>alpha cellulose</t>
  </si>
  <si>
    <t>hemicellulose</t>
  </si>
  <si>
    <t>FibreL</t>
  </si>
  <si>
    <t xml:space="preserve">MFA </t>
  </si>
  <si>
    <t>MFA (first growth ring from pith)</t>
  </si>
  <si>
    <t>Density</t>
  </si>
  <si>
    <t>CRYST</t>
  </si>
  <si>
    <t>S2G</t>
  </si>
  <si>
    <t>ARA</t>
  </si>
  <si>
    <t>Corrected Area of pHBA (mAU)</t>
  </si>
  <si>
    <t>Avg pHBA</t>
  </si>
  <si>
    <t>ST DEV</t>
  </si>
  <si>
    <t>Concentration of pHBA (mg/mL)</t>
  </si>
  <si>
    <t>mg pHBA / g wood</t>
  </si>
  <si>
    <t>Corrected Area of o-anisic acid (mAU)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</si>
</sst>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&quot; 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1" xfId="0" quotePrefix="1" applyFont="1" applyBorder="1"/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Fill="1" applyBorder="1" applyAlignment="1"/>
    <xf numFmtId="0" fontId="0" fillId="0" borderId="12" xfId="0" applyFill="1" applyBorder="1" applyAlignment="1"/>
    <xf numFmtId="0" fontId="3" fillId="0" borderId="13" xfId="0" applyFont="1" applyFill="1" applyBorder="1" applyAlignment="1">
      <alignment horizontal="center"/>
    </xf>
    <xf numFmtId="18" fontId="0" fillId="0" borderId="3" xfId="0" applyNumberFormat="1" applyBorder="1"/>
    <xf numFmtId="18" fontId="0" fillId="0" borderId="1" xfId="0" applyNumberFormat="1" applyBorder="1"/>
    <xf numFmtId="18" fontId="0" fillId="0" borderId="8" xfId="0" applyNumberFormat="1" applyBorder="1"/>
    <xf numFmtId="0" fontId="0" fillId="0" borderId="0" xfId="0" applyBorder="1" applyAlignment="1">
      <alignment horizontal="center"/>
    </xf>
    <xf numFmtId="0" fontId="1" fillId="0" borderId="14" xfId="0" quotePrefix="1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" xfId="0" applyNumberFormat="1" applyFill="1" applyBorder="1"/>
    <xf numFmtId="2" fontId="0" fillId="0" borderId="1" xfId="0" applyNumberFormat="1" applyBorder="1"/>
    <xf numFmtId="164" fontId="0" fillId="0" borderId="5" xfId="0" applyNumberFormat="1" applyFill="1" applyBorder="1"/>
    <xf numFmtId="164" fontId="0" fillId="0" borderId="7" xfId="0" applyNumberFormat="1" applyFill="1" applyBorder="1"/>
    <xf numFmtId="164" fontId="0" fillId="0" borderId="8" xfId="0" applyNumberFormat="1" applyFill="1" applyBorder="1"/>
    <xf numFmtId="2" fontId="0" fillId="0" borderId="8" xfId="0" applyNumberFormat="1" applyBorder="1"/>
    <xf numFmtId="0" fontId="0" fillId="0" borderId="0" xfId="0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0" fontId="1" fillId="0" borderId="18" xfId="0" applyFont="1" applyFill="1" applyBorder="1"/>
    <xf numFmtId="0" fontId="1" fillId="0" borderId="19" xfId="0" applyFont="1" applyFill="1" applyBorder="1"/>
    <xf numFmtId="0" fontId="1" fillId="0" borderId="2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Sheet4!$C$2:$C$21</c:f>
                <c:numCache>
                  <c:formatCode>General</c:formatCode>
                  <c:ptCount val="20"/>
                  <c:pt idx="0">
                    <c:v>0.57011781842787079</c:v>
                  </c:pt>
                  <c:pt idx="1">
                    <c:v>0.22662492342335708</c:v>
                  </c:pt>
                  <c:pt idx="2">
                    <c:v>0.68375068745654322</c:v>
                  </c:pt>
                  <c:pt idx="3">
                    <c:v>2.7413844751324472E-3</c:v>
                  </c:pt>
                  <c:pt idx="4">
                    <c:v>7.9965413492483189E-3</c:v>
                  </c:pt>
                  <c:pt idx="5">
                    <c:v>0.32678293631136368</c:v>
                  </c:pt>
                  <c:pt idx="6">
                    <c:v>0.14539498371132611</c:v>
                  </c:pt>
                  <c:pt idx="7">
                    <c:v>8.5318266855534154E-3</c:v>
                  </c:pt>
                  <c:pt idx="8">
                    <c:v>6.2771604468169311E-3</c:v>
                  </c:pt>
                  <c:pt idx="9">
                    <c:v>5.308310413727012E-3</c:v>
                  </c:pt>
                  <c:pt idx="10">
                    <c:v>7.9124691266807864E-2</c:v>
                  </c:pt>
                  <c:pt idx="11">
                    <c:v>0.18165774164042617</c:v>
                  </c:pt>
                  <c:pt idx="12">
                    <c:v>9.3370069360133076E-2</c:v>
                  </c:pt>
                  <c:pt idx="13">
                    <c:v>1.9528572432375678E-2</c:v>
                  </c:pt>
                  <c:pt idx="14">
                    <c:v>2.1757681141667522E-3</c:v>
                  </c:pt>
                  <c:pt idx="15">
                    <c:v>2.6802144449089054E-2</c:v>
                  </c:pt>
                  <c:pt idx="16">
                    <c:v>5.567314518875717E-2</c:v>
                  </c:pt>
                  <c:pt idx="17">
                    <c:v>0.16893019364681786</c:v>
                  </c:pt>
                  <c:pt idx="18">
                    <c:v>0.15136098988180585</c:v>
                  </c:pt>
                  <c:pt idx="19">
                    <c:v>8.1400840850007733E-2</c:v>
                  </c:pt>
                </c:numCache>
              </c:numRef>
            </c:plus>
            <c:minus>
              <c:numRef>
                <c:f>Sheet4!$C$2:$C$21</c:f>
                <c:numCache>
                  <c:formatCode>General</c:formatCode>
                  <c:ptCount val="20"/>
                  <c:pt idx="0">
                    <c:v>0.57011781842787079</c:v>
                  </c:pt>
                  <c:pt idx="1">
                    <c:v>0.22662492342335708</c:v>
                  </c:pt>
                  <c:pt idx="2">
                    <c:v>0.68375068745654322</c:v>
                  </c:pt>
                  <c:pt idx="3">
                    <c:v>2.7413844751324472E-3</c:v>
                  </c:pt>
                  <c:pt idx="4">
                    <c:v>7.9965413492483189E-3</c:v>
                  </c:pt>
                  <c:pt idx="5">
                    <c:v>0.32678293631136368</c:v>
                  </c:pt>
                  <c:pt idx="6">
                    <c:v>0.14539498371132611</c:v>
                  </c:pt>
                  <c:pt idx="7">
                    <c:v>8.5318266855534154E-3</c:v>
                  </c:pt>
                  <c:pt idx="8">
                    <c:v>6.2771604468169311E-3</c:v>
                  </c:pt>
                  <c:pt idx="9">
                    <c:v>5.308310413727012E-3</c:v>
                  </c:pt>
                  <c:pt idx="10">
                    <c:v>7.9124691266807864E-2</c:v>
                  </c:pt>
                  <c:pt idx="11">
                    <c:v>0.18165774164042617</c:v>
                  </c:pt>
                  <c:pt idx="12">
                    <c:v>9.3370069360133076E-2</c:v>
                  </c:pt>
                  <c:pt idx="13">
                    <c:v>1.9528572432375678E-2</c:v>
                  </c:pt>
                  <c:pt idx="14">
                    <c:v>2.1757681141667522E-3</c:v>
                  </c:pt>
                  <c:pt idx="15">
                    <c:v>2.6802144449089054E-2</c:v>
                  </c:pt>
                  <c:pt idx="16">
                    <c:v>5.567314518875717E-2</c:v>
                  </c:pt>
                  <c:pt idx="17">
                    <c:v>0.16893019364681786</c:v>
                  </c:pt>
                  <c:pt idx="18">
                    <c:v>0.15136098988180585</c:v>
                  </c:pt>
                  <c:pt idx="19">
                    <c:v>8.1400840850007733E-2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Sheet4!$A$2:$A$21</c:f>
              <c:strCache>
                <c:ptCount val="20"/>
                <c:pt idx="0">
                  <c:v>ALAA20-1</c:v>
                </c:pt>
                <c:pt idx="1">
                  <c:v>BELA18-1</c:v>
                </c:pt>
                <c:pt idx="2">
                  <c:v>CARS29-2</c:v>
                </c:pt>
                <c:pt idx="3">
                  <c:v>CHKC19-2</c:v>
                </c:pt>
                <c:pt idx="4">
                  <c:v>CHWH27-3</c:v>
                </c:pt>
                <c:pt idx="5">
                  <c:v>DENB17-3</c:v>
                </c:pt>
                <c:pt idx="6">
                  <c:v>ELAD25-1</c:v>
                </c:pt>
                <c:pt idx="7">
                  <c:v>HALS30-4</c:v>
                </c:pt>
                <c:pt idx="8">
                  <c:v>HOPF27-1</c:v>
                </c:pt>
                <c:pt idx="9">
                  <c:v>JASP30-1</c:v>
                </c:pt>
                <c:pt idx="10">
                  <c:v>KLNA20-3</c:v>
                </c:pt>
                <c:pt idx="11">
                  <c:v>LAFY30-2</c:v>
                </c:pt>
                <c:pt idx="12">
                  <c:v>MCFA20-2</c:v>
                </c:pt>
                <c:pt idx="13">
                  <c:v>MTSM27-2</c:v>
                </c:pt>
                <c:pt idx="14">
                  <c:v>PITS29-2</c:v>
                </c:pt>
                <c:pt idx="15">
                  <c:v>SKNN10-2</c:v>
                </c:pt>
                <c:pt idx="16">
                  <c:v>SLMD28-5</c:v>
                </c:pt>
                <c:pt idx="17">
                  <c:v>TOBB23-3</c:v>
                </c:pt>
                <c:pt idx="18">
                  <c:v>WHTE28-1</c:v>
                </c:pt>
                <c:pt idx="19">
                  <c:v>YALE27-1</c:v>
                </c:pt>
              </c:strCache>
            </c:strRef>
          </c:cat>
          <c:val>
            <c:numRef>
              <c:f>Sheet4!$B$2:$B$21</c:f>
              <c:numCache>
                <c:formatCode>General</c:formatCode>
                <c:ptCount val="20"/>
                <c:pt idx="0">
                  <c:v>1.8138793610689739</c:v>
                </c:pt>
                <c:pt idx="1">
                  <c:v>0.63364646603798436</c:v>
                </c:pt>
                <c:pt idx="2">
                  <c:v>4.7229526472037646</c:v>
                </c:pt>
                <c:pt idx="3">
                  <c:v>0.57748429501934861</c:v>
                </c:pt>
                <c:pt idx="4">
                  <c:v>0.96887611335810697</c:v>
                </c:pt>
                <c:pt idx="5">
                  <c:v>2.3293604844407021</c:v>
                </c:pt>
                <c:pt idx="6">
                  <c:v>1.2808962679234317</c:v>
                </c:pt>
                <c:pt idx="7">
                  <c:v>2.5354114672973216</c:v>
                </c:pt>
                <c:pt idx="8">
                  <c:v>1.1493004059010608</c:v>
                </c:pt>
                <c:pt idx="9">
                  <c:v>3.4928422321904344</c:v>
                </c:pt>
                <c:pt idx="10">
                  <c:v>2.9550534300390892</c:v>
                </c:pt>
                <c:pt idx="11">
                  <c:v>1.512536291907657</c:v>
                </c:pt>
                <c:pt idx="12">
                  <c:v>1.823412088017645</c:v>
                </c:pt>
                <c:pt idx="13">
                  <c:v>1.7821556659279216</c:v>
                </c:pt>
                <c:pt idx="14">
                  <c:v>1.5763563253054877</c:v>
                </c:pt>
                <c:pt idx="15">
                  <c:v>3.0760770000233637</c:v>
                </c:pt>
                <c:pt idx="16">
                  <c:v>2.2241952254909982</c:v>
                </c:pt>
                <c:pt idx="17">
                  <c:v>1.4556970319011335</c:v>
                </c:pt>
                <c:pt idx="18">
                  <c:v>3.331980513865521</c:v>
                </c:pt>
                <c:pt idx="19">
                  <c:v>3.644707665559066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overlap val="-27"/>
        <c:axId val="336089392"/>
        <c:axId val="336089952"/>
      </c:barChart>
      <c:catAx>
        <c:axId val="3360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89952"/>
        <c:crosses val="autoZero"/>
        <c:auto val="1"/>
        <c:lblAlgn val="ctr"/>
        <c:lblOffset val="100"/>
        <c:noMultiLvlLbl val="0"/>
      </c:catAx>
      <c:valAx>
        <c:axId val="336089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 pHBA / g wood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893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</xdr:row>
      <xdr:rowOff>114300</xdr:rowOff>
    </xdr:from>
    <xdr:to>
      <xdr:col>13</xdr:col>
      <xdr:colOff>514350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tabSelected="1" topLeftCell="G1" workbookViewId="0">
      <selection activeCell="N5" sqref="N5"/>
    </sheetView>
  </sheetViews>
  <sheetFormatPr defaultRowHeight="15" x14ac:dyDescent="0.25"/>
  <cols>
    <col min="1" max="1" width="9.140625" style="8"/>
    <col min="2" max="2" width="17.7109375" bestFit="1" customWidth="1"/>
    <col min="3" max="3" width="22.28515625" bestFit="1" customWidth="1"/>
    <col min="4" max="4" width="21.42578125" bestFit="1" customWidth="1"/>
    <col min="5" max="5" width="18" bestFit="1" customWidth="1"/>
    <col min="6" max="6" width="17.85546875" bestFit="1" customWidth="1"/>
    <col min="7" max="7" width="15.42578125" bestFit="1" customWidth="1"/>
    <col min="8" max="8" width="19.28515625" bestFit="1" customWidth="1"/>
    <col min="9" max="9" width="25.5703125" bestFit="1" customWidth="1"/>
    <col min="10" max="10" width="16" bestFit="1" customWidth="1"/>
    <col min="11" max="11" width="35" style="34" bestFit="1" customWidth="1"/>
    <col min="12" max="12" width="28.7109375" bestFit="1" customWidth="1"/>
    <col min="13" max="14" width="28.7109375" style="34" customWidth="1"/>
  </cols>
  <sheetData>
    <row r="1" spans="1:16" ht="17.25" customHeight="1" thickBot="1" x14ac:dyDescent="0.3">
      <c r="A1" s="11" t="s">
        <v>0</v>
      </c>
      <c r="B1" s="12" t="s">
        <v>1</v>
      </c>
      <c r="C1" s="12" t="s">
        <v>2</v>
      </c>
      <c r="D1" s="13" t="s">
        <v>46</v>
      </c>
      <c r="E1" s="12" t="s">
        <v>3</v>
      </c>
      <c r="F1" s="12" t="s">
        <v>4</v>
      </c>
      <c r="G1" s="43" t="s">
        <v>5</v>
      </c>
      <c r="H1" s="56" t="s">
        <v>47</v>
      </c>
      <c r="I1" s="57" t="s">
        <v>48</v>
      </c>
      <c r="J1" s="57" t="s">
        <v>49</v>
      </c>
      <c r="K1" s="57" t="s">
        <v>95</v>
      </c>
      <c r="L1" s="57" t="s">
        <v>90</v>
      </c>
      <c r="M1" s="57" t="s">
        <v>93</v>
      </c>
      <c r="N1" s="58" t="s">
        <v>94</v>
      </c>
      <c r="O1" s="53"/>
      <c r="P1" s="53"/>
    </row>
    <row r="2" spans="1:16" ht="17.25" customHeight="1" thickBot="1" x14ac:dyDescent="0.3">
      <c r="A2" s="9" t="s">
        <v>6</v>
      </c>
      <c r="B2" s="2">
        <v>2.9399999999999999E-2</v>
      </c>
      <c r="C2" s="2">
        <v>9.8900000000000002E-2</v>
      </c>
      <c r="D2" s="2">
        <v>1.1763999999999999</v>
      </c>
      <c r="E2" s="39">
        <v>0.90625</v>
      </c>
      <c r="F2" s="39">
        <v>0.65625</v>
      </c>
      <c r="G2" s="44">
        <v>0.16669999999999999</v>
      </c>
      <c r="H2" s="54">
        <v>167.29162919052453</v>
      </c>
      <c r="I2" s="55">
        <v>13.890190149104273</v>
      </c>
      <c r="J2" s="2">
        <f>(I$13/C$13)/(I2/C2)</f>
        <v>1.1071455458243247</v>
      </c>
      <c r="K2" s="2">
        <f>J2*I2</f>
        <v>15.378462154233707</v>
      </c>
      <c r="L2" s="2">
        <f>J2*H2</f>
        <v>185.21618211198381</v>
      </c>
      <c r="M2" s="2">
        <f>(L2+0.9553)/3097.51</f>
        <v>6.0103593567731435E-2</v>
      </c>
      <c r="N2" s="2">
        <f>M2*1.2/B2</f>
        <v>2.453207900723732</v>
      </c>
      <c r="O2" s="2"/>
      <c r="P2" s="10"/>
    </row>
    <row r="3" spans="1:16" ht="17.25" customHeight="1" thickBot="1" x14ac:dyDescent="0.3">
      <c r="A3" s="6" t="s">
        <v>7</v>
      </c>
      <c r="B3" s="1">
        <v>5.5599999999999997E-2</v>
      </c>
      <c r="C3" s="1">
        <v>9.9099999999999994E-2</v>
      </c>
      <c r="D3" s="1">
        <v>1.1758</v>
      </c>
      <c r="E3" s="1"/>
      <c r="F3" s="1"/>
      <c r="G3" s="45">
        <v>0.16489999999999999</v>
      </c>
      <c r="H3" s="49">
        <v>244.90259097990668</v>
      </c>
      <c r="I3" s="47">
        <v>11.452308419023682</v>
      </c>
      <c r="J3" s="2">
        <f t="shared" ref="J3:J41" si="0">(I$13/C$13)/(I3/C3)</f>
        <v>1.3455419295286384</v>
      </c>
      <c r="K3" s="2">
        <f t="shared" ref="K3:K41" si="1">J3*I3</f>
        <v>15.409561167690194</v>
      </c>
      <c r="L3" s="1">
        <f t="shared" ref="L3:L41" si="2">J3*H3</f>
        <v>329.52670481366653</v>
      </c>
      <c r="M3" s="1">
        <f t="shared" ref="M3:M41" si="3">(L3+0.9553)/3097.51</f>
        <v>0.106692796734689</v>
      </c>
      <c r="N3" s="1">
        <f t="shared" ref="N3:N41" si="4">M3*1.2/B3</f>
        <v>2.3027222316839353</v>
      </c>
      <c r="O3" s="48">
        <f>AVERAGE(N2:N3)</f>
        <v>2.3779650662038336</v>
      </c>
      <c r="P3" s="3">
        <f>STDEV(N2:N3)</f>
        <v>0.1064094370494347</v>
      </c>
    </row>
    <row r="4" spans="1:16" ht="17.25" customHeight="1" thickBot="1" x14ac:dyDescent="0.3">
      <c r="A4" s="6" t="s">
        <v>8</v>
      </c>
      <c r="B4" s="1">
        <v>3.8399999999999997E-2</v>
      </c>
      <c r="C4" s="1">
        <v>9.8400000000000001E-2</v>
      </c>
      <c r="D4" s="1">
        <v>1.1735</v>
      </c>
      <c r="E4" s="1"/>
      <c r="F4" s="1"/>
      <c r="G4" s="45">
        <v>0.16539999999999999</v>
      </c>
      <c r="H4" s="49">
        <v>83.172327315556885</v>
      </c>
      <c r="I4" s="47">
        <v>12.916625840365244</v>
      </c>
      <c r="J4" s="2">
        <f t="shared" si="0"/>
        <v>1.1845751986387048</v>
      </c>
      <c r="K4" s="2">
        <f t="shared" si="1"/>
        <v>15.300714620592485</v>
      </c>
      <c r="L4" s="1">
        <f t="shared" si="2"/>
        <v>98.52387615106916</v>
      </c>
      <c r="M4" s="1">
        <f t="shared" si="3"/>
        <v>3.2115853104935622E-2</v>
      </c>
      <c r="N4" s="1">
        <f t="shared" si="4"/>
        <v>1.0036204095292383</v>
      </c>
      <c r="O4" s="1"/>
      <c r="P4" s="3"/>
    </row>
    <row r="5" spans="1:16" ht="17.25" customHeight="1" thickBot="1" x14ac:dyDescent="0.3">
      <c r="A5" s="6" t="s">
        <v>9</v>
      </c>
      <c r="B5" s="1">
        <v>6.0600000000000001E-2</v>
      </c>
      <c r="C5" s="1">
        <v>9.9400000000000002E-2</v>
      </c>
      <c r="D5" s="1">
        <v>1.1765000000000001</v>
      </c>
      <c r="E5" s="1"/>
      <c r="F5" s="1"/>
      <c r="G5" s="45">
        <v>0.16650000000000001</v>
      </c>
      <c r="H5" s="49">
        <v>98.878668377114664</v>
      </c>
      <c r="I5" s="47">
        <v>10.320185405956847</v>
      </c>
      <c r="J5" s="2">
        <f t="shared" si="0"/>
        <v>1.497667830555985</v>
      </c>
      <c r="K5" s="2">
        <f t="shared" si="1"/>
        <v>15.456209687874928</v>
      </c>
      <c r="L5" s="1">
        <f t="shared" si="2"/>
        <v>148.087400756618</v>
      </c>
      <c r="M5" s="1">
        <f t="shared" si="3"/>
        <v>4.8116939334051541E-2</v>
      </c>
      <c r="N5" s="1">
        <f t="shared" si="4"/>
        <v>0.95281067988220869</v>
      </c>
      <c r="O5" s="48">
        <f>AVERAGE(N4:N5)</f>
        <v>0.97821554470572347</v>
      </c>
      <c r="P5" s="3">
        <f>STDEV(N4:N5)</f>
        <v>3.5927904383669773E-2</v>
      </c>
    </row>
    <row r="6" spans="1:16" ht="17.25" customHeight="1" thickBot="1" x14ac:dyDescent="0.3">
      <c r="A6" s="6" t="s">
        <v>10</v>
      </c>
      <c r="B6" s="1">
        <v>3.4799999999999998E-2</v>
      </c>
      <c r="C6" s="1">
        <v>9.9900000000000003E-2</v>
      </c>
      <c r="D6" s="1">
        <v>1.1752</v>
      </c>
      <c r="E6" s="1"/>
      <c r="F6" s="1"/>
      <c r="G6" s="45">
        <v>0.16520000000000001</v>
      </c>
      <c r="H6" s="49">
        <v>390.4876824687845</v>
      </c>
      <c r="I6" s="47">
        <v>13.649014946863538</v>
      </c>
      <c r="J6" s="2">
        <f t="shared" si="0"/>
        <v>1.1381009751979032</v>
      </c>
      <c r="K6" s="2">
        <f t="shared" si="1"/>
        <v>15.53395722151615</v>
      </c>
      <c r="L6" s="1">
        <f t="shared" si="2"/>
        <v>444.41441222049281</v>
      </c>
      <c r="M6" s="1">
        <f t="shared" si="3"/>
        <v>0.14378313943150881</v>
      </c>
      <c r="N6" s="1">
        <f t="shared" si="4"/>
        <v>4.9580392907416835</v>
      </c>
      <c r="O6" s="1"/>
      <c r="P6" s="3"/>
    </row>
    <row r="7" spans="1:16" ht="17.25" customHeight="1" thickBot="1" x14ac:dyDescent="0.3">
      <c r="A7" s="6" t="s">
        <v>11</v>
      </c>
      <c r="B7" s="1">
        <v>2.5499999999999998E-2</v>
      </c>
      <c r="C7" s="1">
        <v>0.1003</v>
      </c>
      <c r="D7" s="1">
        <v>1.1746000000000001</v>
      </c>
      <c r="E7" s="1"/>
      <c r="F7" s="40">
        <v>0.66319444444444442</v>
      </c>
      <c r="G7" s="45">
        <v>0.1648</v>
      </c>
      <c r="H7" s="49">
        <v>314.90024821161705</v>
      </c>
      <c r="I7" s="47">
        <v>15.28761757213562</v>
      </c>
      <c r="J7" s="2">
        <f t="shared" si="0"/>
        <v>1.0201821948277849</v>
      </c>
      <c r="K7" s="2">
        <f t="shared" si="1"/>
        <v>15.596155248429129</v>
      </c>
      <c r="L7" s="1">
        <f t="shared" si="2"/>
        <v>321.25562637234174</v>
      </c>
      <c r="M7" s="1">
        <f t="shared" si="3"/>
        <v>0.10402256211354984</v>
      </c>
      <c r="N7" s="1">
        <f t="shared" si="4"/>
        <v>4.8951793935788155</v>
      </c>
      <c r="O7" s="48">
        <f>AVERAGE(N6:N7)</f>
        <v>4.9266093421602495</v>
      </c>
      <c r="P7" s="3">
        <f>STDEV(N6:N7)</f>
        <v>4.4448659548552975E-2</v>
      </c>
    </row>
    <row r="8" spans="1:16" ht="17.25" customHeight="1" thickBot="1" x14ac:dyDescent="0.3">
      <c r="A8" s="6" t="s">
        <v>12</v>
      </c>
      <c r="B8" s="1">
        <v>3.09E-2</v>
      </c>
      <c r="C8" s="1">
        <v>9.9400000000000002E-2</v>
      </c>
      <c r="D8" s="1">
        <v>1.1732</v>
      </c>
      <c r="E8" s="1"/>
      <c r="F8" s="1"/>
      <c r="G8" s="45">
        <v>0.1671</v>
      </c>
      <c r="H8" s="49">
        <v>43.150116993269663</v>
      </c>
      <c r="I8" s="47">
        <v>14.643016921752935</v>
      </c>
      <c r="J8" s="2">
        <f t="shared" si="0"/>
        <v>1.0555345097576139</v>
      </c>
      <c r="K8" s="2">
        <f t="shared" si="1"/>
        <v>15.456209687874928</v>
      </c>
      <c r="L8" s="1">
        <f t="shared" si="2"/>
        <v>45.546437586474575</v>
      </c>
      <c r="M8" s="1">
        <f t="shared" si="3"/>
        <v>1.5012619034797167E-2</v>
      </c>
      <c r="N8" s="1">
        <f t="shared" si="4"/>
        <v>0.58301433144843362</v>
      </c>
      <c r="O8" s="1"/>
      <c r="P8" s="3"/>
    </row>
    <row r="9" spans="1:16" ht="17.25" customHeight="1" thickBot="1" x14ac:dyDescent="0.3">
      <c r="A9" s="6" t="s">
        <v>13</v>
      </c>
      <c r="B9" s="1">
        <v>2.8199999999999999E-2</v>
      </c>
      <c r="C9" s="1">
        <v>9.9500000000000005E-2</v>
      </c>
      <c r="D9" s="1">
        <v>1.1733</v>
      </c>
      <c r="E9" s="1"/>
      <c r="F9" s="1"/>
      <c r="G9" s="45">
        <v>0.1666</v>
      </c>
      <c r="H9" s="49">
        <v>39.512352335167328</v>
      </c>
      <c r="I9" s="47">
        <v>14.479215009224253</v>
      </c>
      <c r="J9" s="2">
        <f t="shared" si="0"/>
        <v>1.0685495853709337</v>
      </c>
      <c r="K9" s="2">
        <f t="shared" si="1"/>
        <v>15.471759194603175</v>
      </c>
      <c r="L9" s="1">
        <f t="shared" si="2"/>
        <v>42.220907704773296</v>
      </c>
      <c r="M9" s="1">
        <f t="shared" si="3"/>
        <v>1.3939005105640754E-2</v>
      </c>
      <c r="N9" s="1">
        <f t="shared" si="4"/>
        <v>0.59314915343152141</v>
      </c>
      <c r="O9" s="48">
        <f>AVERAGE(N8:N9)</f>
        <v>0.58808174243997757</v>
      </c>
      <c r="P9" s="3">
        <f>STDEV(N8:N9)</f>
        <v>7.1664013503598724E-3</v>
      </c>
    </row>
    <row r="10" spans="1:16" ht="17.25" customHeight="1" thickBot="1" x14ac:dyDescent="0.3">
      <c r="A10" s="6" t="s">
        <v>14</v>
      </c>
      <c r="B10" s="1">
        <v>2.47E-2</v>
      </c>
      <c r="C10" s="1">
        <v>9.98E-2</v>
      </c>
      <c r="D10" s="1">
        <v>1.1902999999999999</v>
      </c>
      <c r="E10" s="1"/>
      <c r="F10" s="1"/>
      <c r="G10" s="45">
        <v>0.16470000000000001</v>
      </c>
      <c r="H10" s="49">
        <v>58.503005272089737</v>
      </c>
      <c r="I10" s="47">
        <v>14.484722134085132</v>
      </c>
      <c r="J10" s="2">
        <f t="shared" si="0"/>
        <v>1.0713638529710092</v>
      </c>
      <c r="K10" s="2">
        <f t="shared" si="1"/>
        <v>15.518407714787907</v>
      </c>
      <c r="L10" s="1">
        <f t="shared" si="2"/>
        <v>62.678005138689329</v>
      </c>
      <c r="M10" s="1">
        <f t="shared" si="3"/>
        <v>2.0543373593205294E-2</v>
      </c>
      <c r="N10" s="1">
        <f t="shared" si="4"/>
        <v>0.99805863610713985</v>
      </c>
      <c r="O10" s="1"/>
      <c r="P10" s="3"/>
    </row>
    <row r="11" spans="1:16" ht="17.25" customHeight="1" thickBot="1" x14ac:dyDescent="0.3">
      <c r="A11" s="6" t="s">
        <v>15</v>
      </c>
      <c r="B11" s="1">
        <v>2.5600000000000001E-2</v>
      </c>
      <c r="C11" s="1">
        <v>9.8799999999999999E-2</v>
      </c>
      <c r="D11" s="1">
        <v>1.1741999999999999</v>
      </c>
      <c r="E11" s="1"/>
      <c r="F11" s="1"/>
      <c r="G11" s="45">
        <v>0.16569999999999999</v>
      </c>
      <c r="H11" s="49">
        <v>61.325301450792544</v>
      </c>
      <c r="I11" s="47">
        <v>14.355067179027159</v>
      </c>
      <c r="J11" s="2">
        <f t="shared" si="0"/>
        <v>1.0702083421769542</v>
      </c>
      <c r="K11" s="2">
        <f t="shared" si="1"/>
        <v>15.362912647505462</v>
      </c>
      <c r="L11" s="1">
        <f t="shared" si="2"/>
        <v>65.630849199154653</v>
      </c>
      <c r="M11" s="1">
        <f t="shared" si="3"/>
        <v>2.1496669647282703E-2</v>
      </c>
      <c r="N11" s="1">
        <f t="shared" si="4"/>
        <v>1.0076563897163766</v>
      </c>
      <c r="O11" s="48">
        <f>AVERAGE(N10:N11)</f>
        <v>1.0028575129117583</v>
      </c>
      <c r="P11" s="3">
        <f>STDEV(N10:N11)</f>
        <v>6.7866366612489735E-3</v>
      </c>
    </row>
    <row r="12" spans="1:16" ht="17.25" customHeight="1" thickBot="1" x14ac:dyDescent="0.3">
      <c r="A12" s="6" t="s">
        <v>16</v>
      </c>
      <c r="B12" s="1">
        <v>2.8899999999999999E-2</v>
      </c>
      <c r="C12" s="1">
        <v>9.8799999999999999E-2</v>
      </c>
      <c r="D12" s="1">
        <v>1.1765000000000001</v>
      </c>
      <c r="E12" s="40">
        <v>0.9159722222222223</v>
      </c>
      <c r="F12" s="40">
        <v>0.66805555555555562</v>
      </c>
      <c r="G12" s="45">
        <v>0.16589999999999999</v>
      </c>
      <c r="H12" s="49">
        <v>153.96241219391555</v>
      </c>
      <c r="I12" s="47">
        <v>14.021366562457144</v>
      </c>
      <c r="J12" s="2">
        <f t="shared" si="0"/>
        <v>1.0956786971564076</v>
      </c>
      <c r="K12" s="2">
        <f t="shared" si="1"/>
        <v>15.362912647505462</v>
      </c>
      <c r="L12" s="1">
        <f t="shared" si="2"/>
        <v>168.69333520368721</v>
      </c>
      <c r="M12" s="1">
        <f t="shared" si="3"/>
        <v>5.4769358356772761E-2</v>
      </c>
      <c r="N12" s="1">
        <f t="shared" si="4"/>
        <v>2.2741602085857204</v>
      </c>
      <c r="O12" s="1"/>
      <c r="P12" s="3"/>
    </row>
    <row r="13" spans="1:16" ht="17.25" customHeight="1" thickBot="1" x14ac:dyDescent="0.3">
      <c r="A13" s="6" t="s">
        <v>17</v>
      </c>
      <c r="B13" s="1">
        <v>2.64E-2</v>
      </c>
      <c r="C13" s="1">
        <v>9.8299999999999998E-2</v>
      </c>
      <c r="D13" s="1">
        <v>1.1755</v>
      </c>
      <c r="E13" s="1"/>
      <c r="F13" s="1"/>
      <c r="G13" s="45">
        <v>0.16350000000000001</v>
      </c>
      <c r="H13" s="49">
        <v>156.73262529060077</v>
      </c>
      <c r="I13" s="47">
        <v>15.28516511386424</v>
      </c>
      <c r="J13" s="2">
        <f t="shared" si="0"/>
        <v>1</v>
      </c>
      <c r="K13" s="2">
        <f t="shared" si="1"/>
        <v>15.28516511386424</v>
      </c>
      <c r="L13" s="1">
        <f t="shared" si="2"/>
        <v>156.73262529060077</v>
      </c>
      <c r="M13" s="1">
        <f t="shared" si="3"/>
        <v>5.0907963264235065E-2</v>
      </c>
      <c r="N13" s="1">
        <f t="shared" si="4"/>
        <v>2.3139983301925029</v>
      </c>
      <c r="O13" s="48">
        <f>AVERAGE(N12:N13)</f>
        <v>2.2940792693891119</v>
      </c>
      <c r="P13" s="3">
        <f>STDEV(N12:N13)</f>
        <v>2.8169805937890195E-2</v>
      </c>
    </row>
    <row r="14" spans="1:16" ht="17.25" customHeight="1" thickBot="1" x14ac:dyDescent="0.3">
      <c r="A14" s="6" t="s">
        <v>18</v>
      </c>
      <c r="B14" s="1">
        <v>3.3099999999999997E-2</v>
      </c>
      <c r="C14" s="1">
        <v>0.1004</v>
      </c>
      <c r="D14" s="1">
        <v>1.1760999999999999</v>
      </c>
      <c r="E14" s="1"/>
      <c r="F14" s="1"/>
      <c r="G14" s="45">
        <v>0.15989999999999999</v>
      </c>
      <c r="H14" s="49">
        <v>99.819171228355572</v>
      </c>
      <c r="I14" s="47">
        <v>14.084025519207581</v>
      </c>
      <c r="J14" s="2">
        <f t="shared" si="0"/>
        <v>1.1084689341031346</v>
      </c>
      <c r="K14" s="2">
        <f t="shared" si="1"/>
        <v>15.611704755157374</v>
      </c>
      <c r="L14" s="1">
        <f t="shared" si="2"/>
        <v>110.64645033455358</v>
      </c>
      <c r="M14" s="1">
        <f t="shared" si="3"/>
        <v>3.6029504451818899E-2</v>
      </c>
      <c r="N14" s="1">
        <f t="shared" si="4"/>
        <v>1.3062055994617123</v>
      </c>
      <c r="O14" s="1"/>
      <c r="P14" s="3"/>
    </row>
    <row r="15" spans="1:16" ht="17.25" customHeight="1" thickBot="1" x14ac:dyDescent="0.3">
      <c r="A15" s="6" t="s">
        <v>19</v>
      </c>
      <c r="B15" s="1">
        <v>2.6100000000000002E-2</v>
      </c>
      <c r="C15" s="1">
        <v>9.9699999999999997E-2</v>
      </c>
      <c r="D15" s="1">
        <v>1.1760999999999999</v>
      </c>
      <c r="E15" s="1"/>
      <c r="F15" s="1"/>
      <c r="G15" s="45">
        <v>0.16600000000000001</v>
      </c>
      <c r="H15" s="49">
        <v>83.823603882437595</v>
      </c>
      <c r="I15" s="47">
        <v>15.412854943971857</v>
      </c>
      <c r="J15" s="2">
        <f t="shared" si="0"/>
        <v>1.0058394933589514</v>
      </c>
      <c r="K15" s="2">
        <f t="shared" si="1"/>
        <v>15.502858208059662</v>
      </c>
      <c r="L15" s="1">
        <f t="shared" si="2"/>
        <v>84.313091260632461</v>
      </c>
      <c r="M15" s="1">
        <f t="shared" si="3"/>
        <v>2.7528043899981744E-2</v>
      </c>
      <c r="N15" s="1">
        <f t="shared" si="4"/>
        <v>1.2656571908037582</v>
      </c>
      <c r="O15" s="48">
        <f>AVERAGE(N14:N15)</f>
        <v>1.2859313951327351</v>
      </c>
      <c r="P15" s="3">
        <f>STDEV(N14:N15)</f>
        <v>2.8672054728362709E-2</v>
      </c>
    </row>
    <row r="16" spans="1:16" ht="17.25" customHeight="1" thickBot="1" x14ac:dyDescent="0.3">
      <c r="A16" s="6" t="s">
        <v>20</v>
      </c>
      <c r="B16" s="1">
        <v>2.53E-2</v>
      </c>
      <c r="C16" s="1">
        <v>9.98E-2</v>
      </c>
      <c r="D16" s="1">
        <v>1.1751</v>
      </c>
      <c r="E16" s="1"/>
      <c r="F16" s="1"/>
      <c r="G16" s="45">
        <v>0.16589999999999999</v>
      </c>
      <c r="H16" s="49">
        <v>150.90768068775122</v>
      </c>
      <c r="I16" s="47">
        <v>15.253797781323312</v>
      </c>
      <c r="J16" s="2">
        <f t="shared" si="0"/>
        <v>1.0173471510018695</v>
      </c>
      <c r="K16" s="2">
        <f t="shared" si="1"/>
        <v>15.518407714787909</v>
      </c>
      <c r="L16" s="1">
        <f t="shared" si="2"/>
        <v>153.52549901198356</v>
      </c>
      <c r="M16" s="1">
        <f t="shared" si="3"/>
        <v>4.9872574749390171E-2</v>
      </c>
      <c r="N16" s="1">
        <f t="shared" si="4"/>
        <v>2.365497616571866</v>
      </c>
      <c r="O16" s="1"/>
      <c r="P16" s="3"/>
    </row>
    <row r="17" spans="1:16" ht="17.25" customHeight="1" thickBot="1" x14ac:dyDescent="0.3">
      <c r="A17" s="6" t="s">
        <v>21</v>
      </c>
      <c r="B17" s="1">
        <v>2.5899999999999999E-2</v>
      </c>
      <c r="C17" s="1">
        <v>9.7500000000000003E-2</v>
      </c>
      <c r="D17" s="1">
        <v>1.1773</v>
      </c>
      <c r="E17" s="1"/>
      <c r="F17" s="1"/>
      <c r="G17" s="45">
        <v>0.1671</v>
      </c>
      <c r="H17" s="49">
        <v>153.32819079327066</v>
      </c>
      <c r="I17" s="47">
        <v>15.088902285488924</v>
      </c>
      <c r="J17" s="2">
        <f t="shared" si="0"/>
        <v>1.0047628895190392</v>
      </c>
      <c r="K17" s="2">
        <f t="shared" si="1"/>
        <v>15.160769060038287</v>
      </c>
      <c r="L17" s="1">
        <f t="shared" si="2"/>
        <v>154.0584760261732</v>
      </c>
      <c r="M17" s="1">
        <f t="shared" si="3"/>
        <v>5.004464102655784E-2</v>
      </c>
      <c r="N17" s="1">
        <f t="shared" si="4"/>
        <v>2.3186706267131045</v>
      </c>
      <c r="O17" s="48">
        <f>AVERAGE(N16:N17)</f>
        <v>2.3420841216424853</v>
      </c>
      <c r="P17" s="3">
        <f>STDEV(N16:N17)</f>
        <v>3.3111682071683898E-2</v>
      </c>
    </row>
    <row r="18" spans="1:16" ht="17.25" customHeight="1" thickBot="1" x14ac:dyDescent="0.3">
      <c r="A18" s="6" t="s">
        <v>22</v>
      </c>
      <c r="B18" s="1">
        <v>3.0499999999999999E-2</v>
      </c>
      <c r="C18" s="1">
        <v>0.10299999999999999</v>
      </c>
      <c r="D18" s="1">
        <v>1.1787000000000001</v>
      </c>
      <c r="E18" s="1"/>
      <c r="F18" s="1"/>
      <c r="G18" s="45">
        <v>0.16539999999999999</v>
      </c>
      <c r="H18" s="49">
        <v>82.801507574924599</v>
      </c>
      <c r="I18" s="47">
        <v>15.702110019997994</v>
      </c>
      <c r="J18" s="2">
        <f t="shared" si="0"/>
        <v>1.0199897917982983</v>
      </c>
      <c r="K18" s="2">
        <f t="shared" si="1"/>
        <v>16.015991930091726</v>
      </c>
      <c r="L18" s="1">
        <f t="shared" si="2"/>
        <v>84.456692471932556</v>
      </c>
      <c r="M18" s="1">
        <f t="shared" si="3"/>
        <v>2.7574404109085213E-2</v>
      </c>
      <c r="N18" s="1">
        <f t="shared" si="4"/>
        <v>1.0848945878984346</v>
      </c>
      <c r="O18" s="1"/>
      <c r="P18" s="3"/>
    </row>
    <row r="19" spans="1:16" ht="17.25" customHeight="1" thickBot="1" x14ac:dyDescent="0.3">
      <c r="A19" s="6" t="s">
        <v>23</v>
      </c>
      <c r="B19" s="1">
        <v>2.92E-2</v>
      </c>
      <c r="C19" s="1">
        <v>9.9699999999999997E-2</v>
      </c>
      <c r="D19" s="1">
        <v>1.1762999999999999</v>
      </c>
      <c r="E19" s="1"/>
      <c r="F19" s="1"/>
      <c r="G19" s="45">
        <v>0.16539999999999999</v>
      </c>
      <c r="H19" s="49">
        <v>78.352061312327066</v>
      </c>
      <c r="I19" s="47">
        <v>15.250682739735337</v>
      </c>
      <c r="J19" s="2">
        <f t="shared" si="0"/>
        <v>1.0165353559986718</v>
      </c>
      <c r="K19" s="2">
        <f t="shared" si="1"/>
        <v>15.502858208059662</v>
      </c>
      <c r="L19" s="1">
        <f t="shared" si="2"/>
        <v>79.647640539356161</v>
      </c>
      <c r="M19" s="1">
        <f t="shared" si="3"/>
        <v>2.60218499825202E-2</v>
      </c>
      <c r="N19" s="1">
        <f t="shared" si="4"/>
        <v>1.0693910951720631</v>
      </c>
      <c r="O19" s="48">
        <f>AVERAGE(N18:N19)</f>
        <v>1.0771428415352489</v>
      </c>
      <c r="P19" s="3">
        <f>STDEV(N18:N19)</f>
        <v>1.0962624838893622E-2</v>
      </c>
    </row>
    <row r="20" spans="1:16" ht="17.25" customHeight="1" thickBot="1" x14ac:dyDescent="0.3">
      <c r="A20" s="6" t="s">
        <v>24</v>
      </c>
      <c r="B20" s="1">
        <v>2.7199999999999998E-2</v>
      </c>
      <c r="C20" s="1">
        <v>9.9400000000000002E-2</v>
      </c>
      <c r="D20" s="1">
        <v>1.1785000000000001</v>
      </c>
      <c r="E20" s="1"/>
      <c r="F20" s="1"/>
      <c r="G20" s="45">
        <v>0.1668</v>
      </c>
      <c r="H20" s="49">
        <v>227.56876425112929</v>
      </c>
      <c r="I20" s="47">
        <v>15.001620412693848</v>
      </c>
      <c r="J20" s="2">
        <f t="shared" si="0"/>
        <v>1.0303026781557827</v>
      </c>
      <c r="K20" s="2">
        <f t="shared" si="1"/>
        <v>15.45620968787493</v>
      </c>
      <c r="L20" s="1">
        <f t="shared" si="2"/>
        <v>234.46470727254047</v>
      </c>
      <c r="M20" s="1">
        <f t="shared" si="3"/>
        <v>7.6002985389083635E-2</v>
      </c>
      <c r="N20" s="1">
        <f t="shared" si="4"/>
        <v>3.3530728848125135</v>
      </c>
      <c r="O20" s="1"/>
      <c r="P20" s="3"/>
    </row>
    <row r="21" spans="1:16" ht="17.25" customHeight="1" thickBot="1" x14ac:dyDescent="0.3">
      <c r="A21" s="6" t="s">
        <v>25</v>
      </c>
      <c r="B21" s="1">
        <v>2.8000000000000001E-2</v>
      </c>
      <c r="C21" s="1">
        <v>9.9900000000000003E-2</v>
      </c>
      <c r="D21" s="1">
        <v>1.1757</v>
      </c>
      <c r="E21" s="40">
        <v>0.92569444444444438</v>
      </c>
      <c r="F21" s="40">
        <v>0.67569444444444438</v>
      </c>
      <c r="G21" s="45">
        <v>0.16800000000000001</v>
      </c>
      <c r="H21" s="49">
        <v>233.10070961138061</v>
      </c>
      <c r="I21" s="47">
        <v>15.121224618005726</v>
      </c>
      <c r="J21" s="2">
        <f t="shared" si="0"/>
        <v>1.0272949191574707</v>
      </c>
      <c r="K21" s="2">
        <f t="shared" si="1"/>
        <v>15.533957221516149</v>
      </c>
      <c r="L21" s="1">
        <f t="shared" si="2"/>
        <v>239.4631746357723</v>
      </c>
      <c r="M21" s="1">
        <f t="shared" si="3"/>
        <v>7.7616690385429676E-2</v>
      </c>
      <c r="N21" s="1">
        <f t="shared" si="4"/>
        <v>3.3264295879469858</v>
      </c>
      <c r="O21" s="48">
        <f>AVERAGE(N20:N21)</f>
        <v>3.3397512363797497</v>
      </c>
      <c r="P21" s="3">
        <f>STDEV(N20:N21)</f>
        <v>1.8839655886780916E-2</v>
      </c>
    </row>
    <row r="22" spans="1:16" ht="17.25" customHeight="1" thickBot="1" x14ac:dyDescent="0.3">
      <c r="A22" s="6" t="s">
        <v>26</v>
      </c>
      <c r="B22" s="1">
        <v>2.6499999999999999E-2</v>
      </c>
      <c r="C22" s="1">
        <v>0.1003</v>
      </c>
      <c r="D22" s="1">
        <v>1.1761999999999999</v>
      </c>
      <c r="E22" s="1"/>
      <c r="F22" s="1"/>
      <c r="G22" s="45">
        <v>0.1656</v>
      </c>
      <c r="H22" s="49">
        <v>188.54836765353411</v>
      </c>
      <c r="I22" s="47">
        <v>14.744634502519194</v>
      </c>
      <c r="J22" s="2">
        <f t="shared" si="0"/>
        <v>1.0577512277950631</v>
      </c>
      <c r="K22" s="2">
        <f t="shared" si="1"/>
        <v>15.596155248429127</v>
      </c>
      <c r="L22" s="1">
        <f t="shared" si="2"/>
        <v>199.43726738428069</v>
      </c>
      <c r="M22" s="1">
        <f t="shared" si="3"/>
        <v>6.4694728147538072E-2</v>
      </c>
      <c r="N22" s="1">
        <f t="shared" si="4"/>
        <v>2.9295725953602143</v>
      </c>
      <c r="O22" s="1"/>
      <c r="P22" s="3"/>
    </row>
    <row r="23" spans="1:16" ht="17.25" customHeight="1" thickBot="1" x14ac:dyDescent="0.3">
      <c r="A23" s="6" t="s">
        <v>27</v>
      </c>
      <c r="B23" s="1">
        <v>2.7900000000000001E-2</v>
      </c>
      <c r="C23" s="1">
        <v>0.10059999999999999</v>
      </c>
      <c r="D23" s="1">
        <v>1.1751</v>
      </c>
      <c r="E23" s="40">
        <v>0.9277777777777777</v>
      </c>
      <c r="F23" s="40">
        <v>0.6777777777777777</v>
      </c>
      <c r="G23" s="45">
        <v>0.16300000000000001</v>
      </c>
      <c r="H23" s="49">
        <v>202.35194388815981</v>
      </c>
      <c r="I23" s="47">
        <v>15.074116452529111</v>
      </c>
      <c r="J23" s="2">
        <f t="shared" si="0"/>
        <v>1.0377260795268259</v>
      </c>
      <c r="K23" s="2">
        <f t="shared" si="1"/>
        <v>15.642803768613859</v>
      </c>
      <c r="L23" s="1">
        <f t="shared" si="2"/>
        <v>209.98588941569236</v>
      </c>
      <c r="M23" s="1">
        <f t="shared" si="3"/>
        <v>6.8100244846890673E-2</v>
      </c>
      <c r="N23" s="1">
        <f t="shared" si="4"/>
        <v>2.9290427891135771</v>
      </c>
      <c r="O23" s="48">
        <f>AVERAGE(N22:N23)</f>
        <v>2.9293076922368959</v>
      </c>
      <c r="P23" s="3">
        <f>STDEV(N22:N23)</f>
        <v>3.7462958971217939E-4</v>
      </c>
    </row>
    <row r="24" spans="1:16" ht="17.25" customHeight="1" thickBot="1" x14ac:dyDescent="0.3">
      <c r="A24" s="6" t="s">
        <v>28</v>
      </c>
      <c r="B24" s="1">
        <v>2.18E-2</v>
      </c>
      <c r="C24" s="1">
        <v>0.1002</v>
      </c>
      <c r="D24" s="1">
        <v>1.1755</v>
      </c>
      <c r="E24" s="1"/>
      <c r="F24" s="1"/>
      <c r="G24" s="45">
        <v>0.1648</v>
      </c>
      <c r="H24" s="49">
        <v>82.12108696711347</v>
      </c>
      <c r="I24" s="47">
        <v>15.660365062719224</v>
      </c>
      <c r="J24" s="2">
        <f t="shared" si="0"/>
        <v>0.99490693092409366</v>
      </c>
      <c r="K24" s="2">
        <f t="shared" si="1"/>
        <v>15.580605741700884</v>
      </c>
      <c r="L24" s="1">
        <f t="shared" si="2"/>
        <v>81.702838598601446</v>
      </c>
      <c r="M24" s="1">
        <f t="shared" si="3"/>
        <v>2.6685350038773543E-2</v>
      </c>
      <c r="N24" s="1">
        <f t="shared" si="4"/>
        <v>1.4689183507581767</v>
      </c>
      <c r="O24" s="1"/>
      <c r="P24" s="3"/>
    </row>
    <row r="25" spans="1:16" ht="17.25" customHeight="1" thickBot="1" x14ac:dyDescent="0.3">
      <c r="A25" s="6" t="s">
        <v>29</v>
      </c>
      <c r="B25" s="1">
        <v>3.1300000000000001E-2</v>
      </c>
      <c r="C25" s="1">
        <v>0.1</v>
      </c>
      <c r="D25" s="1">
        <v>1.1759999999999999</v>
      </c>
      <c r="E25" s="1"/>
      <c r="F25" s="1"/>
      <c r="G25" s="45">
        <v>0.16159999999999999</v>
      </c>
      <c r="H25" s="49">
        <v>107.88198094133853</v>
      </c>
      <c r="I25" s="47">
        <v>14.433627052042569</v>
      </c>
      <c r="J25" s="2">
        <f t="shared" si="0"/>
        <v>1.0773111063614405</v>
      </c>
      <c r="K25" s="2">
        <f t="shared" si="1"/>
        <v>15.549506728244396</v>
      </c>
      <c r="L25" s="1">
        <f t="shared" si="2"/>
        <v>116.22245624437724</v>
      </c>
      <c r="M25" s="1">
        <f t="shared" si="3"/>
        <v>3.7829661968606147E-2</v>
      </c>
      <c r="N25" s="1">
        <f t="shared" si="4"/>
        <v>1.4503384780296285</v>
      </c>
      <c r="O25" s="48">
        <f>AVERAGE(N24:N25)</f>
        <v>1.4596284143939027</v>
      </c>
      <c r="P25" s="3">
        <f>STDEV(N24:N25)</f>
        <v>1.3137953999939448E-2</v>
      </c>
    </row>
    <row r="26" spans="1:16" ht="17.25" customHeight="1" thickBot="1" x14ac:dyDescent="0.3">
      <c r="A26" s="6" t="s">
        <v>30</v>
      </c>
      <c r="B26" s="1">
        <v>2.4400000000000002E-2</v>
      </c>
      <c r="C26" s="1">
        <v>0.1002</v>
      </c>
      <c r="D26" s="1">
        <v>1.1740999999999999</v>
      </c>
      <c r="E26" s="1"/>
      <c r="F26" s="1"/>
      <c r="G26" s="45">
        <v>0.1663</v>
      </c>
      <c r="H26" s="49">
        <v>97.436730871874403</v>
      </c>
      <c r="I26" s="47">
        <v>15.848262766305863</v>
      </c>
      <c r="J26" s="2">
        <f t="shared" si="0"/>
        <v>0.98311127039273782</v>
      </c>
      <c r="K26" s="2">
        <f t="shared" si="1"/>
        <v>15.580605741700882</v>
      </c>
      <c r="L26" s="1">
        <f t="shared" si="2"/>
        <v>95.791148270363735</v>
      </c>
      <c r="M26" s="1">
        <f t="shared" si="3"/>
        <v>3.12336193492075E-2</v>
      </c>
      <c r="N26" s="1">
        <f t="shared" si="4"/>
        <v>1.536079640124959</v>
      </c>
      <c r="O26" s="1"/>
      <c r="P26" s="3"/>
    </row>
    <row r="27" spans="1:16" ht="17.25" customHeight="1" thickBot="1" x14ac:dyDescent="0.3">
      <c r="A27" s="6" t="s">
        <v>31</v>
      </c>
      <c r="B27" s="1">
        <v>0.02</v>
      </c>
      <c r="C27" s="1">
        <v>0.1004</v>
      </c>
      <c r="D27" s="1">
        <v>1.1772</v>
      </c>
      <c r="E27" s="1"/>
      <c r="F27" s="1"/>
      <c r="G27" s="45">
        <v>0.1641</v>
      </c>
      <c r="H27" s="49">
        <v>83.175154898818789</v>
      </c>
      <c r="I27" s="47">
        <v>16.374612669675813</v>
      </c>
      <c r="J27" s="2">
        <f t="shared" si="0"/>
        <v>0.95340910164359061</v>
      </c>
      <c r="K27" s="2">
        <f t="shared" si="1"/>
        <v>15.611704755157373</v>
      </c>
      <c r="L27" s="1">
        <f t="shared" si="2"/>
        <v>79.29994971114931</v>
      </c>
      <c r="M27" s="1">
        <f t="shared" si="3"/>
        <v>2.5909601489954609E-2</v>
      </c>
      <c r="N27" s="1">
        <f t="shared" si="4"/>
        <v>1.5545760893972764</v>
      </c>
      <c r="O27" s="48">
        <f>AVERAGE(N26:N27)</f>
        <v>1.5453278647611177</v>
      </c>
      <c r="P27" s="3">
        <f>STDEV(N26:N27)</f>
        <v>1.3078964708328627E-2</v>
      </c>
    </row>
    <row r="28" spans="1:16" ht="17.25" customHeight="1" thickBot="1" x14ac:dyDescent="0.3">
      <c r="A28" s="6" t="s">
        <v>32</v>
      </c>
      <c r="B28" s="1">
        <v>2.4299999999999999E-2</v>
      </c>
      <c r="C28" s="1">
        <v>0.1</v>
      </c>
      <c r="D28" s="1">
        <v>1.1763999999999999</v>
      </c>
      <c r="E28" s="1"/>
      <c r="F28" s="1"/>
      <c r="G28" s="45">
        <v>0.16650000000000001</v>
      </c>
      <c r="H28" s="49">
        <v>98.992123582581883</v>
      </c>
      <c r="I28" s="47">
        <v>15.601266522545512</v>
      </c>
      <c r="J28" s="2">
        <f t="shared" si="0"/>
        <v>0.9966823338203783</v>
      </c>
      <c r="K28" s="2">
        <f t="shared" si="1"/>
        <v>15.549506728244397</v>
      </c>
      <c r="L28" s="1">
        <f t="shared" si="2"/>
        <v>98.663700762123014</v>
      </c>
      <c r="M28" s="1">
        <f t="shared" si="3"/>
        <v>3.216099407657215E-2</v>
      </c>
      <c r="N28" s="1">
        <f t="shared" si="4"/>
        <v>1.588197238349242</v>
      </c>
      <c r="O28" s="1"/>
      <c r="P28" s="3"/>
    </row>
    <row r="29" spans="1:16" ht="17.25" customHeight="1" thickBot="1" x14ac:dyDescent="0.3">
      <c r="A29" s="6" t="s">
        <v>33</v>
      </c>
      <c r="B29" s="1">
        <v>2.5600000000000001E-2</v>
      </c>
      <c r="C29" s="1">
        <v>0.1004</v>
      </c>
      <c r="D29" s="1">
        <v>1.1762999999999999</v>
      </c>
      <c r="E29" s="1"/>
      <c r="F29" s="1"/>
      <c r="G29" s="45">
        <v>0.1651</v>
      </c>
      <c r="H29" s="49">
        <v>106.76290763627536</v>
      </c>
      <c r="I29" s="47">
        <v>15.548352523882233</v>
      </c>
      <c r="J29" s="2">
        <f t="shared" si="0"/>
        <v>1.0040745301586025</v>
      </c>
      <c r="K29" s="2">
        <f t="shared" si="1"/>
        <v>15.611704755157374</v>
      </c>
      <c r="L29" s="1">
        <f t="shared" si="2"/>
        <v>107.19791632325945</v>
      </c>
      <c r="M29" s="1">
        <f t="shared" si="3"/>
        <v>3.491617987456358E-2</v>
      </c>
      <c r="N29" s="1">
        <f t="shared" si="4"/>
        <v>1.6366959316201677</v>
      </c>
      <c r="O29" s="48">
        <f>AVERAGE(N28:N29)</f>
        <v>1.6124465849847049</v>
      </c>
      <c r="P29" s="3">
        <f>STDEV(N28:N29)</f>
        <v>3.429375489055795E-2</v>
      </c>
    </row>
    <row r="30" spans="1:16" ht="17.25" customHeight="1" thickBot="1" x14ac:dyDescent="0.3">
      <c r="A30" s="6" t="s">
        <v>34</v>
      </c>
      <c r="B30" s="1">
        <v>2.3300000000000001E-2</v>
      </c>
      <c r="C30" s="1">
        <v>0.1009</v>
      </c>
      <c r="D30" s="1">
        <v>1.1765000000000001</v>
      </c>
      <c r="E30" s="1"/>
      <c r="F30" s="1"/>
      <c r="G30" s="45">
        <v>0.16569999999999999</v>
      </c>
      <c r="H30" s="49">
        <v>82.076704593234652</v>
      </c>
      <c r="I30" s="47">
        <v>16.18819038271857</v>
      </c>
      <c r="J30" s="2">
        <f t="shared" si="0"/>
        <v>0.96919123866665213</v>
      </c>
      <c r="K30" s="2">
        <f t="shared" si="1"/>
        <v>15.689452288798597</v>
      </c>
      <c r="L30" s="1">
        <f t="shared" si="2"/>
        <v>79.548022990393989</v>
      </c>
      <c r="M30" s="1">
        <f t="shared" si="3"/>
        <v>2.5989689457142664E-2</v>
      </c>
      <c r="N30" s="1">
        <f t="shared" si="4"/>
        <v>1.338524778908635</v>
      </c>
      <c r="O30" s="1"/>
      <c r="P30" s="3"/>
    </row>
    <row r="31" spans="1:16" ht="17.25" customHeight="1" thickBot="1" x14ac:dyDescent="0.3">
      <c r="A31" s="6" t="s">
        <v>35</v>
      </c>
      <c r="B31" s="1">
        <v>2.5899999999999999E-2</v>
      </c>
      <c r="C31" s="1">
        <v>0.10059999999999999</v>
      </c>
      <c r="D31" s="1">
        <v>1.1757</v>
      </c>
      <c r="E31" s="40">
        <v>0.93472222222222223</v>
      </c>
      <c r="F31" s="40">
        <v>0.68541666666666667</v>
      </c>
      <c r="G31" s="45">
        <v>0.16489999999999999</v>
      </c>
      <c r="H31" s="49">
        <v>91.983766884627869</v>
      </c>
      <c r="I31" s="47">
        <v>16.056731427706168</v>
      </c>
      <c r="J31" s="2">
        <f t="shared" si="0"/>
        <v>0.97422092653439607</v>
      </c>
      <c r="K31" s="2">
        <f t="shared" si="1"/>
        <v>15.642803768613859</v>
      </c>
      <c r="L31" s="1">
        <f t="shared" si="2"/>
        <v>89.612510600466067</v>
      </c>
      <c r="M31" s="1">
        <f t="shared" si="3"/>
        <v>2.9238908219978644E-2</v>
      </c>
      <c r="N31" s="1">
        <f t="shared" si="4"/>
        <v>1.3546984503465007</v>
      </c>
      <c r="O31" s="48">
        <f>AVERAGE(N30:N31)</f>
        <v>1.3466116146275677</v>
      </c>
      <c r="P31" s="3">
        <f>STDEV(N30:N31)</f>
        <v>1.1436512750398045E-2</v>
      </c>
    </row>
    <row r="32" spans="1:16" ht="17.25" customHeight="1" thickBot="1" x14ac:dyDescent="0.3">
      <c r="A32" s="6" t="s">
        <v>36</v>
      </c>
      <c r="B32" s="1">
        <v>2.7900000000000001E-2</v>
      </c>
      <c r="C32" s="1">
        <v>9.9599999999999994E-2</v>
      </c>
      <c r="D32" s="1">
        <v>1.1747000000000001</v>
      </c>
      <c r="E32" s="40">
        <v>0.94097222222222221</v>
      </c>
      <c r="F32" s="40">
        <v>0.69097222222222221</v>
      </c>
      <c r="G32" s="45">
        <v>0.16470000000000001</v>
      </c>
      <c r="H32" s="49">
        <v>204.43887333543952</v>
      </c>
      <c r="I32" s="47">
        <v>14.999200954421637</v>
      </c>
      <c r="J32" s="2">
        <f t="shared" si="0"/>
        <v>1.0325422499767156</v>
      </c>
      <c r="K32" s="2">
        <f t="shared" si="1"/>
        <v>15.487308701331417</v>
      </c>
      <c r="L32" s="1">
        <f t="shared" si="2"/>
        <v>211.09177425647951</v>
      </c>
      <c r="M32" s="1">
        <f t="shared" si="3"/>
        <v>6.8457268663048548E-2</v>
      </c>
      <c r="N32" s="1">
        <f t="shared" si="4"/>
        <v>2.9443986521741308</v>
      </c>
      <c r="O32" s="1"/>
      <c r="P32" s="3"/>
    </row>
    <row r="33" spans="1:16" ht="17.25" customHeight="1" thickBot="1" x14ac:dyDescent="0.3">
      <c r="A33" s="6" t="s">
        <v>37</v>
      </c>
      <c r="B33" s="1">
        <v>3.0499999999999999E-2</v>
      </c>
      <c r="C33" s="1">
        <v>9.8400000000000001E-2</v>
      </c>
      <c r="D33" s="1">
        <v>1.1738</v>
      </c>
      <c r="E33" s="40">
        <v>0.9472222222222223</v>
      </c>
      <c r="F33" s="40">
        <v>0.69791666666666663</v>
      </c>
      <c r="G33" s="45">
        <v>0.1641</v>
      </c>
      <c r="H33" s="49">
        <v>230.63744192360798</v>
      </c>
      <c r="I33" s="47">
        <v>14.543442174268407</v>
      </c>
      <c r="J33" s="2">
        <f t="shared" si="0"/>
        <v>1.0520696845526649</v>
      </c>
      <c r="K33" s="2">
        <f t="shared" si="1"/>
        <v>15.300714620592485</v>
      </c>
      <c r="L33" s="1">
        <f t="shared" si="2"/>
        <v>242.64666077060383</v>
      </c>
      <c r="M33" s="1">
        <f t="shared" si="3"/>
        <v>7.8644446917234753E-2</v>
      </c>
      <c r="N33" s="1">
        <f t="shared" si="4"/>
        <v>3.0942077475633347</v>
      </c>
      <c r="O33" s="48">
        <f>AVERAGE(N32:N33)</f>
        <v>3.019303199868733</v>
      </c>
      <c r="P33" s="3">
        <f>STDEV(N32:N33)</f>
        <v>0.10593102723312847</v>
      </c>
    </row>
    <row r="34" spans="1:16" ht="17.25" customHeight="1" thickBot="1" x14ac:dyDescent="0.3">
      <c r="A34" s="6" t="s">
        <v>38</v>
      </c>
      <c r="B34" s="1">
        <v>2.5499999999999998E-2</v>
      </c>
      <c r="C34" s="1">
        <v>0.10050000000000001</v>
      </c>
      <c r="D34" s="1">
        <v>1.1732</v>
      </c>
      <c r="E34" s="1"/>
      <c r="F34" s="1"/>
      <c r="G34" s="45">
        <v>0.16619999999999999</v>
      </c>
      <c r="H34" s="49">
        <v>130.81421482035489</v>
      </c>
      <c r="I34" s="47">
        <v>15.414074235607721</v>
      </c>
      <c r="J34" s="2">
        <f t="shared" si="0"/>
        <v>1.0138302192541304</v>
      </c>
      <c r="K34" s="2">
        <f t="shared" si="1"/>
        <v>15.627254261885618</v>
      </c>
      <c r="L34" s="1">
        <f t="shared" si="2"/>
        <v>132.62340409287731</v>
      </c>
      <c r="M34" s="1">
        <f t="shared" si="3"/>
        <v>4.3124543292153143E-2</v>
      </c>
      <c r="N34" s="1">
        <f t="shared" si="4"/>
        <v>2.0293902725719128</v>
      </c>
      <c r="O34" s="1"/>
      <c r="P34" s="3"/>
    </row>
    <row r="35" spans="1:16" ht="17.25" customHeight="1" thickBot="1" x14ac:dyDescent="0.3">
      <c r="A35" s="6" t="s">
        <v>39</v>
      </c>
      <c r="B35" s="1">
        <v>2.4299999999999999E-2</v>
      </c>
      <c r="C35" s="1">
        <v>0.1003</v>
      </c>
      <c r="D35" s="1">
        <v>1.1711</v>
      </c>
      <c r="E35" s="1"/>
      <c r="F35" s="1"/>
      <c r="G35" s="45">
        <v>0.16689999999999999</v>
      </c>
      <c r="H35" s="49">
        <v>125.54980841167831</v>
      </c>
      <c r="I35" s="47">
        <v>15.823223641938405</v>
      </c>
      <c r="J35" s="2">
        <f t="shared" si="0"/>
        <v>0.98564967552455962</v>
      </c>
      <c r="K35" s="2">
        <f t="shared" si="1"/>
        <v>15.596155248429129</v>
      </c>
      <c r="L35" s="1">
        <f t="shared" si="2"/>
        <v>123.74812792314135</v>
      </c>
      <c r="M35" s="1">
        <f t="shared" si="3"/>
        <v>4.0259249501419313E-2</v>
      </c>
      <c r="N35" s="1">
        <f t="shared" si="4"/>
        <v>1.9881110864898426</v>
      </c>
      <c r="O35" s="48">
        <f>AVERAGE(N34:N35)</f>
        <v>2.0087506795308778</v>
      </c>
      <c r="P35" s="3">
        <f>STDEV(N34:N35)</f>
        <v>2.9188792400493234E-2</v>
      </c>
    </row>
    <row r="36" spans="1:16" ht="17.25" customHeight="1" thickBot="1" x14ac:dyDescent="0.3">
      <c r="A36" s="6" t="s">
        <v>40</v>
      </c>
      <c r="B36" s="1">
        <v>2.41E-2</v>
      </c>
      <c r="C36" s="1">
        <v>0.1009</v>
      </c>
      <c r="D36" s="1">
        <v>1.1709000000000001</v>
      </c>
      <c r="E36" s="1"/>
      <c r="F36" s="1"/>
      <c r="G36" s="45">
        <v>0.16619999999999999</v>
      </c>
      <c r="H36" s="49">
        <v>85.987030244451518</v>
      </c>
      <c r="I36" s="47">
        <v>15.991359554357601</v>
      </c>
      <c r="J36" s="2">
        <f t="shared" si="0"/>
        <v>0.98112060050099148</v>
      </c>
      <c r="K36" s="2">
        <f t="shared" si="1"/>
        <v>15.689452288798597</v>
      </c>
      <c r="L36" s="1">
        <f t="shared" si="2"/>
        <v>84.363646748733188</v>
      </c>
      <c r="M36" s="1">
        <f t="shared" si="3"/>
        <v>2.7544365231664522E-2</v>
      </c>
      <c r="N36" s="1">
        <f t="shared" si="4"/>
        <v>1.3715036629874449</v>
      </c>
      <c r="O36" s="1"/>
      <c r="P36" s="3"/>
    </row>
    <row r="37" spans="1:16" ht="17.25" customHeight="1" thickBot="1" x14ac:dyDescent="0.3">
      <c r="A37" s="6" t="s">
        <v>41</v>
      </c>
      <c r="B37" s="1">
        <v>3.1800000000000002E-2</v>
      </c>
      <c r="C37" s="1">
        <v>0.1009</v>
      </c>
      <c r="D37" s="1">
        <v>1.1716</v>
      </c>
      <c r="E37" s="1"/>
      <c r="F37" s="1"/>
      <c r="G37" s="45">
        <v>0.16500000000000001</v>
      </c>
      <c r="H37" s="49">
        <v>103.11811097835069</v>
      </c>
      <c r="I37" s="47">
        <v>14.942175830862213</v>
      </c>
      <c r="J37" s="2">
        <f t="shared" si="0"/>
        <v>1.0500112210159462</v>
      </c>
      <c r="K37" s="2">
        <f t="shared" si="1"/>
        <v>15.689452288798593</v>
      </c>
      <c r="L37" s="1">
        <f t="shared" si="2"/>
        <v>108.27517361723585</v>
      </c>
      <c r="M37" s="1">
        <f t="shared" si="3"/>
        <v>3.5263961574695753E-2</v>
      </c>
      <c r="N37" s="1">
        <f t="shared" si="4"/>
        <v>1.3307155311205943</v>
      </c>
      <c r="O37" s="48">
        <f>AVERAGE(N36:N37)</f>
        <v>1.3511095970540197</v>
      </c>
      <c r="P37" s="3">
        <f>STDEV(N36:N37)</f>
        <v>2.8841564634981172E-2</v>
      </c>
    </row>
    <row r="38" spans="1:16" ht="17.25" customHeight="1" thickBot="1" x14ac:dyDescent="0.3">
      <c r="A38" s="6" t="s">
        <v>42</v>
      </c>
      <c r="B38" s="1">
        <v>3.2199999999999999E-2</v>
      </c>
      <c r="C38" s="1">
        <v>0.1009</v>
      </c>
      <c r="D38" s="1">
        <v>1.17</v>
      </c>
      <c r="E38" s="1"/>
      <c r="F38" s="1"/>
      <c r="G38" s="45">
        <v>0.1636</v>
      </c>
      <c r="H38" s="49">
        <v>248.504755055575</v>
      </c>
      <c r="I38" s="1">
        <v>15.231</v>
      </c>
      <c r="J38" s="2">
        <f t="shared" si="0"/>
        <v>1.0300999467401086</v>
      </c>
      <c r="K38" s="2">
        <f t="shared" si="1"/>
        <v>15.689452288798595</v>
      </c>
      <c r="L38" s="1">
        <f t="shared" si="2"/>
        <v>255.98473494741154</v>
      </c>
      <c r="M38" s="1">
        <f t="shared" si="3"/>
        <v>8.2950510231576832E-2</v>
      </c>
      <c r="N38" s="1">
        <f t="shared" si="4"/>
        <v>3.0913233626674597</v>
      </c>
      <c r="O38" s="1"/>
      <c r="P38" s="3"/>
    </row>
    <row r="39" spans="1:16" ht="17.25" customHeight="1" thickBot="1" x14ac:dyDescent="0.3">
      <c r="A39" s="6" t="s">
        <v>43</v>
      </c>
      <c r="B39" s="1">
        <v>2.4500000000000001E-2</v>
      </c>
      <c r="C39" s="1">
        <v>9.9599999999999994E-2</v>
      </c>
      <c r="D39" s="1">
        <v>1.1681999999999999</v>
      </c>
      <c r="E39" s="1"/>
      <c r="F39" s="1"/>
      <c r="G39" s="45">
        <v>0.1658</v>
      </c>
      <c r="H39" s="49">
        <v>193.27561832578041</v>
      </c>
      <c r="I39" s="47">
        <v>15.671594770768873</v>
      </c>
      <c r="J39" s="2">
        <f t="shared" si="0"/>
        <v>0.9882407583827274</v>
      </c>
      <c r="K39" s="2">
        <f t="shared" si="1"/>
        <v>15.487308701331417</v>
      </c>
      <c r="L39" s="1">
        <f t="shared" si="2"/>
        <v>191.00284363115981</v>
      </c>
      <c r="M39" s="1">
        <f t="shared" si="3"/>
        <v>6.1971759132709754E-2</v>
      </c>
      <c r="N39" s="1">
        <f t="shared" si="4"/>
        <v>3.0353514677245594</v>
      </c>
      <c r="O39" s="48">
        <f>AVERAGE(N38:N39)</f>
        <v>3.0633374151960098</v>
      </c>
      <c r="P39" s="3">
        <f>STDEV(N38:N39)</f>
        <v>3.9578106469985774E-2</v>
      </c>
    </row>
    <row r="40" spans="1:16" ht="17.25" customHeight="1" thickBot="1" x14ac:dyDescent="0.3">
      <c r="A40" s="6" t="s">
        <v>44</v>
      </c>
      <c r="B40" s="1">
        <v>3.04E-2</v>
      </c>
      <c r="C40" s="1">
        <v>0.10059999999999999</v>
      </c>
      <c r="D40" s="1">
        <v>1.1676</v>
      </c>
      <c r="E40" s="1"/>
      <c r="F40" s="1"/>
      <c r="G40" s="45">
        <v>0.16350000000000001</v>
      </c>
      <c r="H40" s="49">
        <v>265.88077532495316</v>
      </c>
      <c r="I40" s="47">
        <v>15.387401152948208</v>
      </c>
      <c r="J40" s="2">
        <f t="shared" si="0"/>
        <v>1.0165981645065982</v>
      </c>
      <c r="K40" s="2">
        <f t="shared" si="1"/>
        <v>15.642803768613861</v>
      </c>
      <c r="L40" s="1">
        <f t="shared" si="2"/>
        <v>270.29390817293864</v>
      </c>
      <c r="M40" s="1">
        <f t="shared" si="3"/>
        <v>8.7570083122552836E-2</v>
      </c>
      <c r="N40" s="1">
        <f t="shared" si="4"/>
        <v>3.4567138074691908</v>
      </c>
      <c r="O40" s="1"/>
      <c r="P40" s="3"/>
    </row>
    <row r="41" spans="1:16" ht="17.25" customHeight="1" thickBot="1" x14ac:dyDescent="0.3">
      <c r="A41" s="7" t="s">
        <v>45</v>
      </c>
      <c r="B41" s="4">
        <v>3.2000000000000001E-2</v>
      </c>
      <c r="C41" s="4">
        <v>9.98E-2</v>
      </c>
      <c r="D41" s="4">
        <v>1.1688000000000001</v>
      </c>
      <c r="E41" s="41">
        <v>0.95486111111111116</v>
      </c>
      <c r="F41" s="4"/>
      <c r="G41" s="46">
        <v>0.1643</v>
      </c>
      <c r="H41" s="50">
        <v>275.8635213644344</v>
      </c>
      <c r="I41" s="51">
        <v>15.00639962090645</v>
      </c>
      <c r="J41" s="2">
        <f t="shared" si="0"/>
        <v>1.0341193162128073</v>
      </c>
      <c r="K41" s="2">
        <f t="shared" si="1"/>
        <v>15.518407714787909</v>
      </c>
      <c r="L41" s="4">
        <f t="shared" si="2"/>
        <v>285.27579608144606</v>
      </c>
      <c r="M41" s="4">
        <f t="shared" si="3"/>
        <v>9.2406835193896406E-2</v>
      </c>
      <c r="N41" s="4">
        <f t="shared" si="4"/>
        <v>3.465256319771115</v>
      </c>
      <c r="O41" s="52">
        <f>AVERAGE(N40:N41)</f>
        <v>3.4609850636201527</v>
      </c>
      <c r="P41" s="5">
        <f>STDEV(N40:N41)</f>
        <v>6.0404683770601524E-3</v>
      </c>
    </row>
    <row r="43" spans="1:16" x14ac:dyDescent="0.25">
      <c r="P43" s="34"/>
    </row>
  </sheetData>
  <pageMargins left="0.7" right="0.7" top="0.75" bottom="0.75" header="0.3" footer="0.3"/>
  <pageSetup scale="43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B2" sqref="A2:B21"/>
    </sheetView>
  </sheetViews>
  <sheetFormatPr defaultRowHeight="15" x14ac:dyDescent="0.25"/>
  <cols>
    <col min="2" max="2" width="14.140625" bestFit="1" customWidth="1"/>
    <col min="3" max="3" width="32.85546875" bestFit="1" customWidth="1"/>
  </cols>
  <sheetData>
    <row r="1" spans="1:21" x14ac:dyDescent="0.25">
      <c r="A1" s="11" t="s">
        <v>0</v>
      </c>
      <c r="B1" s="14" t="s">
        <v>51</v>
      </c>
      <c r="C1" t="s">
        <v>50</v>
      </c>
      <c r="D1" s="34" t="s">
        <v>89</v>
      </c>
      <c r="E1" s="34" t="s">
        <v>72</v>
      </c>
      <c r="F1" s="34" t="s">
        <v>73</v>
      </c>
      <c r="G1" s="34" t="s">
        <v>74</v>
      </c>
      <c r="H1" s="34" t="s">
        <v>75</v>
      </c>
      <c r="I1" s="34" t="s">
        <v>76</v>
      </c>
      <c r="J1" s="34" t="s">
        <v>77</v>
      </c>
      <c r="K1" s="34" t="s">
        <v>78</v>
      </c>
      <c r="L1" s="34" t="s">
        <v>79</v>
      </c>
      <c r="M1" s="34" t="s">
        <v>80</v>
      </c>
      <c r="N1" s="34" t="s">
        <v>81</v>
      </c>
      <c r="O1" s="34" t="s">
        <v>82</v>
      </c>
      <c r="P1" s="34" t="s">
        <v>83</v>
      </c>
      <c r="Q1" s="34" t="s">
        <v>84</v>
      </c>
      <c r="R1" s="34" t="s">
        <v>85</v>
      </c>
      <c r="S1" s="34" t="s">
        <v>86</v>
      </c>
      <c r="T1" s="34" t="s">
        <v>87</v>
      </c>
      <c r="U1" s="34" t="s">
        <v>88</v>
      </c>
    </row>
    <row r="2" spans="1:21" ht="18" x14ac:dyDescent="0.25">
      <c r="A2" s="6">
        <v>1</v>
      </c>
      <c r="B2" s="15" t="s">
        <v>52</v>
      </c>
      <c r="C2">
        <v>5047.4571642081501</v>
      </c>
      <c r="D2" s="34">
        <v>0.70520938300000002</v>
      </c>
      <c r="E2" s="34"/>
      <c r="F2" s="34">
        <v>0.60350219299999996</v>
      </c>
      <c r="G2" s="34">
        <v>50.708604360000002</v>
      </c>
      <c r="H2" s="34">
        <v>17.448275070000001</v>
      </c>
      <c r="I2" s="34">
        <v>2.6184389530000001</v>
      </c>
      <c r="J2" s="34">
        <v>17.880794699999999</v>
      </c>
      <c r="K2" s="34">
        <v>1.851732253</v>
      </c>
      <c r="L2" s="34">
        <v>19.732526960000001</v>
      </c>
      <c r="M2" s="34">
        <v>72.910662819999999</v>
      </c>
      <c r="N2" s="34">
        <v>43.125045419999999</v>
      </c>
      <c r="O2" s="34">
        <v>29.7856174</v>
      </c>
      <c r="P2" s="34">
        <v>0.89900000000000002</v>
      </c>
      <c r="Q2" s="34">
        <v>17.61</v>
      </c>
      <c r="R2" s="34">
        <v>20.36</v>
      </c>
      <c r="S2" s="34">
        <v>396.34</v>
      </c>
      <c r="T2" s="34">
        <v>52.63</v>
      </c>
      <c r="U2" s="34">
        <v>72.92</v>
      </c>
    </row>
    <row r="3" spans="1:21" ht="18" x14ac:dyDescent="0.25">
      <c r="A3" s="6">
        <v>8</v>
      </c>
      <c r="B3" s="16" t="s">
        <v>53</v>
      </c>
      <c r="C3">
        <v>1898.8036090922267</v>
      </c>
      <c r="D3" s="34">
        <v>0.660386468</v>
      </c>
      <c r="E3" s="34"/>
      <c r="F3" s="34">
        <v>0.72370551800000005</v>
      </c>
      <c r="G3" s="34">
        <v>49.633620839999999</v>
      </c>
      <c r="H3" s="34">
        <v>17.889749909999999</v>
      </c>
      <c r="I3" s="34">
        <v>2.7723374619999999</v>
      </c>
      <c r="J3" s="34">
        <v>19.037433159999999</v>
      </c>
      <c r="K3" s="34">
        <v>1.659309674</v>
      </c>
      <c r="L3" s="34">
        <v>20.696742830000002</v>
      </c>
      <c r="M3" s="34">
        <v>70.806566739999994</v>
      </c>
      <c r="N3" s="34">
        <v>42.971002140000003</v>
      </c>
      <c r="O3" s="34">
        <v>27.835564600000001</v>
      </c>
      <c r="P3" s="34">
        <v>0.90700000000000003</v>
      </c>
      <c r="Q3" s="34">
        <v>19.88</v>
      </c>
      <c r="R3" s="34">
        <v>20</v>
      </c>
      <c r="S3" s="34">
        <v>485.07</v>
      </c>
      <c r="T3" s="34">
        <v>52.91</v>
      </c>
      <c r="U3" s="34">
        <v>71.45</v>
      </c>
    </row>
    <row r="4" spans="1:21" ht="18" x14ac:dyDescent="0.25">
      <c r="A4" s="6">
        <v>21</v>
      </c>
      <c r="B4" s="17" t="s">
        <v>54</v>
      </c>
      <c r="C4">
        <v>11784.969878700856</v>
      </c>
      <c r="D4" s="34">
        <v>0.69273033100000003</v>
      </c>
      <c r="E4" s="34"/>
      <c r="F4" s="34">
        <v>0.88082896700000002</v>
      </c>
      <c r="G4" s="34">
        <v>47.60367901</v>
      </c>
      <c r="H4" s="34">
        <v>17.52975279</v>
      </c>
      <c r="I4" s="34">
        <v>3.1731251540000001</v>
      </c>
      <c r="J4" s="34">
        <v>18.400520159999999</v>
      </c>
      <c r="K4" s="34">
        <v>1.9529199669999999</v>
      </c>
      <c r="L4" s="34">
        <v>20.353440119999998</v>
      </c>
      <c r="M4" s="34">
        <v>71.481208550000005</v>
      </c>
      <c r="N4" s="34">
        <v>41.426354600000003</v>
      </c>
      <c r="O4" s="34">
        <v>30.054853940000001</v>
      </c>
      <c r="P4" s="34">
        <v>0.53400000000000003</v>
      </c>
      <c r="Q4" s="34">
        <v>19.760000000000002</v>
      </c>
      <c r="R4" s="34">
        <v>20.239999999999998</v>
      </c>
      <c r="S4" s="34"/>
      <c r="T4" s="34"/>
      <c r="U4" s="34">
        <v>69.540000000000006</v>
      </c>
    </row>
    <row r="5" spans="1:21" ht="18" x14ac:dyDescent="0.25">
      <c r="A5" s="6">
        <v>27</v>
      </c>
      <c r="B5" s="18" t="s">
        <v>55</v>
      </c>
      <c r="C5">
        <v>1398.7955807838571</v>
      </c>
      <c r="D5" s="34">
        <v>0.60647129</v>
      </c>
      <c r="E5" s="34">
        <v>0.66143216100000002</v>
      </c>
      <c r="F5" s="34">
        <v>0.54959857499999998</v>
      </c>
      <c r="G5" s="34">
        <v>50.359921059999998</v>
      </c>
      <c r="H5" s="34">
        <v>18.356983700000001</v>
      </c>
      <c r="I5" s="34">
        <v>3.0680862699999998</v>
      </c>
      <c r="J5" s="34">
        <v>19.233073699999998</v>
      </c>
      <c r="K5" s="34">
        <v>2.2650471159999999</v>
      </c>
      <c r="L5" s="34">
        <v>21.49812081</v>
      </c>
      <c r="M5" s="34">
        <v>66.591080880000007</v>
      </c>
      <c r="N5" s="34">
        <v>38.986940670000003</v>
      </c>
      <c r="O5" s="34">
        <v>27.604140210000001</v>
      </c>
      <c r="P5" s="34">
        <v>0.83899999999999997</v>
      </c>
      <c r="Q5" s="34">
        <v>18.68</v>
      </c>
      <c r="R5" s="34">
        <v>22.4</v>
      </c>
      <c r="S5" s="34">
        <v>438</v>
      </c>
      <c r="T5" s="34">
        <v>53.76</v>
      </c>
      <c r="U5" s="34">
        <v>71.86</v>
      </c>
    </row>
    <row r="6" spans="1:21" ht="18" x14ac:dyDescent="0.25">
      <c r="A6" s="6">
        <v>37</v>
      </c>
      <c r="B6" s="19" t="s">
        <v>56</v>
      </c>
      <c r="C6">
        <v>2382.0311557439845</v>
      </c>
      <c r="D6" s="34">
        <v>0.53354685300000004</v>
      </c>
      <c r="E6" s="34">
        <v>0.52539179700000005</v>
      </c>
      <c r="F6" s="34">
        <v>0.67751938199999995</v>
      </c>
      <c r="G6" s="34">
        <v>52.689374239999999</v>
      </c>
      <c r="H6" s="34">
        <v>17.289472660000001</v>
      </c>
      <c r="I6" s="34">
        <v>2.8034519630000001</v>
      </c>
      <c r="J6" s="34">
        <v>20.082714939999999</v>
      </c>
      <c r="K6" s="34">
        <v>2.3430467560000001</v>
      </c>
      <c r="L6" s="34">
        <v>22.425761699999999</v>
      </c>
      <c r="M6" s="34">
        <v>69.037963520000005</v>
      </c>
      <c r="N6" s="34">
        <v>40.393781109999999</v>
      </c>
      <c r="O6" s="34">
        <v>28.644182409999999</v>
      </c>
      <c r="P6" s="34">
        <v>0.90100000000000002</v>
      </c>
      <c r="Q6" s="34">
        <v>17.725349999999999</v>
      </c>
      <c r="R6" s="34">
        <v>19.0430125</v>
      </c>
      <c r="S6" s="34">
        <v>380.44</v>
      </c>
      <c r="T6" s="34">
        <v>49.927785249999999</v>
      </c>
      <c r="U6" s="34">
        <v>72.22253164</v>
      </c>
    </row>
    <row r="7" spans="1:21" ht="18" x14ac:dyDescent="0.25">
      <c r="A7" s="6">
        <v>65</v>
      </c>
      <c r="B7" s="20" t="s">
        <v>57</v>
      </c>
      <c r="C7">
        <v>5632.130487062057</v>
      </c>
      <c r="D7" s="34">
        <v>0.70197766500000003</v>
      </c>
      <c r="E7" s="34">
        <v>0.68634066900000001</v>
      </c>
      <c r="F7" s="34">
        <v>0.78326276500000003</v>
      </c>
      <c r="G7" s="34">
        <v>50.153490480000002</v>
      </c>
      <c r="H7" s="34">
        <v>17.69536239</v>
      </c>
      <c r="I7" s="34">
        <v>1.9825712790000001</v>
      </c>
      <c r="J7" s="34">
        <v>17.70428016</v>
      </c>
      <c r="K7" s="34">
        <v>2.2698974180000002</v>
      </c>
      <c r="L7" s="34">
        <v>19.974177569999998</v>
      </c>
      <c r="M7" s="34">
        <v>67.16519375</v>
      </c>
      <c r="N7" s="34">
        <v>41.934089880000002</v>
      </c>
      <c r="O7" s="34">
        <v>25.231103860000001</v>
      </c>
      <c r="P7" s="34">
        <v>0.77100000000000002</v>
      </c>
      <c r="Q7" s="34">
        <v>18.920000000000002</v>
      </c>
      <c r="R7" s="34">
        <v>24.07</v>
      </c>
      <c r="S7" s="34">
        <v>445.45</v>
      </c>
      <c r="T7" s="34">
        <v>52.63</v>
      </c>
      <c r="U7" s="34">
        <v>70.53</v>
      </c>
    </row>
    <row r="8" spans="1:21" ht="18" x14ac:dyDescent="0.25">
      <c r="A8" s="6">
        <v>74</v>
      </c>
      <c r="B8" s="21" t="s">
        <v>58</v>
      </c>
      <c r="C8">
        <v>3113.6586320153519</v>
      </c>
    </row>
    <row r="9" spans="1:21" ht="18" x14ac:dyDescent="0.25">
      <c r="A9" s="6">
        <v>91</v>
      </c>
      <c r="B9" s="22" t="s">
        <v>59</v>
      </c>
      <c r="C9">
        <v>5942.3689142509993</v>
      </c>
      <c r="D9" s="34">
        <v>0.63828660100000001</v>
      </c>
      <c r="E9" s="34">
        <v>0.54261095800000003</v>
      </c>
      <c r="F9" s="34">
        <v>0.57543453600000005</v>
      </c>
      <c r="G9" s="34">
        <v>48.841325650000002</v>
      </c>
      <c r="H9" s="34">
        <v>18.185709079999999</v>
      </c>
      <c r="I9" s="34">
        <v>3.254469829</v>
      </c>
      <c r="J9" s="34">
        <v>18.217306440000002</v>
      </c>
      <c r="K9" s="34">
        <v>2.9853610929999999</v>
      </c>
      <c r="L9" s="34">
        <v>21.202667529999999</v>
      </c>
      <c r="M9" s="34">
        <v>69.136690650000006</v>
      </c>
      <c r="N9" s="34">
        <v>40.601203050000002</v>
      </c>
      <c r="O9" s="34">
        <v>28.535487589999999</v>
      </c>
      <c r="P9" s="34">
        <v>1.0669999999999999</v>
      </c>
      <c r="Q9" s="34">
        <v>14.61</v>
      </c>
      <c r="R9" s="34">
        <v>16.89</v>
      </c>
      <c r="S9" s="34">
        <v>439.92</v>
      </c>
      <c r="T9" s="34">
        <v>50.51</v>
      </c>
      <c r="U9" s="34">
        <v>70.900000000000006</v>
      </c>
    </row>
    <row r="10" spans="1:21" ht="18" x14ac:dyDescent="0.25">
      <c r="A10" s="6">
        <v>124</v>
      </c>
      <c r="B10" s="23" t="s">
        <v>60</v>
      </c>
      <c r="C10">
        <v>2699.0466490084063</v>
      </c>
      <c r="D10" s="34">
        <v>0.74078920400000003</v>
      </c>
      <c r="E10" s="34">
        <v>0.80134725500000004</v>
      </c>
      <c r="F10" s="34">
        <v>0.60910998299999997</v>
      </c>
      <c r="G10" s="34">
        <v>53.202954339999998</v>
      </c>
      <c r="H10" s="34">
        <v>19.14210825</v>
      </c>
      <c r="I10" s="34">
        <v>3.0001673250000001</v>
      </c>
      <c r="J10" s="34">
        <v>17.393976640000002</v>
      </c>
      <c r="K10" s="34">
        <v>2.793876069</v>
      </c>
      <c r="L10" s="34">
        <v>20.187852710000001</v>
      </c>
      <c r="M10" s="34">
        <v>69.919204469999997</v>
      </c>
      <c r="N10" s="34">
        <v>42.355603889999998</v>
      </c>
      <c r="O10" s="34">
        <v>27.56360059</v>
      </c>
      <c r="P10" s="34">
        <v>1.0549999999999999</v>
      </c>
      <c r="Q10" s="34">
        <v>15.81</v>
      </c>
      <c r="R10" s="34">
        <v>15.93</v>
      </c>
      <c r="S10" s="34">
        <v>419.03</v>
      </c>
      <c r="T10" s="34">
        <v>48.54</v>
      </c>
      <c r="U10" s="34">
        <v>74.400000000000006</v>
      </c>
    </row>
    <row r="11" spans="1:21" ht="18" x14ac:dyDescent="0.25">
      <c r="A11" s="6">
        <v>144</v>
      </c>
      <c r="B11" s="24" t="s">
        <v>61</v>
      </c>
      <c r="C11">
        <v>8345.7620144834382</v>
      </c>
      <c r="D11" s="34">
        <v>0.68905262700000003</v>
      </c>
      <c r="E11" s="34">
        <v>0.72797797799999997</v>
      </c>
      <c r="F11" s="34">
        <v>0.84615656500000003</v>
      </c>
      <c r="G11" s="34">
        <v>54.567897909999999</v>
      </c>
      <c r="H11" s="34">
        <v>18.75226499</v>
      </c>
      <c r="I11" s="34">
        <v>2.9746882459999999</v>
      </c>
      <c r="J11" s="34">
        <v>19.16398714</v>
      </c>
      <c r="K11" s="34">
        <v>2.2710903240000002</v>
      </c>
      <c r="L11" s="34">
        <v>21.435077459999999</v>
      </c>
      <c r="M11" s="34">
        <v>70.121561099999994</v>
      </c>
      <c r="N11" s="34">
        <v>42.499436199999998</v>
      </c>
      <c r="O11" s="34">
        <v>27.622124899999999</v>
      </c>
      <c r="P11" s="34">
        <v>0.94699999999999995</v>
      </c>
      <c r="Q11" s="34">
        <v>16.53</v>
      </c>
      <c r="R11" s="34">
        <v>20.12</v>
      </c>
      <c r="S11" s="34">
        <v>391.64</v>
      </c>
      <c r="T11" s="34">
        <v>45.25</v>
      </c>
      <c r="U11" s="34">
        <v>74.77</v>
      </c>
    </row>
    <row r="12" spans="1:21" ht="18" x14ac:dyDescent="0.25">
      <c r="A12" s="6">
        <v>157</v>
      </c>
      <c r="B12" s="25" t="s">
        <v>62</v>
      </c>
      <c r="C12">
        <v>7183.8952935482766</v>
      </c>
      <c r="D12" s="34">
        <v>0.76306938199999996</v>
      </c>
      <c r="E12" s="34">
        <v>0.66784535099999998</v>
      </c>
      <c r="F12" s="34">
        <v>0.779476171</v>
      </c>
      <c r="G12" s="34">
        <v>53.916445289999999</v>
      </c>
      <c r="H12" s="34">
        <v>17.559941819999999</v>
      </c>
      <c r="I12" s="34">
        <v>2.7152825049999998</v>
      </c>
      <c r="J12" s="34">
        <v>17.673235859999998</v>
      </c>
      <c r="K12" s="34">
        <v>2.3487834479999998</v>
      </c>
      <c r="L12" s="34">
        <v>20.0220193</v>
      </c>
      <c r="M12" s="34">
        <v>68.787515010000007</v>
      </c>
      <c r="N12" s="34">
        <v>42.856867809999997</v>
      </c>
      <c r="O12" s="34">
        <v>25.930647199999999</v>
      </c>
      <c r="P12" s="34">
        <v>0.97799999999999998</v>
      </c>
      <c r="Q12" s="34">
        <v>17.13</v>
      </c>
      <c r="R12" s="34">
        <v>21.44</v>
      </c>
      <c r="S12" s="34">
        <v>465.58</v>
      </c>
      <c r="T12" s="34">
        <v>58.14</v>
      </c>
      <c r="U12" s="34">
        <v>70.55</v>
      </c>
    </row>
    <row r="13" spans="1:21" ht="18" x14ac:dyDescent="0.25">
      <c r="A13" s="6">
        <v>184</v>
      </c>
      <c r="B13" s="26" t="s">
        <v>63</v>
      </c>
      <c r="C13">
        <v>3606.8654971068909</v>
      </c>
      <c r="D13" s="34">
        <v>0.77669749300000002</v>
      </c>
      <c r="E13" s="34">
        <v>0.73095844499999996</v>
      </c>
      <c r="F13" s="34">
        <v>0.88300386600000003</v>
      </c>
      <c r="G13" s="34">
        <v>50.821928649999997</v>
      </c>
      <c r="H13" s="34">
        <v>20.067415749999999</v>
      </c>
      <c r="I13" s="34">
        <v>2.0345993789999999</v>
      </c>
      <c r="J13" s="34">
        <v>16.102236420000001</v>
      </c>
      <c r="K13" s="34">
        <v>2.597269823</v>
      </c>
      <c r="L13" s="34">
        <v>18.699506240000002</v>
      </c>
      <c r="M13" s="34">
        <v>68.092566619999999</v>
      </c>
      <c r="N13" s="34">
        <v>41.291862760000001</v>
      </c>
      <c r="O13" s="34">
        <v>26.800703859999999</v>
      </c>
      <c r="P13" s="34">
        <v>0.96</v>
      </c>
      <c r="Q13" s="34">
        <v>19.16</v>
      </c>
      <c r="R13" s="34">
        <v>20</v>
      </c>
      <c r="S13" s="34">
        <v>399.18</v>
      </c>
      <c r="T13" s="34">
        <v>45.05</v>
      </c>
      <c r="U13" s="34">
        <v>67.53</v>
      </c>
    </row>
    <row r="14" spans="1:21" ht="18" x14ac:dyDescent="0.25">
      <c r="A14" s="6">
        <v>211</v>
      </c>
      <c r="B14" s="27" t="s">
        <v>64</v>
      </c>
      <c r="C14">
        <v>4076.0331936154366</v>
      </c>
      <c r="D14" s="34">
        <v>0.47619995799999998</v>
      </c>
      <c r="E14" s="34">
        <v>0.72163429499999998</v>
      </c>
      <c r="F14" s="34">
        <v>0.424909025</v>
      </c>
      <c r="G14" s="34">
        <v>42.887289529999997</v>
      </c>
      <c r="H14" s="34">
        <v>15.3089379</v>
      </c>
      <c r="I14" s="34">
        <v>2.2156183189999998</v>
      </c>
      <c r="J14" s="34">
        <v>17.820512820000001</v>
      </c>
      <c r="K14" s="34">
        <v>2.1277680650000002</v>
      </c>
      <c r="L14" s="34">
        <v>19.948280889999999</v>
      </c>
      <c r="M14" s="34">
        <v>69.962216620000007</v>
      </c>
      <c r="N14" s="34">
        <v>42.755037899999998</v>
      </c>
      <c r="O14" s="34">
        <v>27.207178729999999</v>
      </c>
      <c r="P14" s="34">
        <v>0.98699999999999999</v>
      </c>
      <c r="Q14" s="34">
        <v>16.53</v>
      </c>
      <c r="R14" s="34">
        <v>20.84</v>
      </c>
      <c r="S14" s="34">
        <v>427.26</v>
      </c>
      <c r="T14" s="34">
        <v>49.02</v>
      </c>
      <c r="U14" s="34">
        <v>71.069999999999993</v>
      </c>
    </row>
    <row r="15" spans="1:21" ht="18" x14ac:dyDescent="0.25">
      <c r="A15" s="6">
        <v>235</v>
      </c>
      <c r="B15" s="28" t="s">
        <v>65</v>
      </c>
      <c r="C15">
        <v>4122.0880106060213</v>
      </c>
    </row>
    <row r="16" spans="1:21" ht="18" x14ac:dyDescent="0.25">
      <c r="A16" s="6">
        <v>265</v>
      </c>
      <c r="B16" s="29" t="s">
        <v>66</v>
      </c>
      <c r="C16">
        <v>3537.0510691306999</v>
      </c>
    </row>
    <row r="17" spans="1:21" ht="18" x14ac:dyDescent="0.25">
      <c r="A17" s="6">
        <v>295</v>
      </c>
      <c r="B17" s="30" t="s">
        <v>67</v>
      </c>
      <c r="C17">
        <v>7444.7207629117856</v>
      </c>
      <c r="D17" s="34">
        <v>0.64606775500000002</v>
      </c>
      <c r="E17" s="34">
        <v>0.47227551299999998</v>
      </c>
      <c r="F17" s="34">
        <v>0.58624033200000003</v>
      </c>
      <c r="G17" s="34">
        <v>51.885453759999997</v>
      </c>
      <c r="H17" s="34">
        <v>18.53661404</v>
      </c>
      <c r="I17" s="34">
        <v>3.3710869159999999</v>
      </c>
      <c r="J17" s="34">
        <v>19.21052632</v>
      </c>
      <c r="K17" s="34">
        <v>2.9148923440000001</v>
      </c>
      <c r="L17" s="34">
        <v>22.125418660000001</v>
      </c>
      <c r="M17" s="34">
        <v>69.662205229999998</v>
      </c>
      <c r="N17" s="34">
        <v>40.526539300000003</v>
      </c>
      <c r="O17" s="34">
        <v>29.135665929999998</v>
      </c>
      <c r="P17" s="34">
        <v>0.83699999999999997</v>
      </c>
      <c r="Q17" s="34">
        <v>20.239999999999998</v>
      </c>
      <c r="R17" s="34">
        <v>20.12</v>
      </c>
      <c r="S17" s="34">
        <v>408.27</v>
      </c>
      <c r="T17" s="34">
        <v>44.44</v>
      </c>
      <c r="U17" s="34">
        <v>68.62</v>
      </c>
    </row>
    <row r="18" spans="1:21" ht="18" x14ac:dyDescent="0.25">
      <c r="A18" s="6">
        <v>330</v>
      </c>
      <c r="B18" s="31" t="s">
        <v>68</v>
      </c>
      <c r="C18">
        <v>5148.3139955074812</v>
      </c>
      <c r="D18" s="34">
        <v>0.49318905899999999</v>
      </c>
      <c r="E18" s="34">
        <v>0.38187679800000002</v>
      </c>
      <c r="F18" s="34">
        <v>0.17704159899999999</v>
      </c>
      <c r="G18" s="34">
        <v>54.210189800000002</v>
      </c>
      <c r="H18" s="34">
        <v>19.509176589999999</v>
      </c>
      <c r="I18" s="34">
        <v>3.0819252339999998</v>
      </c>
      <c r="J18" s="34">
        <v>19.075520829999999</v>
      </c>
      <c r="K18" s="34">
        <v>2.473425663</v>
      </c>
      <c r="L18" s="34">
        <v>21.5489465</v>
      </c>
      <c r="M18" s="34">
        <v>69.832826749999995</v>
      </c>
      <c r="N18" s="34">
        <v>40.025771859999999</v>
      </c>
      <c r="O18" s="34">
        <v>29.807054879999999</v>
      </c>
      <c r="P18" s="34">
        <v>0.84199999999999997</v>
      </c>
      <c r="Q18" s="34">
        <v>17.73</v>
      </c>
      <c r="R18" s="34">
        <v>18.32</v>
      </c>
      <c r="S18" s="34">
        <v>348.42</v>
      </c>
      <c r="T18" s="34">
        <v>46.73</v>
      </c>
      <c r="U18" s="34">
        <v>70.61</v>
      </c>
    </row>
    <row r="19" spans="1:21" ht="18" x14ac:dyDescent="0.25">
      <c r="A19" s="6">
        <v>359</v>
      </c>
      <c r="B19" s="32" t="s">
        <v>69</v>
      </c>
      <c r="C19">
        <v>3405.3172292803893</v>
      </c>
      <c r="D19" s="34">
        <v>0.53925410799999995</v>
      </c>
      <c r="E19" s="34">
        <v>0.36577669800000001</v>
      </c>
      <c r="F19" s="34">
        <v>8.0717282000000001E-2</v>
      </c>
      <c r="G19" s="34">
        <v>45.935377639999999</v>
      </c>
      <c r="H19" s="34">
        <v>16.942811679999998</v>
      </c>
      <c r="I19" s="34">
        <v>3.1633186850000001</v>
      </c>
      <c r="J19" s="34">
        <v>19.936507939999998</v>
      </c>
      <c r="K19" s="34">
        <v>2.62989899</v>
      </c>
      <c r="L19" s="34">
        <v>22.566406929999999</v>
      </c>
      <c r="M19" s="34">
        <v>70.125786160000004</v>
      </c>
      <c r="N19" s="34">
        <v>42.110991800000001</v>
      </c>
      <c r="O19" s="34">
        <v>28.01479436</v>
      </c>
      <c r="P19" s="34">
        <v>0.99</v>
      </c>
      <c r="Q19" s="34">
        <v>18.440000000000001</v>
      </c>
      <c r="R19" s="34">
        <v>20</v>
      </c>
      <c r="S19" s="34">
        <v>389.82</v>
      </c>
      <c r="T19" s="34">
        <v>48.54</v>
      </c>
      <c r="U19" s="34">
        <v>73.64</v>
      </c>
    </row>
    <row r="20" spans="1:21" ht="18" x14ac:dyDescent="0.25">
      <c r="A20" s="6">
        <v>370</v>
      </c>
      <c r="B20" s="33" t="s">
        <v>70</v>
      </c>
      <c r="C20">
        <v>7803.1698624361234</v>
      </c>
      <c r="D20" s="34">
        <v>0.54919877100000003</v>
      </c>
      <c r="E20" s="34">
        <v>0.434572605</v>
      </c>
      <c r="F20" s="34">
        <v>0.38990273199999997</v>
      </c>
      <c r="G20" s="34">
        <v>50.95570266</v>
      </c>
      <c r="H20" s="34">
        <v>18.30864794</v>
      </c>
      <c r="I20" s="34">
        <v>3.609338943</v>
      </c>
      <c r="J20" s="34">
        <v>20.026178009999999</v>
      </c>
      <c r="K20" s="34">
        <v>2.5972156119999998</v>
      </c>
      <c r="L20" s="34">
        <v>22.623393620000002</v>
      </c>
      <c r="M20" s="34">
        <v>67.849686849999998</v>
      </c>
      <c r="N20" s="34">
        <v>37.613237570000003</v>
      </c>
      <c r="O20" s="34">
        <v>30.236449279999999</v>
      </c>
      <c r="P20" s="34">
        <v>0.747</v>
      </c>
      <c r="Q20" s="34">
        <v>17.25</v>
      </c>
      <c r="R20" s="34">
        <v>19.52</v>
      </c>
      <c r="S20" s="34">
        <v>381.93</v>
      </c>
      <c r="T20" s="34">
        <v>47.17</v>
      </c>
      <c r="U20" s="34">
        <v>73.11</v>
      </c>
    </row>
    <row r="21" spans="1:21" ht="18.75" thickBot="1" x14ac:dyDescent="0.3">
      <c r="A21" s="7">
        <v>382</v>
      </c>
      <c r="B21" s="35" t="s">
        <v>71</v>
      </c>
      <c r="C21">
        <v>8683.4065891639111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C1" sqref="C1:U17"/>
    </sheetView>
  </sheetViews>
  <sheetFormatPr defaultRowHeight="15" x14ac:dyDescent="0.25"/>
  <cols>
    <col min="1" max="1" width="9.140625" style="34"/>
    <col min="2" max="2" width="14.140625" style="34" bestFit="1" customWidth="1"/>
    <col min="3" max="3" width="32.85546875" style="34" bestFit="1" customWidth="1"/>
    <col min="4" max="16384" width="9.140625" style="34"/>
  </cols>
  <sheetData>
    <row r="1" spans="1:21" x14ac:dyDescent="0.25">
      <c r="A1" s="11" t="s">
        <v>0</v>
      </c>
      <c r="B1" s="14" t="s">
        <v>51</v>
      </c>
      <c r="C1" s="34" t="s">
        <v>50</v>
      </c>
      <c r="D1" s="34" t="s">
        <v>89</v>
      </c>
      <c r="E1" s="34" t="s">
        <v>72</v>
      </c>
      <c r="F1" s="34" t="s">
        <v>73</v>
      </c>
      <c r="G1" s="34" t="s">
        <v>74</v>
      </c>
      <c r="H1" s="34" t="s">
        <v>75</v>
      </c>
      <c r="I1" s="34" t="s">
        <v>76</v>
      </c>
      <c r="J1" s="34" t="s">
        <v>77</v>
      </c>
      <c r="K1" s="34" t="s">
        <v>78</v>
      </c>
      <c r="L1" s="34" t="s">
        <v>79</v>
      </c>
      <c r="M1" s="34" t="s">
        <v>80</v>
      </c>
      <c r="N1" s="34" t="s">
        <v>81</v>
      </c>
      <c r="O1" s="34" t="s">
        <v>82</v>
      </c>
      <c r="P1" s="34" t="s">
        <v>83</v>
      </c>
      <c r="Q1" s="34" t="s">
        <v>84</v>
      </c>
      <c r="R1" s="34" t="s">
        <v>85</v>
      </c>
      <c r="S1" s="34" t="s">
        <v>86</v>
      </c>
      <c r="T1" s="34" t="s">
        <v>87</v>
      </c>
      <c r="U1" s="34" t="s">
        <v>88</v>
      </c>
    </row>
    <row r="2" spans="1:21" ht="18" x14ac:dyDescent="0.25">
      <c r="A2" s="6">
        <v>1</v>
      </c>
      <c r="B2" s="35" t="s">
        <v>52</v>
      </c>
      <c r="C2" s="34">
        <v>5047.4571642081501</v>
      </c>
      <c r="D2" s="34">
        <v>0.70520938300000002</v>
      </c>
      <c r="F2" s="34">
        <v>0.60350219299999996</v>
      </c>
      <c r="G2" s="34">
        <v>50.708604360000002</v>
      </c>
      <c r="H2" s="34">
        <v>17.448275070000001</v>
      </c>
      <c r="I2" s="34">
        <v>2.6184389530000001</v>
      </c>
      <c r="J2" s="34">
        <v>17.880794699999999</v>
      </c>
      <c r="K2" s="34">
        <v>1.851732253</v>
      </c>
      <c r="L2" s="34">
        <v>19.732526960000001</v>
      </c>
      <c r="M2" s="34">
        <v>72.910662819999999</v>
      </c>
      <c r="N2" s="34">
        <v>43.125045419999999</v>
      </c>
      <c r="O2" s="34">
        <v>29.7856174</v>
      </c>
      <c r="P2" s="34">
        <v>0.89900000000000002</v>
      </c>
      <c r="Q2" s="34">
        <v>17.61</v>
      </c>
      <c r="R2" s="34">
        <v>20.36</v>
      </c>
      <c r="S2" s="34">
        <v>396.34</v>
      </c>
      <c r="T2" s="34">
        <v>52.63</v>
      </c>
      <c r="U2" s="34">
        <v>72.92</v>
      </c>
    </row>
    <row r="3" spans="1:21" ht="18" x14ac:dyDescent="0.25">
      <c r="A3" s="6">
        <v>8</v>
      </c>
      <c r="B3" s="35" t="s">
        <v>53</v>
      </c>
      <c r="C3" s="34">
        <v>1898.8036090922267</v>
      </c>
      <c r="D3" s="34">
        <v>0.660386468</v>
      </c>
      <c r="F3" s="34">
        <v>0.72370551800000005</v>
      </c>
      <c r="G3" s="34">
        <v>49.633620839999999</v>
      </c>
      <c r="H3" s="34">
        <v>17.889749909999999</v>
      </c>
      <c r="I3" s="34">
        <v>2.7723374619999999</v>
      </c>
      <c r="J3" s="34">
        <v>19.037433159999999</v>
      </c>
      <c r="K3" s="34">
        <v>1.659309674</v>
      </c>
      <c r="L3" s="34">
        <v>20.696742830000002</v>
      </c>
      <c r="M3" s="34">
        <v>70.806566739999994</v>
      </c>
      <c r="N3" s="34">
        <v>42.971002140000003</v>
      </c>
      <c r="O3" s="34">
        <v>27.835564600000001</v>
      </c>
      <c r="P3" s="34">
        <v>0.90700000000000003</v>
      </c>
      <c r="Q3" s="34">
        <v>19.88</v>
      </c>
      <c r="R3" s="34">
        <v>20</v>
      </c>
      <c r="S3" s="34">
        <v>485.07</v>
      </c>
      <c r="T3" s="34">
        <v>52.91</v>
      </c>
      <c r="U3" s="34">
        <v>71.45</v>
      </c>
    </row>
    <row r="4" spans="1:21" ht="18" x14ac:dyDescent="0.25">
      <c r="A4" s="6">
        <v>21</v>
      </c>
      <c r="B4" s="35" t="s">
        <v>54</v>
      </c>
      <c r="C4" s="34">
        <v>11784.969878700856</v>
      </c>
      <c r="D4" s="34">
        <v>0.69273033100000003</v>
      </c>
      <c r="F4" s="34">
        <v>0.88082896700000002</v>
      </c>
      <c r="G4" s="34">
        <v>47.60367901</v>
      </c>
      <c r="H4" s="34">
        <v>17.52975279</v>
      </c>
      <c r="I4" s="34">
        <v>3.1731251540000001</v>
      </c>
      <c r="J4" s="34">
        <v>18.400520159999999</v>
      </c>
      <c r="K4" s="34">
        <v>1.9529199669999999</v>
      </c>
      <c r="L4" s="34">
        <v>20.353440119999998</v>
      </c>
      <c r="M4" s="34">
        <v>71.481208550000005</v>
      </c>
      <c r="N4" s="34">
        <v>41.426354600000003</v>
      </c>
      <c r="O4" s="34">
        <v>30.054853940000001</v>
      </c>
      <c r="P4" s="34">
        <v>0.53400000000000003</v>
      </c>
      <c r="Q4" s="34">
        <v>19.760000000000002</v>
      </c>
      <c r="R4" s="34">
        <v>20.239999999999998</v>
      </c>
      <c r="U4" s="34">
        <v>69.540000000000006</v>
      </c>
    </row>
    <row r="5" spans="1:21" ht="18" x14ac:dyDescent="0.25">
      <c r="A5" s="6">
        <v>27</v>
      </c>
      <c r="B5" s="35" t="s">
        <v>55</v>
      </c>
      <c r="C5" s="34">
        <v>1398.7955807838571</v>
      </c>
      <c r="D5" s="34">
        <v>0.60647129</v>
      </c>
      <c r="E5" s="34">
        <v>0.66143216100000002</v>
      </c>
      <c r="F5" s="34">
        <v>0.54959857499999998</v>
      </c>
      <c r="G5" s="34">
        <v>50.359921059999998</v>
      </c>
      <c r="H5" s="34">
        <v>18.356983700000001</v>
      </c>
      <c r="I5" s="34">
        <v>3.0680862699999998</v>
      </c>
      <c r="J5" s="34">
        <v>19.233073699999998</v>
      </c>
      <c r="K5" s="34">
        <v>2.2650471159999999</v>
      </c>
      <c r="L5" s="34">
        <v>21.49812081</v>
      </c>
      <c r="M5" s="34">
        <v>66.591080880000007</v>
      </c>
      <c r="N5" s="34">
        <v>38.986940670000003</v>
      </c>
      <c r="O5" s="34">
        <v>27.604140210000001</v>
      </c>
      <c r="P5" s="34">
        <v>0.83899999999999997</v>
      </c>
      <c r="Q5" s="34">
        <v>18.68</v>
      </c>
      <c r="R5" s="34">
        <v>22.4</v>
      </c>
      <c r="S5" s="34">
        <v>438</v>
      </c>
      <c r="T5" s="34">
        <v>53.76</v>
      </c>
      <c r="U5" s="34">
        <v>71.86</v>
      </c>
    </row>
    <row r="6" spans="1:21" ht="18" x14ac:dyDescent="0.25">
      <c r="A6" s="6">
        <v>37</v>
      </c>
      <c r="B6" s="35" t="s">
        <v>56</v>
      </c>
      <c r="C6" s="34">
        <v>2382.0311557439845</v>
      </c>
      <c r="D6" s="34">
        <v>0.53354685300000004</v>
      </c>
      <c r="E6" s="34">
        <v>0.52539179700000005</v>
      </c>
      <c r="F6" s="34">
        <v>0.67751938199999995</v>
      </c>
      <c r="G6" s="34">
        <v>52.689374239999999</v>
      </c>
      <c r="H6" s="34">
        <v>17.289472660000001</v>
      </c>
      <c r="I6" s="34">
        <v>2.8034519630000001</v>
      </c>
      <c r="J6" s="34">
        <v>20.082714939999999</v>
      </c>
      <c r="K6" s="34">
        <v>2.3430467560000001</v>
      </c>
      <c r="L6" s="34">
        <v>22.425761699999999</v>
      </c>
      <c r="M6" s="34">
        <v>69.037963520000005</v>
      </c>
      <c r="N6" s="34">
        <v>40.393781109999999</v>
      </c>
      <c r="O6" s="34">
        <v>28.644182409999999</v>
      </c>
      <c r="P6" s="34">
        <v>0.90100000000000002</v>
      </c>
      <c r="Q6" s="34">
        <v>17.725349999999999</v>
      </c>
      <c r="R6" s="34">
        <v>19.0430125</v>
      </c>
      <c r="S6" s="34">
        <v>380.44</v>
      </c>
      <c r="T6" s="34">
        <v>49.927785249999999</v>
      </c>
      <c r="U6" s="34">
        <v>72.22253164</v>
      </c>
    </row>
    <row r="7" spans="1:21" ht="18" x14ac:dyDescent="0.25">
      <c r="A7" s="6">
        <v>65</v>
      </c>
      <c r="B7" s="35" t="s">
        <v>57</v>
      </c>
      <c r="C7" s="34">
        <v>5632.130487062057</v>
      </c>
      <c r="D7" s="34">
        <v>0.70197766500000003</v>
      </c>
      <c r="E7" s="34">
        <v>0.68634066900000001</v>
      </c>
      <c r="F7" s="34">
        <v>0.78326276500000003</v>
      </c>
      <c r="G7" s="34">
        <v>50.153490480000002</v>
      </c>
      <c r="H7" s="34">
        <v>17.69536239</v>
      </c>
      <c r="I7" s="34">
        <v>1.9825712790000001</v>
      </c>
      <c r="J7" s="34">
        <v>17.70428016</v>
      </c>
      <c r="K7" s="34">
        <v>2.2698974180000002</v>
      </c>
      <c r="L7" s="34">
        <v>19.974177569999998</v>
      </c>
      <c r="M7" s="34">
        <v>67.16519375</v>
      </c>
      <c r="N7" s="34">
        <v>41.934089880000002</v>
      </c>
      <c r="O7" s="34">
        <v>25.231103860000001</v>
      </c>
      <c r="P7" s="34">
        <v>0.77100000000000002</v>
      </c>
      <c r="Q7" s="34">
        <v>18.920000000000002</v>
      </c>
      <c r="R7" s="34">
        <v>24.07</v>
      </c>
      <c r="S7" s="34">
        <v>445.45</v>
      </c>
      <c r="T7" s="34">
        <v>52.63</v>
      </c>
      <c r="U7" s="34">
        <v>70.53</v>
      </c>
    </row>
    <row r="8" spans="1:21" ht="18" x14ac:dyDescent="0.25">
      <c r="A8" s="6">
        <v>91</v>
      </c>
      <c r="B8" s="35" t="s">
        <v>59</v>
      </c>
      <c r="C8" s="34">
        <v>5942.3689142509993</v>
      </c>
      <c r="D8" s="34">
        <v>0.63828660100000001</v>
      </c>
      <c r="E8" s="34">
        <v>0.54261095800000003</v>
      </c>
      <c r="F8" s="34">
        <v>0.57543453600000005</v>
      </c>
      <c r="G8" s="34">
        <v>48.841325650000002</v>
      </c>
      <c r="H8" s="34">
        <v>18.185709079999999</v>
      </c>
      <c r="I8" s="34">
        <v>3.254469829</v>
      </c>
      <c r="J8" s="34">
        <v>18.217306440000002</v>
      </c>
      <c r="K8" s="34">
        <v>2.9853610929999999</v>
      </c>
      <c r="L8" s="34">
        <v>21.202667529999999</v>
      </c>
      <c r="M8" s="34">
        <v>69.136690650000006</v>
      </c>
      <c r="N8" s="34">
        <v>40.601203050000002</v>
      </c>
      <c r="O8" s="34">
        <v>28.535487589999999</v>
      </c>
      <c r="P8" s="34">
        <v>1.0669999999999999</v>
      </c>
      <c r="Q8" s="34">
        <v>14.61</v>
      </c>
      <c r="R8" s="34">
        <v>16.89</v>
      </c>
      <c r="S8" s="34">
        <v>439.92</v>
      </c>
      <c r="T8" s="34">
        <v>50.51</v>
      </c>
      <c r="U8" s="34">
        <v>70.900000000000006</v>
      </c>
    </row>
    <row r="9" spans="1:21" ht="18" x14ac:dyDescent="0.25">
      <c r="A9" s="6">
        <v>124</v>
      </c>
      <c r="B9" s="35" t="s">
        <v>60</v>
      </c>
      <c r="C9" s="34">
        <v>2699.0466490084063</v>
      </c>
      <c r="D9" s="34">
        <v>0.74078920400000003</v>
      </c>
      <c r="E9" s="34">
        <v>0.80134725500000004</v>
      </c>
      <c r="F9" s="34">
        <v>0.60910998299999997</v>
      </c>
      <c r="G9" s="34">
        <v>53.202954339999998</v>
      </c>
      <c r="H9" s="34">
        <v>19.14210825</v>
      </c>
      <c r="I9" s="34">
        <v>3.0001673250000001</v>
      </c>
      <c r="J9" s="34">
        <v>17.393976640000002</v>
      </c>
      <c r="K9" s="34">
        <v>2.793876069</v>
      </c>
      <c r="L9" s="34">
        <v>20.187852710000001</v>
      </c>
      <c r="M9" s="34">
        <v>69.919204469999997</v>
      </c>
      <c r="N9" s="34">
        <v>42.355603889999998</v>
      </c>
      <c r="O9" s="34">
        <v>27.56360059</v>
      </c>
      <c r="P9" s="34">
        <v>1.0549999999999999</v>
      </c>
      <c r="Q9" s="34">
        <v>15.81</v>
      </c>
      <c r="R9" s="34">
        <v>15.93</v>
      </c>
      <c r="S9" s="34">
        <v>419.03</v>
      </c>
      <c r="T9" s="34">
        <v>48.54</v>
      </c>
      <c r="U9" s="34">
        <v>74.400000000000006</v>
      </c>
    </row>
    <row r="10" spans="1:21" ht="18" x14ac:dyDescent="0.25">
      <c r="A10" s="6">
        <v>144</v>
      </c>
      <c r="B10" s="35" t="s">
        <v>61</v>
      </c>
      <c r="C10" s="34">
        <v>8345.7620144834382</v>
      </c>
      <c r="D10" s="34">
        <v>0.68905262700000003</v>
      </c>
      <c r="E10" s="34">
        <v>0.72797797799999997</v>
      </c>
      <c r="F10" s="34">
        <v>0.84615656500000003</v>
      </c>
      <c r="G10" s="34">
        <v>54.567897909999999</v>
      </c>
      <c r="H10" s="34">
        <v>18.75226499</v>
      </c>
      <c r="I10" s="34">
        <v>2.9746882459999999</v>
      </c>
      <c r="J10" s="34">
        <v>19.16398714</v>
      </c>
      <c r="K10" s="34">
        <v>2.2710903240000002</v>
      </c>
      <c r="L10" s="34">
        <v>21.435077459999999</v>
      </c>
      <c r="M10" s="34">
        <v>70.121561099999994</v>
      </c>
      <c r="N10" s="34">
        <v>42.499436199999998</v>
      </c>
      <c r="O10" s="34">
        <v>27.622124899999999</v>
      </c>
      <c r="P10" s="34">
        <v>0.94699999999999995</v>
      </c>
      <c r="Q10" s="34">
        <v>16.53</v>
      </c>
      <c r="R10" s="34">
        <v>20.12</v>
      </c>
      <c r="S10" s="34">
        <v>391.64</v>
      </c>
      <c r="T10" s="34">
        <v>45.25</v>
      </c>
      <c r="U10" s="34">
        <v>74.77</v>
      </c>
    </row>
    <row r="11" spans="1:21" ht="18" x14ac:dyDescent="0.25">
      <c r="A11" s="6">
        <v>157</v>
      </c>
      <c r="B11" s="35" t="s">
        <v>62</v>
      </c>
      <c r="C11" s="34">
        <v>7183.8952935482766</v>
      </c>
      <c r="D11" s="34">
        <v>0.76306938199999996</v>
      </c>
      <c r="E11" s="34">
        <v>0.66784535099999998</v>
      </c>
      <c r="F11" s="34">
        <v>0.779476171</v>
      </c>
      <c r="G11" s="34">
        <v>53.916445289999999</v>
      </c>
      <c r="H11" s="34">
        <v>17.559941819999999</v>
      </c>
      <c r="I11" s="34">
        <v>2.7152825049999998</v>
      </c>
      <c r="J11" s="34">
        <v>17.673235859999998</v>
      </c>
      <c r="K11" s="34">
        <v>2.3487834479999998</v>
      </c>
      <c r="L11" s="34">
        <v>20.0220193</v>
      </c>
      <c r="M11" s="34">
        <v>68.787515010000007</v>
      </c>
      <c r="N11" s="34">
        <v>42.856867809999997</v>
      </c>
      <c r="O11" s="34">
        <v>25.930647199999999</v>
      </c>
      <c r="P11" s="34">
        <v>0.97799999999999998</v>
      </c>
      <c r="Q11" s="34">
        <v>17.13</v>
      </c>
      <c r="R11" s="34">
        <v>21.44</v>
      </c>
      <c r="S11" s="34">
        <v>465.58</v>
      </c>
      <c r="T11" s="34">
        <v>58.14</v>
      </c>
      <c r="U11" s="34">
        <v>70.55</v>
      </c>
    </row>
    <row r="12" spans="1:21" ht="18" x14ac:dyDescent="0.25">
      <c r="A12" s="6">
        <v>184</v>
      </c>
      <c r="B12" s="35" t="s">
        <v>63</v>
      </c>
      <c r="C12" s="34">
        <v>3606.8654971068909</v>
      </c>
      <c r="D12" s="34">
        <v>0.77669749300000002</v>
      </c>
      <c r="E12" s="34">
        <v>0.73095844499999996</v>
      </c>
      <c r="F12" s="34">
        <v>0.88300386600000003</v>
      </c>
      <c r="G12" s="34">
        <v>50.821928649999997</v>
      </c>
      <c r="H12" s="34">
        <v>20.067415749999999</v>
      </c>
      <c r="I12" s="34">
        <v>2.0345993789999999</v>
      </c>
      <c r="J12" s="34">
        <v>16.102236420000001</v>
      </c>
      <c r="K12" s="34">
        <v>2.597269823</v>
      </c>
      <c r="L12" s="34">
        <v>18.699506240000002</v>
      </c>
      <c r="M12" s="34">
        <v>68.092566619999999</v>
      </c>
      <c r="N12" s="34">
        <v>41.291862760000001</v>
      </c>
      <c r="O12" s="34">
        <v>26.800703859999999</v>
      </c>
      <c r="P12" s="34">
        <v>0.96</v>
      </c>
      <c r="Q12" s="34">
        <v>19.16</v>
      </c>
      <c r="R12" s="34">
        <v>20</v>
      </c>
      <c r="S12" s="34">
        <v>399.18</v>
      </c>
      <c r="T12" s="34">
        <v>45.05</v>
      </c>
      <c r="U12" s="34">
        <v>67.53</v>
      </c>
    </row>
    <row r="13" spans="1:21" ht="18" x14ac:dyDescent="0.25">
      <c r="A13" s="6">
        <v>211</v>
      </c>
      <c r="B13" s="35" t="s">
        <v>64</v>
      </c>
      <c r="C13" s="34">
        <v>4076.0331936154366</v>
      </c>
      <c r="D13" s="34">
        <v>0.47619995799999998</v>
      </c>
      <c r="E13" s="34">
        <v>0.72163429499999998</v>
      </c>
      <c r="F13" s="34">
        <v>0.424909025</v>
      </c>
      <c r="G13" s="34">
        <v>42.887289529999997</v>
      </c>
      <c r="H13" s="34">
        <v>15.3089379</v>
      </c>
      <c r="I13" s="34">
        <v>2.2156183189999998</v>
      </c>
      <c r="J13" s="34">
        <v>17.820512820000001</v>
      </c>
      <c r="K13" s="34">
        <v>2.1277680650000002</v>
      </c>
      <c r="L13" s="34">
        <v>19.948280889999999</v>
      </c>
      <c r="M13" s="34">
        <v>69.962216620000007</v>
      </c>
      <c r="N13" s="34">
        <v>42.755037899999998</v>
      </c>
      <c r="O13" s="34">
        <v>27.207178729999999</v>
      </c>
      <c r="P13" s="34">
        <v>0.98699999999999999</v>
      </c>
      <c r="Q13" s="34">
        <v>16.53</v>
      </c>
      <c r="R13" s="34">
        <v>20.84</v>
      </c>
      <c r="S13" s="34">
        <v>427.26</v>
      </c>
      <c r="T13" s="34">
        <v>49.02</v>
      </c>
      <c r="U13" s="34">
        <v>71.069999999999993</v>
      </c>
    </row>
    <row r="14" spans="1:21" ht="18" x14ac:dyDescent="0.25">
      <c r="A14" s="6">
        <v>295</v>
      </c>
      <c r="B14" s="35" t="s">
        <v>67</v>
      </c>
      <c r="C14" s="34">
        <v>7444.7207629117856</v>
      </c>
      <c r="D14" s="34">
        <v>0.64606775500000002</v>
      </c>
      <c r="E14" s="34">
        <v>0.47227551299999998</v>
      </c>
      <c r="F14" s="34">
        <v>0.58624033200000003</v>
      </c>
      <c r="G14" s="34">
        <v>51.885453759999997</v>
      </c>
      <c r="H14" s="34">
        <v>18.53661404</v>
      </c>
      <c r="I14" s="34">
        <v>3.3710869159999999</v>
      </c>
      <c r="J14" s="34">
        <v>19.21052632</v>
      </c>
      <c r="K14" s="34">
        <v>2.9148923440000001</v>
      </c>
      <c r="L14" s="34">
        <v>22.125418660000001</v>
      </c>
      <c r="M14" s="34">
        <v>69.662205229999998</v>
      </c>
      <c r="N14" s="34">
        <v>40.526539300000003</v>
      </c>
      <c r="O14" s="34">
        <v>29.135665929999998</v>
      </c>
      <c r="P14" s="34">
        <v>0.83699999999999997</v>
      </c>
      <c r="Q14" s="34">
        <v>20.239999999999998</v>
      </c>
      <c r="R14" s="34">
        <v>20.12</v>
      </c>
      <c r="S14" s="34">
        <v>408.27</v>
      </c>
      <c r="T14" s="34">
        <v>44.44</v>
      </c>
      <c r="U14" s="34">
        <v>68.62</v>
      </c>
    </row>
    <row r="15" spans="1:21" ht="18" x14ac:dyDescent="0.25">
      <c r="A15" s="6">
        <v>330</v>
      </c>
      <c r="B15" s="35" t="s">
        <v>68</v>
      </c>
      <c r="C15" s="34">
        <v>5148.3139955074812</v>
      </c>
      <c r="D15" s="34">
        <v>0.49318905899999999</v>
      </c>
      <c r="E15" s="34">
        <v>0.38187679800000002</v>
      </c>
      <c r="F15" s="34">
        <v>0.17704159899999999</v>
      </c>
      <c r="G15" s="34">
        <v>54.210189800000002</v>
      </c>
      <c r="H15" s="34">
        <v>19.509176589999999</v>
      </c>
      <c r="I15" s="34">
        <v>3.0819252339999998</v>
      </c>
      <c r="J15" s="34">
        <v>19.075520829999999</v>
      </c>
      <c r="K15" s="34">
        <v>2.473425663</v>
      </c>
      <c r="L15" s="34">
        <v>21.5489465</v>
      </c>
      <c r="M15" s="34">
        <v>69.832826749999995</v>
      </c>
      <c r="N15" s="34">
        <v>40.025771859999999</v>
      </c>
      <c r="O15" s="34">
        <v>29.807054879999999</v>
      </c>
      <c r="P15" s="34">
        <v>0.84199999999999997</v>
      </c>
      <c r="Q15" s="34">
        <v>17.73</v>
      </c>
      <c r="R15" s="34">
        <v>18.32</v>
      </c>
      <c r="S15" s="34">
        <v>348.42</v>
      </c>
      <c r="T15" s="34">
        <v>46.73</v>
      </c>
      <c r="U15" s="34">
        <v>70.61</v>
      </c>
    </row>
    <row r="16" spans="1:21" ht="18" x14ac:dyDescent="0.25">
      <c r="A16" s="6">
        <v>359</v>
      </c>
      <c r="B16" s="35" t="s">
        <v>69</v>
      </c>
      <c r="C16" s="34">
        <v>3405.3172292803893</v>
      </c>
      <c r="D16" s="34">
        <v>0.53925410799999995</v>
      </c>
      <c r="E16" s="34">
        <v>0.36577669800000001</v>
      </c>
      <c r="F16" s="34">
        <v>8.0717282000000001E-2</v>
      </c>
      <c r="G16" s="34">
        <v>45.935377639999999</v>
      </c>
      <c r="H16" s="34">
        <v>16.942811679999998</v>
      </c>
      <c r="I16" s="34">
        <v>3.1633186850000001</v>
      </c>
      <c r="J16" s="34">
        <v>19.936507939999998</v>
      </c>
      <c r="K16" s="34">
        <v>2.62989899</v>
      </c>
      <c r="L16" s="34">
        <v>22.566406929999999</v>
      </c>
      <c r="M16" s="34">
        <v>70.125786160000004</v>
      </c>
      <c r="N16" s="34">
        <v>42.110991800000001</v>
      </c>
      <c r="O16" s="34">
        <v>28.01479436</v>
      </c>
      <c r="P16" s="34">
        <v>0.99</v>
      </c>
      <c r="Q16" s="34">
        <v>18.440000000000001</v>
      </c>
      <c r="R16" s="34">
        <v>20</v>
      </c>
      <c r="S16" s="34">
        <v>389.82</v>
      </c>
      <c r="T16" s="34">
        <v>48.54</v>
      </c>
      <c r="U16" s="34">
        <v>73.64</v>
      </c>
    </row>
    <row r="17" spans="1:21" ht="18" x14ac:dyDescent="0.25">
      <c r="A17" s="6">
        <v>370</v>
      </c>
      <c r="B17" s="35" t="s">
        <v>70</v>
      </c>
      <c r="C17" s="34">
        <v>7803.1698624361234</v>
      </c>
      <c r="D17" s="34">
        <v>0.54919877100000003</v>
      </c>
      <c r="E17" s="34">
        <v>0.434572605</v>
      </c>
      <c r="F17" s="34">
        <v>0.38990273199999997</v>
      </c>
      <c r="G17" s="34">
        <v>50.95570266</v>
      </c>
      <c r="H17" s="34">
        <v>18.30864794</v>
      </c>
      <c r="I17" s="34">
        <v>3.609338943</v>
      </c>
      <c r="J17" s="34">
        <v>20.026178009999999</v>
      </c>
      <c r="K17" s="34">
        <v>2.5972156119999998</v>
      </c>
      <c r="L17" s="34">
        <v>22.623393620000002</v>
      </c>
      <c r="M17" s="34">
        <v>67.849686849999998</v>
      </c>
      <c r="N17" s="34">
        <v>37.613237570000003</v>
      </c>
      <c r="O17" s="34">
        <v>30.236449279999999</v>
      </c>
      <c r="P17" s="34">
        <v>0.747</v>
      </c>
      <c r="Q17" s="34">
        <v>17.25</v>
      </c>
      <c r="R17" s="34">
        <v>19.52</v>
      </c>
      <c r="S17" s="34">
        <v>381.93</v>
      </c>
      <c r="T17" s="34">
        <v>47.17</v>
      </c>
      <c r="U17" s="34">
        <v>73.11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2" sqref="A2:B17"/>
    </sheetView>
  </sheetViews>
  <sheetFormatPr defaultRowHeight="15" x14ac:dyDescent="0.25"/>
  <cols>
    <col min="2" max="2" width="15.42578125" bestFit="1" customWidth="1"/>
  </cols>
  <sheetData>
    <row r="1" spans="1:12" x14ac:dyDescent="0.25">
      <c r="A1" s="11" t="s">
        <v>0</v>
      </c>
      <c r="B1" s="14" t="s">
        <v>51</v>
      </c>
      <c r="C1" s="34" t="s">
        <v>50</v>
      </c>
      <c r="D1" s="34" t="s">
        <v>77</v>
      </c>
      <c r="E1" s="34" t="s">
        <v>78</v>
      </c>
      <c r="F1" s="34" t="s">
        <v>79</v>
      </c>
      <c r="G1" s="34" t="s">
        <v>83</v>
      </c>
      <c r="H1" s="34" t="s">
        <v>84</v>
      </c>
      <c r="I1" s="34" t="s">
        <v>85</v>
      </c>
      <c r="J1" s="34" t="s">
        <v>86</v>
      </c>
      <c r="K1" s="34" t="s">
        <v>87</v>
      </c>
      <c r="L1" s="34" t="s">
        <v>88</v>
      </c>
    </row>
    <row r="2" spans="1:12" ht="18" x14ac:dyDescent="0.25">
      <c r="A2" s="6">
        <v>1</v>
      </c>
      <c r="B2" s="35" t="s">
        <v>52</v>
      </c>
      <c r="C2" s="34">
        <v>5047.4571642081501</v>
      </c>
      <c r="D2" s="34">
        <v>17.880794699999999</v>
      </c>
      <c r="E2" s="34">
        <v>1.851732253</v>
      </c>
      <c r="F2" s="34">
        <v>19.732526960000001</v>
      </c>
      <c r="G2" s="34">
        <v>0.89900000000000002</v>
      </c>
      <c r="H2" s="34">
        <v>17.61</v>
      </c>
      <c r="I2" s="34">
        <v>20.36</v>
      </c>
      <c r="J2" s="34">
        <v>396.34</v>
      </c>
      <c r="K2" s="34">
        <v>52.63</v>
      </c>
      <c r="L2" s="34">
        <v>72.92</v>
      </c>
    </row>
    <row r="3" spans="1:12" ht="18" x14ac:dyDescent="0.25">
      <c r="A3" s="6">
        <v>8</v>
      </c>
      <c r="B3" s="35" t="s">
        <v>53</v>
      </c>
      <c r="C3" s="34">
        <v>1898.8036090922267</v>
      </c>
      <c r="D3" s="34">
        <v>19.037433159999999</v>
      </c>
      <c r="E3" s="34">
        <v>1.659309674</v>
      </c>
      <c r="F3" s="34">
        <v>20.696742830000002</v>
      </c>
      <c r="G3" s="34">
        <v>0.90700000000000003</v>
      </c>
      <c r="H3" s="34">
        <v>19.88</v>
      </c>
      <c r="I3" s="34">
        <v>20</v>
      </c>
      <c r="J3" s="34">
        <v>485.07</v>
      </c>
      <c r="K3" s="34">
        <v>52.91</v>
      </c>
      <c r="L3" s="34">
        <v>71.45</v>
      </c>
    </row>
    <row r="4" spans="1:12" ht="18" x14ac:dyDescent="0.25">
      <c r="A4" s="6">
        <v>21</v>
      </c>
      <c r="B4" s="35" t="s">
        <v>54</v>
      </c>
      <c r="C4" s="34">
        <v>11784.969878700856</v>
      </c>
      <c r="D4" s="34">
        <v>18.400520159999999</v>
      </c>
      <c r="E4" s="34">
        <v>1.9529199669999999</v>
      </c>
      <c r="F4" s="34">
        <v>20.353440119999998</v>
      </c>
      <c r="G4" s="34">
        <v>0.53400000000000003</v>
      </c>
      <c r="H4" s="34">
        <v>19.760000000000002</v>
      </c>
      <c r="I4" s="34">
        <v>20.239999999999998</v>
      </c>
      <c r="J4" s="34"/>
      <c r="K4" s="34"/>
      <c r="L4" s="34">
        <v>69.540000000000006</v>
      </c>
    </row>
    <row r="5" spans="1:12" ht="18" x14ac:dyDescent="0.25">
      <c r="A5" s="6">
        <v>27</v>
      </c>
      <c r="B5" s="35" t="s">
        <v>55</v>
      </c>
      <c r="C5" s="34">
        <v>1398.7955807838571</v>
      </c>
      <c r="D5" s="34">
        <v>19.233073699999998</v>
      </c>
      <c r="E5" s="34">
        <v>2.2650471159999999</v>
      </c>
      <c r="F5" s="34">
        <v>21.49812081</v>
      </c>
      <c r="G5" s="34">
        <v>0.83899999999999997</v>
      </c>
      <c r="H5" s="34">
        <v>18.68</v>
      </c>
      <c r="I5" s="34">
        <v>22.4</v>
      </c>
      <c r="J5" s="34">
        <v>438</v>
      </c>
      <c r="K5" s="34">
        <v>53.76</v>
      </c>
      <c r="L5" s="34">
        <v>71.86</v>
      </c>
    </row>
    <row r="6" spans="1:12" ht="18" x14ac:dyDescent="0.25">
      <c r="A6" s="6">
        <v>37</v>
      </c>
      <c r="B6" s="35" t="s">
        <v>56</v>
      </c>
      <c r="C6" s="34">
        <v>2382.0311557439845</v>
      </c>
      <c r="D6" s="34">
        <v>20.082714939999999</v>
      </c>
      <c r="E6" s="34">
        <v>2.3430467560000001</v>
      </c>
      <c r="F6" s="34">
        <v>22.425761699999999</v>
      </c>
      <c r="G6" s="34">
        <v>0.90100000000000002</v>
      </c>
      <c r="H6" s="34">
        <v>17.725349999999999</v>
      </c>
      <c r="I6" s="34">
        <v>19.0430125</v>
      </c>
      <c r="J6" s="34">
        <v>380.44</v>
      </c>
      <c r="K6" s="34">
        <v>49.927785249999999</v>
      </c>
      <c r="L6" s="34">
        <v>72.22253164</v>
      </c>
    </row>
    <row r="7" spans="1:12" ht="18" x14ac:dyDescent="0.25">
      <c r="A7" s="6">
        <v>65</v>
      </c>
      <c r="B7" s="35" t="s">
        <v>57</v>
      </c>
      <c r="C7" s="34">
        <v>5632.130487062057</v>
      </c>
      <c r="D7" s="34">
        <v>17.70428016</v>
      </c>
      <c r="E7" s="34">
        <v>2.2698974180000002</v>
      </c>
      <c r="F7" s="34">
        <v>19.974177569999998</v>
      </c>
      <c r="G7" s="34">
        <v>0.77100000000000002</v>
      </c>
      <c r="H7" s="34">
        <v>18.920000000000002</v>
      </c>
      <c r="I7" s="34">
        <v>24.07</v>
      </c>
      <c r="J7" s="34">
        <v>445.45</v>
      </c>
      <c r="K7" s="34">
        <v>52.63</v>
      </c>
      <c r="L7" s="34">
        <v>70.53</v>
      </c>
    </row>
    <row r="8" spans="1:12" ht="18" x14ac:dyDescent="0.25">
      <c r="A8" s="6">
        <v>91</v>
      </c>
      <c r="B8" s="35" t="s">
        <v>59</v>
      </c>
      <c r="C8" s="34">
        <v>5942.3689142509993</v>
      </c>
      <c r="D8" s="34">
        <v>18.217306440000002</v>
      </c>
      <c r="E8" s="34">
        <v>2.9853610929999999</v>
      </c>
      <c r="F8" s="34">
        <v>21.202667529999999</v>
      </c>
      <c r="G8" s="34">
        <v>1.0669999999999999</v>
      </c>
      <c r="H8" s="34">
        <v>14.61</v>
      </c>
      <c r="I8" s="34">
        <v>16.89</v>
      </c>
      <c r="J8" s="34">
        <v>439.92</v>
      </c>
      <c r="K8" s="34">
        <v>50.51</v>
      </c>
      <c r="L8" s="34">
        <v>70.900000000000006</v>
      </c>
    </row>
    <row r="9" spans="1:12" ht="18" x14ac:dyDescent="0.25">
      <c r="A9" s="6">
        <v>124</v>
      </c>
      <c r="B9" s="35" t="s">
        <v>60</v>
      </c>
      <c r="C9" s="34">
        <v>2699.0466490084063</v>
      </c>
      <c r="D9" s="34">
        <v>17.393976640000002</v>
      </c>
      <c r="E9" s="34">
        <v>2.793876069</v>
      </c>
      <c r="F9" s="34">
        <v>20.187852710000001</v>
      </c>
      <c r="G9" s="34">
        <v>1.0549999999999999</v>
      </c>
      <c r="H9" s="34">
        <v>15.81</v>
      </c>
      <c r="I9" s="34">
        <v>15.93</v>
      </c>
      <c r="J9" s="34">
        <v>419.03</v>
      </c>
      <c r="K9" s="34">
        <v>48.54</v>
      </c>
      <c r="L9" s="34">
        <v>74.400000000000006</v>
      </c>
    </row>
    <row r="10" spans="1:12" ht="18" x14ac:dyDescent="0.25">
      <c r="A10" s="6">
        <v>144</v>
      </c>
      <c r="B10" s="35" t="s">
        <v>61</v>
      </c>
      <c r="C10" s="34">
        <v>8345.7620144834382</v>
      </c>
      <c r="D10" s="34">
        <v>19.16398714</v>
      </c>
      <c r="E10" s="34">
        <v>2.2710903240000002</v>
      </c>
      <c r="F10" s="34">
        <v>21.435077459999999</v>
      </c>
      <c r="G10" s="34">
        <v>0.94699999999999995</v>
      </c>
      <c r="H10" s="34">
        <v>16.53</v>
      </c>
      <c r="I10" s="34">
        <v>20.12</v>
      </c>
      <c r="J10" s="34">
        <v>391.64</v>
      </c>
      <c r="K10" s="34">
        <v>45.25</v>
      </c>
      <c r="L10" s="34">
        <v>74.77</v>
      </c>
    </row>
    <row r="11" spans="1:12" ht="18" x14ac:dyDescent="0.25">
      <c r="A11" s="6">
        <v>157</v>
      </c>
      <c r="B11" s="35" t="s">
        <v>62</v>
      </c>
      <c r="C11" s="34">
        <v>7183.8952935482766</v>
      </c>
      <c r="D11" s="34">
        <v>17.673235859999998</v>
      </c>
      <c r="E11" s="34">
        <v>2.3487834479999998</v>
      </c>
      <c r="F11" s="34">
        <v>20.0220193</v>
      </c>
      <c r="G11" s="34">
        <v>0.97799999999999998</v>
      </c>
      <c r="H11" s="34">
        <v>17.13</v>
      </c>
      <c r="I11" s="34">
        <v>21.44</v>
      </c>
      <c r="J11" s="34">
        <v>465.58</v>
      </c>
      <c r="K11" s="34">
        <v>58.14</v>
      </c>
      <c r="L11" s="34">
        <v>70.55</v>
      </c>
    </row>
    <row r="12" spans="1:12" ht="18" x14ac:dyDescent="0.25">
      <c r="A12" s="6">
        <v>184</v>
      </c>
      <c r="B12" s="35" t="s">
        <v>63</v>
      </c>
      <c r="C12" s="34">
        <v>3606.8654971068909</v>
      </c>
      <c r="D12" s="34">
        <v>16.102236420000001</v>
      </c>
      <c r="E12" s="34">
        <v>2.597269823</v>
      </c>
      <c r="F12" s="34">
        <v>18.699506240000002</v>
      </c>
      <c r="G12" s="34">
        <v>0.96</v>
      </c>
      <c r="H12" s="34">
        <v>19.16</v>
      </c>
      <c r="I12" s="34">
        <v>20</v>
      </c>
      <c r="J12" s="34">
        <v>399.18</v>
      </c>
      <c r="K12" s="34">
        <v>45.05</v>
      </c>
      <c r="L12" s="34">
        <v>67.53</v>
      </c>
    </row>
    <row r="13" spans="1:12" ht="18" x14ac:dyDescent="0.25">
      <c r="A13" s="6">
        <v>211</v>
      </c>
      <c r="B13" s="35" t="s">
        <v>64</v>
      </c>
      <c r="C13" s="34">
        <v>4076.0331936154366</v>
      </c>
      <c r="D13" s="34">
        <v>17.820512820000001</v>
      </c>
      <c r="E13" s="34">
        <v>2.1277680650000002</v>
      </c>
      <c r="F13" s="34">
        <v>19.948280889999999</v>
      </c>
      <c r="G13" s="34">
        <v>0.98699999999999999</v>
      </c>
      <c r="H13" s="34">
        <v>16.53</v>
      </c>
      <c r="I13" s="34">
        <v>20.84</v>
      </c>
      <c r="J13" s="34">
        <v>427.26</v>
      </c>
      <c r="K13" s="34">
        <v>49.02</v>
      </c>
      <c r="L13" s="34">
        <v>71.069999999999993</v>
      </c>
    </row>
    <row r="14" spans="1:12" ht="18" x14ac:dyDescent="0.25">
      <c r="A14" s="6">
        <v>295</v>
      </c>
      <c r="B14" s="35" t="s">
        <v>67</v>
      </c>
      <c r="C14" s="34">
        <v>7444.7207629117856</v>
      </c>
      <c r="D14" s="34">
        <v>19.21052632</v>
      </c>
      <c r="E14" s="34">
        <v>2.9148923440000001</v>
      </c>
      <c r="F14" s="34">
        <v>22.125418660000001</v>
      </c>
      <c r="G14" s="34">
        <v>0.83699999999999997</v>
      </c>
      <c r="H14" s="34">
        <v>20.239999999999998</v>
      </c>
      <c r="I14" s="34">
        <v>20.12</v>
      </c>
      <c r="J14" s="34">
        <v>408.27</v>
      </c>
      <c r="K14" s="34">
        <v>44.44</v>
      </c>
      <c r="L14" s="34">
        <v>68.62</v>
      </c>
    </row>
    <row r="15" spans="1:12" ht="18" x14ac:dyDescent="0.25">
      <c r="A15" s="6">
        <v>330</v>
      </c>
      <c r="B15" s="35" t="s">
        <v>68</v>
      </c>
      <c r="C15" s="34">
        <v>5148.3139955074812</v>
      </c>
      <c r="D15" s="34">
        <v>19.075520829999999</v>
      </c>
      <c r="E15" s="34">
        <v>2.473425663</v>
      </c>
      <c r="F15" s="34">
        <v>21.5489465</v>
      </c>
      <c r="G15" s="34">
        <v>0.84199999999999997</v>
      </c>
      <c r="H15" s="34">
        <v>17.73</v>
      </c>
      <c r="I15" s="34">
        <v>18.32</v>
      </c>
      <c r="J15" s="34">
        <v>348.42</v>
      </c>
      <c r="K15" s="34">
        <v>46.73</v>
      </c>
      <c r="L15" s="34">
        <v>70.61</v>
      </c>
    </row>
    <row r="16" spans="1:12" ht="18" x14ac:dyDescent="0.25">
      <c r="A16" s="6">
        <v>359</v>
      </c>
      <c r="B16" s="35" t="s">
        <v>69</v>
      </c>
      <c r="C16" s="34">
        <v>3405.3172292803893</v>
      </c>
      <c r="D16" s="34">
        <v>19.936507939999998</v>
      </c>
      <c r="E16" s="34">
        <v>2.62989899</v>
      </c>
      <c r="F16" s="34">
        <v>22.566406929999999</v>
      </c>
      <c r="G16" s="34">
        <v>0.99</v>
      </c>
      <c r="H16" s="34">
        <v>18.440000000000001</v>
      </c>
      <c r="I16" s="34">
        <v>20</v>
      </c>
      <c r="J16" s="34">
        <v>389.82</v>
      </c>
      <c r="K16" s="34">
        <v>48.54</v>
      </c>
      <c r="L16" s="34">
        <v>73.64</v>
      </c>
    </row>
    <row r="17" spans="1:12" ht="18" x14ac:dyDescent="0.25">
      <c r="A17" s="6">
        <v>370</v>
      </c>
      <c r="B17" s="35" t="s">
        <v>70</v>
      </c>
      <c r="C17" s="34">
        <v>7803.1698624361234</v>
      </c>
      <c r="D17" s="34">
        <v>20.026178009999999</v>
      </c>
      <c r="E17" s="34">
        <v>2.5972156119999998</v>
      </c>
      <c r="F17" s="34">
        <v>22.623393620000002</v>
      </c>
      <c r="G17" s="34">
        <v>0.747</v>
      </c>
      <c r="H17" s="34">
        <v>17.25</v>
      </c>
      <c r="I17" s="34">
        <v>19.52</v>
      </c>
      <c r="J17" s="34">
        <v>381.93</v>
      </c>
      <c r="K17" s="34">
        <v>47.17</v>
      </c>
      <c r="L17" s="34">
        <v>73.11</v>
      </c>
    </row>
  </sheetData>
  <conditionalFormatting sqref="L2:L17">
    <cfRule type="colorScale" priority="1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7">
    <cfRule type="colorScale" priority="2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1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S14" sqref="S14"/>
    </sheetView>
  </sheetViews>
  <sheetFormatPr defaultRowHeight="15" x14ac:dyDescent="0.25"/>
  <cols>
    <col min="1" max="1" width="15.42578125" style="34" bestFit="1" customWidth="1"/>
  </cols>
  <sheetData>
    <row r="1" spans="1:3" x14ac:dyDescent="0.25">
      <c r="A1" s="42"/>
      <c r="B1" t="s">
        <v>91</v>
      </c>
      <c r="C1" t="s">
        <v>92</v>
      </c>
    </row>
    <row r="2" spans="1:3" ht="18" x14ac:dyDescent="0.25">
      <c r="A2" s="35" t="s">
        <v>52</v>
      </c>
      <c r="B2">
        <v>1.8138793610689739</v>
      </c>
      <c r="C2">
        <v>0.57011781842787079</v>
      </c>
    </row>
    <row r="3" spans="1:3" ht="18" x14ac:dyDescent="0.25">
      <c r="A3" s="35" t="s">
        <v>53</v>
      </c>
      <c r="B3">
        <v>0.63364646603798436</v>
      </c>
      <c r="C3">
        <v>0.22662492342335708</v>
      </c>
    </row>
    <row r="4" spans="1:3" ht="18" x14ac:dyDescent="0.25">
      <c r="A4" s="35" t="s">
        <v>54</v>
      </c>
      <c r="B4">
        <v>4.7229526472037646</v>
      </c>
      <c r="C4">
        <v>0.68375068745654322</v>
      </c>
    </row>
    <row r="5" spans="1:3" ht="18" x14ac:dyDescent="0.25">
      <c r="A5" s="35" t="s">
        <v>55</v>
      </c>
      <c r="B5">
        <v>0.57748429501934861</v>
      </c>
      <c r="C5">
        <v>2.7413844751324472E-3</v>
      </c>
    </row>
    <row r="6" spans="1:3" ht="18" x14ac:dyDescent="0.25">
      <c r="A6" s="35" t="s">
        <v>56</v>
      </c>
      <c r="B6">
        <v>0.96887611335810697</v>
      </c>
      <c r="C6">
        <v>7.9965413492483189E-3</v>
      </c>
    </row>
    <row r="7" spans="1:3" ht="18" x14ac:dyDescent="0.25">
      <c r="A7" s="35" t="s">
        <v>57</v>
      </c>
      <c r="B7">
        <v>2.3293604844407021</v>
      </c>
      <c r="C7">
        <v>0.32678293631136368</v>
      </c>
    </row>
    <row r="8" spans="1:3" ht="18" x14ac:dyDescent="0.25">
      <c r="A8" s="35" t="s">
        <v>58</v>
      </c>
      <c r="B8">
        <v>1.2808962679234317</v>
      </c>
      <c r="C8">
        <v>0.14539498371132611</v>
      </c>
    </row>
    <row r="9" spans="1:3" ht="18" x14ac:dyDescent="0.25">
      <c r="A9" s="35" t="s">
        <v>59</v>
      </c>
      <c r="B9">
        <v>2.5354114672973216</v>
      </c>
      <c r="C9">
        <v>8.5318266855534154E-3</v>
      </c>
    </row>
    <row r="10" spans="1:3" ht="18" x14ac:dyDescent="0.25">
      <c r="A10" s="35" t="s">
        <v>60</v>
      </c>
      <c r="B10">
        <v>1.1493004059010608</v>
      </c>
      <c r="C10">
        <v>6.2771604468169311E-3</v>
      </c>
    </row>
    <row r="11" spans="1:3" ht="18" x14ac:dyDescent="0.25">
      <c r="A11" s="35" t="s">
        <v>61</v>
      </c>
      <c r="B11">
        <v>3.4928422321904344</v>
      </c>
      <c r="C11">
        <v>5.308310413727012E-3</v>
      </c>
    </row>
    <row r="12" spans="1:3" ht="18" x14ac:dyDescent="0.25">
      <c r="A12" s="35" t="s">
        <v>62</v>
      </c>
      <c r="B12">
        <v>2.9550534300390892</v>
      </c>
      <c r="C12">
        <v>7.9124691266807864E-2</v>
      </c>
    </row>
    <row r="13" spans="1:3" ht="18" x14ac:dyDescent="0.25">
      <c r="A13" s="35" t="s">
        <v>63</v>
      </c>
      <c r="B13">
        <v>1.512536291907657</v>
      </c>
      <c r="C13">
        <v>0.18165774164042617</v>
      </c>
    </row>
    <row r="14" spans="1:3" ht="18" x14ac:dyDescent="0.25">
      <c r="A14" s="35" t="s">
        <v>64</v>
      </c>
      <c r="B14">
        <v>1.823412088017645</v>
      </c>
      <c r="C14">
        <v>9.3370069360133076E-2</v>
      </c>
    </row>
    <row r="15" spans="1:3" ht="18" x14ac:dyDescent="0.25">
      <c r="A15" s="35" t="s">
        <v>65</v>
      </c>
      <c r="B15">
        <v>1.7821556659279216</v>
      </c>
      <c r="C15">
        <v>1.9528572432375678E-2</v>
      </c>
    </row>
    <row r="16" spans="1:3" ht="18" x14ac:dyDescent="0.25">
      <c r="A16" s="35" t="s">
        <v>66</v>
      </c>
      <c r="B16">
        <v>1.5763563253054877</v>
      </c>
      <c r="C16">
        <v>2.1757681141667522E-3</v>
      </c>
    </row>
    <row r="17" spans="1:3" ht="18" x14ac:dyDescent="0.25">
      <c r="A17" s="35" t="s">
        <v>67</v>
      </c>
      <c r="B17">
        <v>3.0760770000233637</v>
      </c>
      <c r="C17">
        <v>2.6802144449089054E-2</v>
      </c>
    </row>
    <row r="18" spans="1:3" ht="18" x14ac:dyDescent="0.25">
      <c r="A18" s="35" t="s">
        <v>68</v>
      </c>
      <c r="B18">
        <v>2.2241952254909982</v>
      </c>
      <c r="C18">
        <v>5.567314518875717E-2</v>
      </c>
    </row>
    <row r="19" spans="1:3" ht="18" x14ac:dyDescent="0.25">
      <c r="A19" s="35" t="s">
        <v>69</v>
      </c>
      <c r="B19">
        <v>1.4556970319011335</v>
      </c>
      <c r="C19">
        <v>0.16893019364681786</v>
      </c>
    </row>
    <row r="20" spans="1:3" ht="18" x14ac:dyDescent="0.25">
      <c r="A20" s="35" t="s">
        <v>70</v>
      </c>
      <c r="B20">
        <v>3.331980513865521</v>
      </c>
      <c r="C20">
        <v>0.15136098988180585</v>
      </c>
    </row>
    <row r="21" spans="1:3" ht="18" x14ac:dyDescent="0.25">
      <c r="A21" s="35" t="s">
        <v>71</v>
      </c>
      <c r="B21">
        <v>3.644707665559066</v>
      </c>
      <c r="C21">
        <v>8.1400840850007733E-2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B20" sqref="A20:B20"/>
    </sheetView>
  </sheetViews>
  <sheetFormatPr defaultRowHeight="15" x14ac:dyDescent="0.25"/>
  <cols>
    <col min="2" max="2" width="33.5703125" bestFit="1" customWidth="1"/>
  </cols>
  <sheetData>
    <row r="1" spans="1:20" x14ac:dyDescent="0.25">
      <c r="A1" s="38"/>
      <c r="B1" s="38" t="s">
        <v>50</v>
      </c>
      <c r="C1" s="38" t="s">
        <v>89</v>
      </c>
      <c r="D1" s="38" t="s">
        <v>72</v>
      </c>
      <c r="E1" s="38" t="s">
        <v>73</v>
      </c>
      <c r="F1" s="38" t="s">
        <v>74</v>
      </c>
      <c r="G1" s="38" t="s">
        <v>75</v>
      </c>
      <c r="H1" s="38" t="s">
        <v>76</v>
      </c>
      <c r="I1" s="38" t="s">
        <v>77</v>
      </c>
      <c r="J1" s="38" t="s">
        <v>78</v>
      </c>
      <c r="K1" s="38" t="s">
        <v>79</v>
      </c>
      <c r="L1" s="38" t="s">
        <v>80</v>
      </c>
      <c r="M1" s="38" t="s">
        <v>81</v>
      </c>
      <c r="N1" s="38" t="s">
        <v>82</v>
      </c>
      <c r="O1" s="38" t="s">
        <v>83</v>
      </c>
      <c r="P1" s="38" t="s">
        <v>84</v>
      </c>
      <c r="Q1" s="38" t="s">
        <v>85</v>
      </c>
      <c r="R1" s="38" t="s">
        <v>86</v>
      </c>
      <c r="S1" s="38" t="s">
        <v>87</v>
      </c>
      <c r="T1" s="38" t="s">
        <v>88</v>
      </c>
    </row>
    <row r="2" spans="1:20" x14ac:dyDescent="0.25">
      <c r="A2" s="36" t="s">
        <v>50</v>
      </c>
      <c r="B2" s="36">
        <v>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1:20" x14ac:dyDescent="0.25">
      <c r="A3" s="36" t="s">
        <v>89</v>
      </c>
      <c r="B3" s="36">
        <v>0.20105553758246231</v>
      </c>
      <c r="C3" s="36">
        <v>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</row>
    <row r="4" spans="1:20" x14ac:dyDescent="0.25">
      <c r="A4" s="36" t="s">
        <v>72</v>
      </c>
      <c r="B4" s="36">
        <v>-0.16061500090643399</v>
      </c>
      <c r="C4" s="36">
        <v>0.62229853104044119</v>
      </c>
      <c r="D4" s="36">
        <v>1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</row>
    <row r="5" spans="1:20" x14ac:dyDescent="0.25">
      <c r="A5" s="36" t="s">
        <v>73</v>
      </c>
      <c r="B5" s="36">
        <v>0.27475508826875605</v>
      </c>
      <c r="C5" s="36">
        <v>0.76437461709348242</v>
      </c>
      <c r="D5" s="36">
        <v>0.73230888064974076</v>
      </c>
      <c r="E5" s="36">
        <v>1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</row>
    <row r="6" spans="1:20" x14ac:dyDescent="0.25">
      <c r="A6" s="36" t="s">
        <v>74</v>
      </c>
      <c r="B6" s="36">
        <v>7.5502951128613938E-2</v>
      </c>
      <c r="C6" s="36">
        <v>0.37035707253141598</v>
      </c>
      <c r="D6" s="36">
        <v>5.6730670192540716E-2</v>
      </c>
      <c r="E6" s="36">
        <v>0.26947330967678684</v>
      </c>
      <c r="F6" s="36">
        <v>1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</row>
    <row r="7" spans="1:20" x14ac:dyDescent="0.25">
      <c r="A7" s="36" t="s">
        <v>75</v>
      </c>
      <c r="B7" s="36">
        <v>3.8405080507661333E-3</v>
      </c>
      <c r="C7" s="36">
        <v>0.41553313592029334</v>
      </c>
      <c r="D7" s="36">
        <v>4.0288421107369826E-2</v>
      </c>
      <c r="E7" s="36">
        <v>0.18552058446377279</v>
      </c>
      <c r="F7" s="36">
        <v>0.69933182356507695</v>
      </c>
      <c r="G7" s="36">
        <v>1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</row>
    <row r="8" spans="1:20" x14ac:dyDescent="0.25">
      <c r="A8" s="36" t="s">
        <v>76</v>
      </c>
      <c r="B8" s="36">
        <v>0.30714563284639346</v>
      </c>
      <c r="C8" s="36">
        <v>-0.28531910159781576</v>
      </c>
      <c r="D8" s="36">
        <v>-0.60708255028016822</v>
      </c>
      <c r="E8" s="36">
        <v>-0.39012829279738481</v>
      </c>
      <c r="F8" s="36">
        <v>0.18714262252510952</v>
      </c>
      <c r="G8" s="36">
        <v>0.16775343861799075</v>
      </c>
      <c r="H8" s="36">
        <v>1</v>
      </c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</row>
    <row r="9" spans="1:20" x14ac:dyDescent="0.25">
      <c r="A9" s="36" t="s">
        <v>77</v>
      </c>
      <c r="B9" s="36">
        <v>1.2775705280539184E-2</v>
      </c>
      <c r="C9" s="36">
        <v>-0.65656529511792849</v>
      </c>
      <c r="D9" s="36">
        <v>-0.71215037447054108</v>
      </c>
      <c r="E9" s="36">
        <v>-0.485572501153193</v>
      </c>
      <c r="F9" s="36">
        <v>4.4941741384186419E-2</v>
      </c>
      <c r="G9" s="36">
        <v>-0.20114685108262592</v>
      </c>
      <c r="H9" s="36">
        <v>0.68249465537046627</v>
      </c>
      <c r="I9" s="36">
        <v>1</v>
      </c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</row>
    <row r="10" spans="1:20" x14ac:dyDescent="0.25">
      <c r="A10" s="36" t="s">
        <v>78</v>
      </c>
      <c r="B10" s="36">
        <v>2.5810330996098727E-2</v>
      </c>
      <c r="C10" s="36">
        <v>-4.4209282782931236E-2</v>
      </c>
      <c r="D10" s="36">
        <v>-0.3281002490260278</v>
      </c>
      <c r="E10" s="36">
        <v>-0.2954120938280802</v>
      </c>
      <c r="F10" s="36">
        <v>0.19036975273835952</v>
      </c>
      <c r="G10" s="36">
        <v>0.39671422829409336</v>
      </c>
      <c r="H10" s="36">
        <v>0.36078019880669604</v>
      </c>
      <c r="I10" s="36">
        <v>4.2981526701686397E-3</v>
      </c>
      <c r="J10" s="36">
        <v>1</v>
      </c>
      <c r="K10" s="36"/>
      <c r="L10" s="36"/>
      <c r="M10" s="36"/>
      <c r="N10" s="36"/>
      <c r="O10" s="36"/>
      <c r="P10" s="36"/>
      <c r="Q10" s="36"/>
      <c r="R10" s="36"/>
      <c r="S10" s="36"/>
      <c r="T10" s="36"/>
    </row>
    <row r="11" spans="1:20" x14ac:dyDescent="0.25">
      <c r="A11" s="36" t="s">
        <v>79</v>
      </c>
      <c r="B11" s="36">
        <v>2.0337999309915811E-2</v>
      </c>
      <c r="C11" s="36">
        <v>-0.63535055617124125</v>
      </c>
      <c r="D11" s="36">
        <v>-0.77100808206854776</v>
      </c>
      <c r="E11" s="36">
        <v>-0.55385808837837591</v>
      </c>
      <c r="F11" s="36">
        <v>0.10337252072848406</v>
      </c>
      <c r="G11" s="36">
        <v>-6.3511613012169024E-2</v>
      </c>
      <c r="H11" s="36">
        <v>0.76107342802245204</v>
      </c>
      <c r="I11" s="36">
        <v>0.94753932973656818</v>
      </c>
      <c r="J11" s="36">
        <v>0.32370891682662645</v>
      </c>
      <c r="K11" s="36">
        <v>1</v>
      </c>
      <c r="L11" s="36"/>
      <c r="M11" s="36"/>
      <c r="N11" s="36"/>
      <c r="O11" s="36"/>
      <c r="P11" s="36"/>
      <c r="Q11" s="36"/>
      <c r="R11" s="36"/>
      <c r="S11" s="36"/>
      <c r="T11" s="36"/>
    </row>
    <row r="12" spans="1:20" x14ac:dyDescent="0.25">
      <c r="A12" s="36" t="s">
        <v>80</v>
      </c>
      <c r="B12" s="36">
        <v>0.23242005383378492</v>
      </c>
      <c r="C12" s="36">
        <v>4.8704119022279536E-2</v>
      </c>
      <c r="D12" s="36">
        <v>-0.16726111977932551</v>
      </c>
      <c r="E12" s="36">
        <v>-2.6769892035019959E-2</v>
      </c>
      <c r="F12" s="36">
        <v>-0.13678797264119813</v>
      </c>
      <c r="G12" s="36">
        <v>-0.24349580446428762</v>
      </c>
      <c r="H12" s="36">
        <v>0.10952864168553048</v>
      </c>
      <c r="I12" s="36">
        <v>-7.3495368473110211E-3</v>
      </c>
      <c r="J12" s="36">
        <v>-0.40312720227034982</v>
      </c>
      <c r="K12" s="36">
        <v>-0.13581032295919884</v>
      </c>
      <c r="L12" s="36">
        <v>1</v>
      </c>
      <c r="M12" s="36"/>
      <c r="N12" s="36"/>
      <c r="O12" s="36"/>
      <c r="P12" s="36"/>
      <c r="Q12" s="36"/>
      <c r="R12" s="36"/>
      <c r="S12" s="36"/>
      <c r="T12" s="36"/>
    </row>
    <row r="13" spans="1:20" x14ac:dyDescent="0.25">
      <c r="A13" s="36" t="s">
        <v>81</v>
      </c>
      <c r="B13" s="36">
        <v>-6.1348013999591312E-2</v>
      </c>
      <c r="C13" s="36">
        <v>0.41389005659156092</v>
      </c>
      <c r="D13" s="36">
        <v>0.51909725959926312</v>
      </c>
      <c r="E13" s="36">
        <v>0.29996625219419143</v>
      </c>
      <c r="F13" s="36">
        <v>-0.15474557657960858</v>
      </c>
      <c r="G13" s="36">
        <v>-0.32942706521345749</v>
      </c>
      <c r="H13" s="36">
        <v>-0.53799356765987283</v>
      </c>
      <c r="I13" s="36">
        <v>-0.46812079144048502</v>
      </c>
      <c r="J13" s="36">
        <v>-0.41910885427153266</v>
      </c>
      <c r="K13" s="36">
        <v>-0.57688457970170737</v>
      </c>
      <c r="L13" s="36">
        <v>0.57272270030876726</v>
      </c>
      <c r="M13" s="36">
        <v>1</v>
      </c>
      <c r="N13" s="36"/>
      <c r="O13" s="36"/>
      <c r="P13" s="36"/>
      <c r="Q13" s="36"/>
      <c r="R13" s="36"/>
      <c r="S13" s="36"/>
      <c r="T13" s="36"/>
    </row>
    <row r="14" spans="1:20" x14ac:dyDescent="0.25">
      <c r="A14" s="36" t="s">
        <v>82</v>
      </c>
      <c r="B14" s="36">
        <v>0.31933298758452255</v>
      </c>
      <c r="C14" s="36">
        <v>-0.3906889495052735</v>
      </c>
      <c r="D14" s="36">
        <v>-0.71166492360613687</v>
      </c>
      <c r="E14" s="36">
        <v>-0.35086182364348412</v>
      </c>
      <c r="F14" s="36">
        <v>1.6713123804022709E-2</v>
      </c>
      <c r="G14" s="36">
        <v>8.7618454699908102E-2</v>
      </c>
      <c r="H14" s="36">
        <v>0.69638420002542845</v>
      </c>
      <c r="I14" s="36">
        <v>0.49395537852132348</v>
      </c>
      <c r="J14" s="36">
        <v>9.6426476711725818E-3</v>
      </c>
      <c r="K14" s="36">
        <v>0.47044571574017346</v>
      </c>
      <c r="L14" s="36">
        <v>0.47676739453414929</v>
      </c>
      <c r="M14" s="36">
        <v>-0.44752819224736701</v>
      </c>
      <c r="N14" s="36">
        <v>1</v>
      </c>
      <c r="O14" s="36"/>
      <c r="P14" s="36"/>
      <c r="Q14" s="36"/>
      <c r="R14" s="36"/>
      <c r="S14" s="36"/>
      <c r="T14" s="36"/>
    </row>
    <row r="15" spans="1:20" x14ac:dyDescent="0.25">
      <c r="A15" s="36" t="s">
        <v>83</v>
      </c>
      <c r="B15" s="36">
        <v>-0.56138627165644206</v>
      </c>
      <c r="C15" s="36">
        <v>4.5447680751868377E-2</v>
      </c>
      <c r="D15" s="36">
        <v>0.34582555650831159</v>
      </c>
      <c r="E15" s="36">
        <v>-0.18619665005776706</v>
      </c>
      <c r="F15" s="36">
        <v>4.5951302886773904E-2</v>
      </c>
      <c r="G15" s="36">
        <v>1.2878182884845102E-2</v>
      </c>
      <c r="H15" s="36">
        <v>-0.1839165623676951</v>
      </c>
      <c r="I15" s="36">
        <v>-0.24166543204598873</v>
      </c>
      <c r="J15" s="36">
        <v>0.36795017315838868</v>
      </c>
      <c r="K15" s="36">
        <v>-0.11104309733953029</v>
      </c>
      <c r="L15" s="36">
        <v>-1.0333383020636787E-2</v>
      </c>
      <c r="M15" s="36">
        <v>0.36596852770324445</v>
      </c>
      <c r="N15" s="36">
        <v>-0.40370636712996094</v>
      </c>
      <c r="O15" s="36">
        <v>1</v>
      </c>
      <c r="P15" s="36"/>
      <c r="Q15" s="36"/>
      <c r="R15" s="36"/>
      <c r="S15" s="36"/>
      <c r="T15" s="36"/>
    </row>
    <row r="16" spans="1:20" x14ac:dyDescent="0.25">
      <c r="A16" s="36" t="s">
        <v>84</v>
      </c>
      <c r="B16" s="36">
        <v>4.3272843361791033E-2</v>
      </c>
      <c r="C16" s="36">
        <v>0.11094589451481587</v>
      </c>
      <c r="D16" s="36">
        <v>-0.22982046565917125</v>
      </c>
      <c r="E16" s="36">
        <v>0.17742690270421047</v>
      </c>
      <c r="F16" s="36">
        <v>-7.7924954080603556E-2</v>
      </c>
      <c r="G16" s="36">
        <v>7.6752237865451545E-2</v>
      </c>
      <c r="H16" s="36">
        <v>-0.11027296532691865</v>
      </c>
      <c r="I16" s="36">
        <v>0.1084870094280256</v>
      </c>
      <c r="J16" s="36">
        <v>-0.3562366744084739</v>
      </c>
      <c r="K16" s="36">
        <v>-1.122159809037252E-2</v>
      </c>
      <c r="L16" s="36">
        <v>1.1725580451492888E-3</v>
      </c>
      <c r="M16" s="36">
        <v>-4.0427243290503317E-2</v>
      </c>
      <c r="N16" s="36">
        <v>4.4629897764750619E-2</v>
      </c>
      <c r="O16" s="36">
        <v>-0.60662019252044586</v>
      </c>
      <c r="P16" s="36">
        <v>1</v>
      </c>
      <c r="Q16" s="36"/>
      <c r="R16" s="36"/>
      <c r="S16" s="36"/>
      <c r="T16" s="36"/>
    </row>
    <row r="17" spans="1:20" x14ac:dyDescent="0.25">
      <c r="A17" s="36" t="s">
        <v>85</v>
      </c>
      <c r="B17" s="36">
        <v>7.6567311669918564E-2</v>
      </c>
      <c r="C17" s="36">
        <v>8.7119796195660709E-2</v>
      </c>
      <c r="D17" s="36">
        <v>0.14988125842362729</v>
      </c>
      <c r="E17" s="36">
        <v>0.2364618678788063</v>
      </c>
      <c r="F17" s="36">
        <v>-0.19431023913508269</v>
      </c>
      <c r="G17" s="36">
        <v>-0.33085000470546322</v>
      </c>
      <c r="H17" s="36">
        <v>-0.46392805164715045</v>
      </c>
      <c r="I17" s="36">
        <v>-3.506459512801717E-2</v>
      </c>
      <c r="J17" s="36">
        <v>-0.46754926450916923</v>
      </c>
      <c r="K17" s="36">
        <v>-0.18262536437770518</v>
      </c>
      <c r="L17" s="36">
        <v>-0.33195057645345882</v>
      </c>
      <c r="M17" s="36">
        <v>8.6734309978450039E-2</v>
      </c>
      <c r="N17" s="36">
        <v>-0.45513360982495438</v>
      </c>
      <c r="O17" s="36">
        <v>-0.40872283157414735</v>
      </c>
      <c r="P17" s="36">
        <v>0.52691967700478382</v>
      </c>
      <c r="Q17" s="36">
        <v>1</v>
      </c>
      <c r="R17" s="36"/>
      <c r="S17" s="36"/>
      <c r="T17" s="36"/>
    </row>
    <row r="18" spans="1:20" x14ac:dyDescent="0.25">
      <c r="A18" s="36" t="s">
        <v>86</v>
      </c>
      <c r="B18" s="36">
        <v>-0.18911916270246101</v>
      </c>
      <c r="C18" s="36">
        <v>0.43526894170088593</v>
      </c>
      <c r="D18" s="36">
        <v>0.56156018746164982</v>
      </c>
      <c r="E18" s="36">
        <v>0.46700464321595664</v>
      </c>
      <c r="F18" s="36">
        <v>-0.22659959505830779</v>
      </c>
      <c r="G18" s="36">
        <v>-0.2717486893490762</v>
      </c>
      <c r="H18" s="36">
        <v>-0.27877283487039622</v>
      </c>
      <c r="I18" s="36">
        <v>-0.31493610331801214</v>
      </c>
      <c r="J18" s="36">
        <v>-0.30900271792230399</v>
      </c>
      <c r="K18" s="36">
        <v>-0.39537081296932824</v>
      </c>
      <c r="L18" s="36">
        <v>-0.14024420381804112</v>
      </c>
      <c r="M18" s="36">
        <v>0.40042160078460171</v>
      </c>
      <c r="N18" s="36">
        <v>-0.61269469575700219</v>
      </c>
      <c r="O18" s="36">
        <v>0.20971834727750099</v>
      </c>
      <c r="P18" s="36">
        <v>8.7091179449220582E-2</v>
      </c>
      <c r="Q18" s="36">
        <v>0.3165095202110913</v>
      </c>
      <c r="R18" s="36">
        <v>1</v>
      </c>
      <c r="S18" s="36"/>
      <c r="T18" s="36"/>
    </row>
    <row r="19" spans="1:20" x14ac:dyDescent="0.25">
      <c r="A19" s="36" t="s">
        <v>87</v>
      </c>
      <c r="B19" s="36">
        <v>-0.23111863758244436</v>
      </c>
      <c r="C19" s="36">
        <v>0.23103808974404524</v>
      </c>
      <c r="D19" s="36">
        <v>0.21695741957793804</v>
      </c>
      <c r="E19" s="36">
        <v>0.19510912738082359</v>
      </c>
      <c r="F19" s="36">
        <v>-4.4348724103260649E-2</v>
      </c>
      <c r="G19" s="36">
        <v>-0.39984084815613585</v>
      </c>
      <c r="H19" s="36">
        <v>-0.22232261501470096</v>
      </c>
      <c r="I19" s="36">
        <v>-0.12030659991115153</v>
      </c>
      <c r="J19" s="36">
        <v>-0.47013046084967741</v>
      </c>
      <c r="K19" s="36">
        <v>-0.25914530185646523</v>
      </c>
      <c r="L19" s="36">
        <v>-7.6501722520921564E-2</v>
      </c>
      <c r="M19" s="36">
        <v>0.28094064174830619</v>
      </c>
      <c r="N19" s="36">
        <v>-0.40584511433736725</v>
      </c>
      <c r="O19" s="36">
        <v>4.930536886206132E-2</v>
      </c>
      <c r="P19" s="36">
        <v>-5.8524578975186467E-2</v>
      </c>
      <c r="Q19" s="36">
        <v>0.38919423935966019</v>
      </c>
      <c r="R19" s="36">
        <v>0.67604071398601018</v>
      </c>
      <c r="S19" s="36">
        <v>1</v>
      </c>
      <c r="T19" s="36"/>
    </row>
    <row r="20" spans="1:20" ht="15.75" thickBot="1" x14ac:dyDescent="0.3">
      <c r="A20" s="37" t="s">
        <v>88</v>
      </c>
      <c r="B20" s="37">
        <v>-0.18345280948549139</v>
      </c>
      <c r="C20" s="37">
        <v>-0.19026732987452349</v>
      </c>
      <c r="D20" s="37">
        <v>2.1606734950756445E-2</v>
      </c>
      <c r="E20" s="37">
        <v>-0.29667284099691382</v>
      </c>
      <c r="F20" s="37">
        <v>0.13246221383376569</v>
      </c>
      <c r="G20" s="37">
        <v>-0.16631063550055242</v>
      </c>
      <c r="H20" s="37">
        <v>0.31193347238366964</v>
      </c>
      <c r="I20" s="37">
        <v>0.42965600049881286</v>
      </c>
      <c r="J20" s="37">
        <v>-7.3594663494207166E-2</v>
      </c>
      <c r="K20" s="37">
        <v>0.38300171120632182</v>
      </c>
      <c r="L20" s="37">
        <v>0.19300432035585607</v>
      </c>
      <c r="M20" s="37">
        <v>9.9267038632435065E-2</v>
      </c>
      <c r="N20" s="37">
        <v>0.10410414389034757</v>
      </c>
      <c r="O20" s="37">
        <v>0.2891660820917939</v>
      </c>
      <c r="P20" s="37">
        <v>-0.5070523450199379</v>
      </c>
      <c r="Q20" s="37">
        <v>-0.25374052611588038</v>
      </c>
      <c r="R20" s="37">
        <v>-0.17204038141419556</v>
      </c>
      <c r="S20" s="37">
        <v>5.9810313241557132E-2</v>
      </c>
      <c r="T20" s="37">
        <v>1</v>
      </c>
    </row>
  </sheetData>
  <conditionalFormatting sqref="B2:B2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Sheet2 (2)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ymottiar</dc:creator>
  <cp:lastModifiedBy>ymottiar</cp:lastModifiedBy>
  <cp:lastPrinted>2016-05-26T18:10:42Z</cp:lastPrinted>
  <dcterms:created xsi:type="dcterms:W3CDTF">2016-05-07T02:00:55Z</dcterms:created>
  <dcterms:modified xsi:type="dcterms:W3CDTF">2017-02-07T00:59:27Z</dcterms:modified>
</cp:coreProperties>
</file>