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hik\Downloads\Trainity\Project 5\"/>
    </mc:Choice>
  </mc:AlternateContent>
  <xr:revisionPtr revIDLastSave="0" documentId="13_ncr:1_{066D59CC-0EF0-4FFF-B89B-79D57CD6550B}" xr6:coauthVersionLast="47" xr6:coauthVersionMax="47" xr10:uidLastSave="{00000000-0000-0000-0000-000000000000}"/>
  <bookViews>
    <workbookView xWindow="-108" yWindow="-108" windowWidth="23256" windowHeight="12456" tabRatio="926" activeTab="6" xr2:uid="{C7DC6F03-E8DB-4CEA-89F0-E95A6E300670}"/>
  </bookViews>
  <sheets>
    <sheet name="IMDB_Movies_Original" sheetId="5" r:id="rId1"/>
    <sheet name="IMDB_Movie_Data" sheetId="6" r:id="rId2"/>
    <sheet name="A. Movie_Genre_Analysis" sheetId="7" r:id="rId3"/>
    <sheet name="B. Movie_Duration_Analysis" sheetId="8" r:id="rId4"/>
    <sheet name="C. Language_Analysis" sheetId="9" r:id="rId5"/>
    <sheet name="D. Director_Analysis" sheetId="10" r:id="rId6"/>
    <sheet name="E. Budget_Analysis" sheetId="11" r:id="rId7"/>
  </sheets>
  <definedNames>
    <definedName name="_xlnm._FilterDatabase" localSheetId="5" hidden="1">'D. Director_Analysis'!$D$4:$G$1755</definedName>
    <definedName name="_xlnm._FilterDatabase" localSheetId="6" hidden="1">'E. Budget_Analysis'!$D$4:$G$3790</definedName>
    <definedName name="_xlnm._FilterDatabase" localSheetId="1" hidden="1">IMDB_Movie_Data!$F$1:$F$3787</definedName>
    <definedName name="_xlchart.v1.0" hidden="1">'A. Movie_Genre_Analysis'!$D$5:$D$27</definedName>
    <definedName name="_xlchart.v1.1" hidden="1">'A. Movie_Genre_Analysis'!$E$4</definedName>
    <definedName name="_xlchart.v1.2" hidden="1">'A. Movie_Genre_Analysis'!$E$5:$E$27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10" l="1"/>
  <c r="O4" i="11"/>
  <c r="G1439" i="11"/>
  <c r="G3604" i="11"/>
  <c r="G52" i="11"/>
  <c r="G3776" i="11"/>
  <c r="G308" i="11"/>
  <c r="G3675" i="11"/>
  <c r="G48" i="11"/>
  <c r="G489" i="11"/>
  <c r="G295" i="11"/>
  <c r="G2753" i="11"/>
  <c r="G3475" i="11"/>
  <c r="G53" i="11"/>
  <c r="G3765" i="11"/>
  <c r="G376" i="11"/>
  <c r="G3728" i="11"/>
  <c r="G10" i="11"/>
  <c r="G2755" i="11"/>
  <c r="G3613" i="11"/>
  <c r="G1625" i="11"/>
  <c r="G786" i="11"/>
  <c r="G3747" i="11"/>
  <c r="G754" i="11"/>
  <c r="G3760" i="11"/>
  <c r="G1377" i="11"/>
  <c r="G7" i="11"/>
  <c r="G92" i="11"/>
  <c r="G3771" i="11"/>
  <c r="G6" i="11"/>
  <c r="G207" i="11"/>
  <c r="G72" i="11"/>
  <c r="G47" i="11"/>
  <c r="G130" i="11"/>
  <c r="G949" i="11"/>
  <c r="G364" i="11"/>
  <c r="G50" i="11"/>
  <c r="G719" i="11"/>
  <c r="G1080" i="11"/>
  <c r="G1745" i="11"/>
  <c r="G1813" i="11"/>
  <c r="G2735" i="11"/>
  <c r="G3729" i="11"/>
  <c r="G45" i="11"/>
  <c r="G3713" i="11"/>
  <c r="G89" i="11"/>
  <c r="G1334" i="11"/>
  <c r="G743" i="11"/>
  <c r="G667" i="11"/>
  <c r="G3768" i="11"/>
  <c r="G651" i="11"/>
  <c r="G3759" i="11"/>
  <c r="G3739" i="11"/>
  <c r="G90" i="11"/>
  <c r="G135" i="11"/>
  <c r="G482" i="11"/>
  <c r="G3661" i="11"/>
  <c r="G602" i="11"/>
  <c r="G1978" i="11"/>
  <c r="G3511" i="11"/>
  <c r="G3689" i="11"/>
  <c r="G3767" i="11"/>
  <c r="G3667" i="11"/>
  <c r="G181" i="11"/>
  <c r="G3301" i="11"/>
  <c r="G13" i="11"/>
  <c r="G157" i="11"/>
  <c r="G977" i="11"/>
  <c r="G67" i="11"/>
  <c r="G3749" i="11"/>
  <c r="G3669" i="11"/>
  <c r="G3592" i="11"/>
  <c r="G3020" i="11"/>
  <c r="G3714" i="11"/>
  <c r="G3722" i="11"/>
  <c r="G3734" i="11"/>
  <c r="G3352" i="11"/>
  <c r="G66" i="11"/>
  <c r="G63" i="11"/>
  <c r="G179" i="11"/>
  <c r="G3074" i="11"/>
  <c r="G406" i="11"/>
  <c r="G670" i="11"/>
  <c r="G3769" i="11"/>
  <c r="G252" i="11"/>
  <c r="G345" i="11"/>
  <c r="G3751" i="11"/>
  <c r="G429" i="11"/>
  <c r="G944" i="11"/>
  <c r="G3774" i="11"/>
  <c r="G3692" i="11"/>
  <c r="G480" i="11"/>
  <c r="G3637" i="11"/>
  <c r="G81" i="11"/>
  <c r="G983" i="11"/>
  <c r="G133" i="11"/>
  <c r="G148" i="11"/>
  <c r="G202" i="11"/>
  <c r="G3286" i="11"/>
  <c r="G3009" i="11"/>
  <c r="G150" i="11"/>
  <c r="G3735" i="11"/>
  <c r="G3753" i="11"/>
  <c r="G3745" i="11"/>
  <c r="G87" i="11"/>
  <c r="G3762" i="11"/>
  <c r="G3700" i="11"/>
  <c r="G3647" i="11"/>
  <c r="G421" i="11"/>
  <c r="G76" i="11"/>
  <c r="G3764" i="11"/>
  <c r="G115" i="11"/>
  <c r="G121" i="11"/>
  <c r="G313" i="11"/>
  <c r="G204" i="11"/>
  <c r="G436" i="11"/>
  <c r="G438" i="11"/>
  <c r="G448" i="11"/>
  <c r="G835" i="11"/>
  <c r="G888" i="11"/>
  <c r="G838" i="11"/>
  <c r="G2876" i="11"/>
  <c r="G32" i="11"/>
  <c r="G137" i="11"/>
  <c r="G704" i="11"/>
  <c r="G1697" i="11"/>
  <c r="G3125" i="11"/>
  <c r="G809" i="11"/>
  <c r="G3528" i="11"/>
  <c r="G3464" i="11"/>
  <c r="G3701" i="11"/>
  <c r="G3237" i="11"/>
  <c r="G585" i="11"/>
  <c r="G3738" i="11"/>
  <c r="G3309" i="11"/>
  <c r="G1231" i="11"/>
  <c r="G3178" i="11"/>
  <c r="G3124" i="11"/>
  <c r="G3720" i="11"/>
  <c r="G3766" i="11"/>
  <c r="G3731" i="11"/>
  <c r="G3763" i="11"/>
  <c r="G3503" i="11"/>
  <c r="G3585" i="11"/>
  <c r="G350" i="11"/>
  <c r="G1130" i="11"/>
  <c r="G3380" i="11"/>
  <c r="G403" i="11"/>
  <c r="G508" i="11"/>
  <c r="G3704" i="11"/>
  <c r="G2220" i="11"/>
  <c r="G388" i="11"/>
  <c r="G3584" i="11"/>
  <c r="G1406" i="11"/>
  <c r="G3427" i="11"/>
  <c r="G3716" i="11"/>
  <c r="G195" i="11"/>
  <c r="G28" i="11"/>
  <c r="G788" i="11"/>
  <c r="G3758" i="11"/>
  <c r="G3756" i="11"/>
  <c r="G3284" i="11"/>
  <c r="G2851" i="11"/>
  <c r="G2508" i="11"/>
  <c r="G2671" i="11"/>
  <c r="G3686" i="11"/>
  <c r="G3757" i="11"/>
  <c r="G694" i="11"/>
  <c r="G2710" i="11"/>
  <c r="G3668" i="11"/>
  <c r="G74" i="11"/>
  <c r="G3711" i="11"/>
  <c r="G3094" i="11"/>
  <c r="G3737" i="11"/>
  <c r="G527" i="11"/>
  <c r="G3653" i="11"/>
  <c r="G2929" i="11"/>
  <c r="G3631" i="11"/>
  <c r="G162" i="11"/>
  <c r="G271" i="11"/>
  <c r="G515" i="11"/>
  <c r="G16" i="11"/>
  <c r="G620" i="11"/>
  <c r="G211" i="11"/>
  <c r="G1483" i="11"/>
  <c r="G1099" i="11"/>
  <c r="G1486" i="11"/>
  <c r="G3321" i="11"/>
  <c r="G3673" i="11"/>
  <c r="G153" i="11"/>
  <c r="G3725" i="11"/>
  <c r="G3707" i="11"/>
  <c r="G1408" i="11"/>
  <c r="G2993" i="11"/>
  <c r="G1126" i="11"/>
  <c r="G60" i="11"/>
  <c r="G3750" i="11"/>
  <c r="G79" i="11"/>
  <c r="G46" i="11"/>
  <c r="G244" i="11"/>
  <c r="G857" i="11"/>
  <c r="G206" i="11"/>
  <c r="G274" i="11"/>
  <c r="G398" i="11"/>
  <c r="G674" i="11"/>
  <c r="G459" i="11"/>
  <c r="G3655" i="11"/>
  <c r="G2932" i="11"/>
  <c r="G3158" i="11"/>
  <c r="G125" i="11"/>
  <c r="G402" i="11"/>
  <c r="G251" i="11"/>
  <c r="G613" i="11"/>
  <c r="G1821" i="11"/>
  <c r="G1634" i="11"/>
  <c r="G1594" i="11"/>
  <c r="G2912" i="11"/>
  <c r="G3207" i="11"/>
  <c r="G2402" i="11"/>
  <c r="G3664" i="11"/>
  <c r="G3277" i="11"/>
  <c r="G3620" i="11"/>
  <c r="G3579" i="11"/>
  <c r="G3718" i="11"/>
  <c r="G3741" i="11"/>
  <c r="G3573" i="11"/>
  <c r="G3470" i="11"/>
  <c r="G27" i="11"/>
  <c r="G56" i="11"/>
  <c r="G69" i="11"/>
  <c r="G1325" i="11"/>
  <c r="G12" i="11"/>
  <c r="G485" i="11"/>
  <c r="G3712" i="11"/>
  <c r="G3703" i="11"/>
  <c r="G378" i="11"/>
  <c r="G71" i="11"/>
  <c r="G3634" i="11"/>
  <c r="G3659" i="11"/>
  <c r="G3694" i="11"/>
  <c r="G118" i="11"/>
  <c r="G582" i="11"/>
  <c r="G1227" i="11"/>
  <c r="G1712" i="11"/>
  <c r="G1217" i="11"/>
  <c r="G374" i="11"/>
  <c r="G1078" i="11"/>
  <c r="G2663" i="11"/>
  <c r="G3705" i="11"/>
  <c r="G3259" i="11"/>
  <c r="G2410" i="11"/>
  <c r="G771" i="11"/>
  <c r="G3680" i="11"/>
  <c r="G3600" i="11"/>
  <c r="G3338" i="11"/>
  <c r="G3512" i="11"/>
  <c r="G3761" i="11"/>
  <c r="G3630" i="11"/>
  <c r="G943" i="11"/>
  <c r="G42" i="11"/>
  <c r="G3733" i="11"/>
  <c r="G3633" i="11"/>
  <c r="G2736" i="11"/>
  <c r="G938" i="11"/>
  <c r="G3726" i="11"/>
  <c r="G1547" i="11"/>
  <c r="G2095" i="11"/>
  <c r="G151" i="11"/>
  <c r="G3743" i="11"/>
  <c r="G3727" i="11"/>
  <c r="G1353" i="11"/>
  <c r="G276" i="11"/>
  <c r="G832" i="11"/>
  <c r="G83" i="11"/>
  <c r="G1165" i="11"/>
  <c r="G296" i="11"/>
  <c r="G210" i="11"/>
  <c r="G2356" i="11"/>
  <c r="G829" i="11"/>
  <c r="G801" i="11"/>
  <c r="G3517" i="11"/>
  <c r="G530" i="11"/>
  <c r="G1101" i="11"/>
  <c r="G1859" i="11"/>
  <c r="G392" i="11"/>
  <c r="G1973" i="11"/>
  <c r="G2874" i="11"/>
  <c r="G2643" i="11"/>
  <c r="G346" i="11"/>
  <c r="G3363" i="11"/>
  <c r="G3297" i="11"/>
  <c r="G1526" i="11"/>
  <c r="G3488" i="11"/>
  <c r="G3113" i="11"/>
  <c r="G3590" i="11"/>
  <c r="G1171" i="11"/>
  <c r="G278" i="11"/>
  <c r="G3645" i="11"/>
  <c r="G3715" i="11"/>
  <c r="G3336" i="11"/>
  <c r="G3679" i="11"/>
  <c r="G3399" i="11"/>
  <c r="G3754" i="11"/>
  <c r="G3646" i="11"/>
  <c r="G3648" i="11"/>
  <c r="G3719" i="11"/>
  <c r="G3702" i="11"/>
  <c r="G3717" i="11"/>
  <c r="G3748" i="11"/>
  <c r="G3699" i="11"/>
  <c r="G805" i="11"/>
  <c r="G1963" i="11"/>
  <c r="G208" i="11"/>
  <c r="G3279" i="11"/>
  <c r="G3746" i="11"/>
  <c r="G3578" i="11"/>
  <c r="G3462" i="11"/>
  <c r="G1175" i="11"/>
  <c r="G2712" i="11"/>
  <c r="G3440" i="11"/>
  <c r="G2495" i="11"/>
  <c r="G3601" i="11"/>
  <c r="G375" i="11"/>
  <c r="G205" i="11"/>
  <c r="G3255" i="11"/>
  <c r="G20" i="11"/>
  <c r="G22" i="11"/>
  <c r="G35" i="11"/>
  <c r="G3723" i="11"/>
  <c r="G1194" i="11"/>
  <c r="G3721" i="11"/>
  <c r="G257" i="11"/>
  <c r="G279" i="11"/>
  <c r="G3191" i="11"/>
  <c r="G3342" i="11"/>
  <c r="G3732" i="11"/>
  <c r="G75" i="11"/>
  <c r="G3736" i="11"/>
  <c r="G2590" i="11"/>
  <c r="G88" i="11"/>
  <c r="G96" i="11"/>
  <c r="G3179" i="11"/>
  <c r="G128" i="11"/>
  <c r="G447" i="11"/>
  <c r="G934" i="11"/>
  <c r="G201" i="11"/>
  <c r="G3478" i="11"/>
  <c r="G757" i="11"/>
  <c r="G617" i="11"/>
  <c r="G818" i="11"/>
  <c r="G1123" i="11"/>
  <c r="G1326" i="11"/>
  <c r="G1420" i="11"/>
  <c r="G154" i="11"/>
  <c r="G3529" i="11"/>
  <c r="G2456" i="11"/>
  <c r="G1499" i="11"/>
  <c r="G1419" i="11"/>
  <c r="G2780" i="11"/>
  <c r="G3260" i="11"/>
  <c r="G3038" i="11"/>
  <c r="G1386" i="11"/>
  <c r="G3272" i="11"/>
  <c r="G2670" i="11"/>
  <c r="G3261" i="11"/>
  <c r="G3437" i="11"/>
  <c r="G3370" i="11"/>
  <c r="G2616" i="11"/>
  <c r="G3744" i="11"/>
  <c r="G3435" i="11"/>
  <c r="G468" i="11"/>
  <c r="G3586" i="11"/>
  <c r="G3589" i="11"/>
  <c r="G3594" i="11"/>
  <c r="G3696" i="11"/>
  <c r="G1149" i="11"/>
  <c r="G3388" i="11"/>
  <c r="G3742" i="11"/>
  <c r="G760" i="11"/>
  <c r="G106" i="11"/>
  <c r="G113" i="11"/>
  <c r="G229" i="11"/>
  <c r="G217" i="11"/>
  <c r="G260" i="11"/>
  <c r="G228" i="11"/>
  <c r="G3662" i="11"/>
  <c r="G390" i="11"/>
  <c r="G611" i="11"/>
  <c r="G634" i="11"/>
  <c r="G3168" i="11"/>
  <c r="G1733" i="11"/>
  <c r="G3271" i="11"/>
  <c r="G1026" i="11"/>
  <c r="G874" i="11"/>
  <c r="G783" i="11"/>
  <c r="G2107" i="11"/>
  <c r="G379" i="11"/>
  <c r="G3123" i="11"/>
  <c r="G3542" i="11"/>
  <c r="G3231" i="11"/>
  <c r="G3411" i="11"/>
  <c r="G3285" i="11"/>
  <c r="G3660" i="11"/>
  <c r="G3607" i="11"/>
  <c r="G3605" i="11"/>
  <c r="G3235" i="11"/>
  <c r="G3421" i="11"/>
  <c r="G3426" i="11"/>
  <c r="G425" i="11"/>
  <c r="G357" i="11"/>
  <c r="G3268" i="11"/>
  <c r="G370" i="11"/>
  <c r="G3581" i="11"/>
  <c r="G2502" i="11"/>
  <c r="G2779" i="11"/>
  <c r="G3479" i="11"/>
  <c r="G3621" i="11"/>
  <c r="G86" i="11"/>
  <c r="G984" i="11"/>
  <c r="G218" i="11"/>
  <c r="G14" i="11"/>
  <c r="G70" i="11"/>
  <c r="G285" i="11"/>
  <c r="G335" i="11"/>
  <c r="G380" i="11"/>
  <c r="G382" i="11"/>
  <c r="G3467" i="11"/>
  <c r="G326" i="11"/>
  <c r="G427" i="11"/>
  <c r="G466" i="11"/>
  <c r="G512" i="11"/>
  <c r="G593" i="11"/>
  <c r="G537" i="11"/>
  <c r="G647" i="11"/>
  <c r="G476" i="11"/>
  <c r="G780" i="11"/>
  <c r="G834" i="11"/>
  <c r="G957" i="11"/>
  <c r="G980" i="11"/>
  <c r="G911" i="11"/>
  <c r="G1040" i="11"/>
  <c r="G1176" i="11"/>
  <c r="G1248" i="11"/>
  <c r="G1311" i="11"/>
  <c r="G1371" i="11"/>
  <c r="G1397" i="11"/>
  <c r="G1159" i="11"/>
  <c r="G2097" i="11"/>
  <c r="G1873" i="11"/>
  <c r="G1146" i="11"/>
  <c r="G1663" i="11"/>
  <c r="G1070" i="11"/>
  <c r="G2623" i="11"/>
  <c r="G1936" i="11"/>
  <c r="G2886" i="11"/>
  <c r="G3031" i="11"/>
  <c r="G254" i="11"/>
  <c r="G3212" i="11"/>
  <c r="G3305" i="11"/>
  <c r="G3559" i="11"/>
  <c r="G2847" i="11"/>
  <c r="G3448" i="11"/>
  <c r="G3449" i="11"/>
  <c r="G3572" i="11"/>
  <c r="G3641" i="11"/>
  <c r="G3486" i="11"/>
  <c r="G3582" i="11"/>
  <c r="G3608" i="11"/>
  <c r="G3618" i="11"/>
  <c r="G3599" i="11"/>
  <c r="G3289" i="11"/>
  <c r="G3674" i="11"/>
  <c r="G3682" i="11"/>
  <c r="G3684" i="11"/>
  <c r="G3690" i="11"/>
  <c r="G3688" i="11"/>
  <c r="G3691" i="11"/>
  <c r="G3657" i="11"/>
  <c r="G3710" i="11"/>
  <c r="G3243" i="11"/>
  <c r="G3642" i="11"/>
  <c r="G3672" i="11"/>
  <c r="G177" i="11"/>
  <c r="G11" i="11"/>
  <c r="G936" i="11"/>
  <c r="G626" i="11"/>
  <c r="G1245" i="11"/>
  <c r="G3492" i="11"/>
  <c r="G2503" i="11"/>
  <c r="G499" i="11"/>
  <c r="G3724" i="11"/>
  <c r="G3698" i="11"/>
  <c r="G3640" i="11"/>
  <c r="G33" i="11"/>
  <c r="G2919" i="11"/>
  <c r="G18" i="11"/>
  <c r="G39" i="11"/>
  <c r="G94" i="11"/>
  <c r="G156" i="11"/>
  <c r="G3575" i="11"/>
  <c r="G288" i="11"/>
  <c r="G415" i="11"/>
  <c r="G419" i="11"/>
  <c r="G167" i="11"/>
  <c r="G572" i="11"/>
  <c r="G601" i="11"/>
  <c r="G2720" i="11"/>
  <c r="G999" i="11"/>
  <c r="G612" i="11"/>
  <c r="G290" i="11"/>
  <c r="G1163" i="11"/>
  <c r="G676" i="11"/>
  <c r="G2608" i="11"/>
  <c r="G2728" i="11"/>
  <c r="G267" i="11"/>
  <c r="G755" i="11"/>
  <c r="G1752" i="11"/>
  <c r="G3292" i="11"/>
  <c r="G3389" i="11"/>
  <c r="G3412" i="11"/>
  <c r="G3445" i="11"/>
  <c r="G3547" i="11"/>
  <c r="G2199" i="11"/>
  <c r="G3551" i="11"/>
  <c r="G3149" i="11"/>
  <c r="G3527" i="11"/>
  <c r="G1478" i="11"/>
  <c r="G3147" i="11"/>
  <c r="G3654" i="11"/>
  <c r="G3606" i="11"/>
  <c r="G3683" i="11"/>
  <c r="G3708" i="11"/>
  <c r="G3327" i="11"/>
  <c r="G1077" i="11"/>
  <c r="G29" i="11"/>
  <c r="G3611" i="11"/>
  <c r="G3001" i="11"/>
  <c r="G3548" i="11"/>
  <c r="G736" i="11"/>
  <c r="G1958" i="11"/>
  <c r="G3304" i="11"/>
  <c r="G3290" i="11"/>
  <c r="G334" i="11"/>
  <c r="G638" i="11"/>
  <c r="G1699" i="11"/>
  <c r="G2661" i="11"/>
  <c r="G193" i="11"/>
  <c r="G3602" i="11"/>
  <c r="G3560" i="11"/>
  <c r="G3574" i="11"/>
  <c r="G461" i="11"/>
  <c r="G347" i="11"/>
  <c r="G95" i="11"/>
  <c r="G21" i="11"/>
  <c r="G145" i="11"/>
  <c r="G289" i="11"/>
  <c r="G352" i="11"/>
  <c r="G256" i="11"/>
  <c r="G437" i="11"/>
  <c r="G577" i="11"/>
  <c r="G516" i="11"/>
  <c r="G542" i="11"/>
  <c r="G693" i="11"/>
  <c r="G770" i="11"/>
  <c r="G3406" i="11"/>
  <c r="G1068" i="11"/>
  <c r="G112" i="11"/>
  <c r="G1727" i="11"/>
  <c r="G849" i="11"/>
  <c r="G1339" i="11"/>
  <c r="G1288" i="11"/>
  <c r="G2418" i="11"/>
  <c r="G2520" i="11"/>
  <c r="G1277" i="11"/>
  <c r="G1504" i="11"/>
  <c r="G3090" i="11"/>
  <c r="G3153" i="11"/>
  <c r="G3032" i="11"/>
  <c r="G3431" i="11"/>
  <c r="G3476" i="11"/>
  <c r="G3482" i="11"/>
  <c r="G3267" i="11"/>
  <c r="G3564" i="11"/>
  <c r="G3480" i="11"/>
  <c r="G3538" i="11"/>
  <c r="G2678" i="11"/>
  <c r="G3534" i="11"/>
  <c r="G3577" i="11"/>
  <c r="G2821" i="11"/>
  <c r="G3650" i="11"/>
  <c r="G3666" i="11"/>
  <c r="G3643" i="11"/>
  <c r="G3670" i="11"/>
  <c r="G3687" i="11"/>
  <c r="G3693" i="11"/>
  <c r="G3485" i="11"/>
  <c r="G3695" i="11"/>
  <c r="G3357" i="11"/>
  <c r="G3651" i="11"/>
  <c r="G507" i="11"/>
  <c r="G38" i="11"/>
  <c r="G1730" i="11"/>
  <c r="G65" i="11"/>
  <c r="G3491" i="11"/>
  <c r="G1297" i="11"/>
  <c r="G3706" i="11"/>
  <c r="G3524" i="11"/>
  <c r="G1455" i="11"/>
  <c r="G3555" i="11"/>
  <c r="G3465" i="11"/>
  <c r="G3473" i="11"/>
  <c r="G1020" i="11"/>
  <c r="G1141" i="11"/>
  <c r="G3432" i="11"/>
  <c r="G109" i="11"/>
  <c r="G3282" i="11"/>
  <c r="G176" i="11"/>
  <c r="G159" i="11"/>
  <c r="G3515" i="11"/>
  <c r="G161" i="11"/>
  <c r="G192" i="11"/>
  <c r="G188" i="11"/>
  <c r="G304" i="11"/>
  <c r="G259" i="11"/>
  <c r="G504" i="11"/>
  <c r="G715" i="11"/>
  <c r="G852" i="11"/>
  <c r="G717" i="11"/>
  <c r="G506" i="11"/>
  <c r="G924" i="11"/>
  <c r="G1270" i="11"/>
  <c r="G1063" i="11"/>
  <c r="G1432" i="11"/>
  <c r="G1534" i="11"/>
  <c r="G2191" i="11"/>
  <c r="G2542" i="11"/>
  <c r="G2786" i="11"/>
  <c r="G1049" i="11"/>
  <c r="G1693" i="11"/>
  <c r="G2848" i="11"/>
  <c r="G2969" i="11"/>
  <c r="G3384" i="11"/>
  <c r="G3293" i="11"/>
  <c r="G2754" i="11"/>
  <c r="G3477" i="11"/>
  <c r="G3489" i="11"/>
  <c r="G3539" i="11"/>
  <c r="G3381" i="11"/>
  <c r="G3263" i="11"/>
  <c r="G3658" i="11"/>
  <c r="G3663" i="11"/>
  <c r="G3612" i="11"/>
  <c r="G3627" i="11"/>
  <c r="G3183" i="11"/>
  <c r="G3652" i="11"/>
  <c r="G3496" i="11"/>
  <c r="G2927" i="11"/>
  <c r="G3624" i="11"/>
  <c r="G105" i="11"/>
  <c r="G3609" i="11"/>
  <c r="G17" i="11"/>
  <c r="G3546" i="11"/>
  <c r="G412" i="11"/>
  <c r="G3697" i="11"/>
  <c r="G2559" i="11"/>
  <c r="G1239" i="11"/>
  <c r="G1735" i="11"/>
  <c r="G3451" i="11"/>
  <c r="G3387" i="11"/>
  <c r="G1415" i="11"/>
  <c r="G431" i="11"/>
  <c r="G584" i="11"/>
  <c r="G110" i="11"/>
  <c r="G51" i="11"/>
  <c r="G282" i="11"/>
  <c r="G321" i="11"/>
  <c r="G3058" i="11"/>
  <c r="G199" i="11"/>
  <c r="G404" i="11"/>
  <c r="G526" i="11"/>
  <c r="G1516" i="11"/>
  <c r="G381" i="11"/>
  <c r="G803" i="11"/>
  <c r="G597" i="11"/>
  <c r="G1251" i="11"/>
  <c r="G753" i="11"/>
  <c r="G566" i="11"/>
  <c r="G756" i="11"/>
  <c r="G3051" i="11"/>
  <c r="G520" i="11"/>
  <c r="G991" i="11"/>
  <c r="G994" i="11"/>
  <c r="G1056" i="11"/>
  <c r="G1058" i="11"/>
  <c r="G1207" i="11"/>
  <c r="G776" i="11"/>
  <c r="G1061" i="11"/>
  <c r="G1225" i="11"/>
  <c r="G728" i="11"/>
  <c r="G822" i="11"/>
  <c r="G1088" i="11"/>
  <c r="G1075" i="11"/>
  <c r="G1285" i="11"/>
  <c r="G1347" i="11"/>
  <c r="G1211" i="11"/>
  <c r="G1561" i="11"/>
  <c r="G1229" i="11"/>
  <c r="G1182" i="11"/>
  <c r="G1513" i="11"/>
  <c r="G1375" i="11"/>
  <c r="G865" i="11"/>
  <c r="G1918" i="11"/>
  <c r="G2640" i="11"/>
  <c r="G2381" i="11"/>
  <c r="G2447" i="11"/>
  <c r="G2525" i="11"/>
  <c r="G2589" i="11"/>
  <c r="G2758" i="11"/>
  <c r="G2776" i="11"/>
  <c r="G2815" i="11"/>
  <c r="G2824" i="11"/>
  <c r="G2793" i="11"/>
  <c r="G2403" i="11"/>
  <c r="G1783" i="11"/>
  <c r="G3397" i="11"/>
  <c r="G3030" i="11"/>
  <c r="G2777" i="11"/>
  <c r="G2206" i="11"/>
  <c r="G54" i="11"/>
  <c r="G1704" i="11"/>
  <c r="G3136" i="11"/>
  <c r="G3028" i="11"/>
  <c r="G3126" i="11"/>
  <c r="G3287" i="11"/>
  <c r="G3210" i="11"/>
  <c r="G3415" i="11"/>
  <c r="G3318" i="11"/>
  <c r="G3407" i="11"/>
  <c r="G3134" i="11"/>
  <c r="G3359" i="11"/>
  <c r="G3536" i="11"/>
  <c r="G2580" i="11"/>
  <c r="G3409" i="11"/>
  <c r="G3229" i="11"/>
  <c r="G3395" i="11"/>
  <c r="G3416" i="11"/>
  <c r="G3436" i="11"/>
  <c r="G3401" i="11"/>
  <c r="G3685" i="11"/>
  <c r="G3468" i="11"/>
  <c r="G3505" i="11"/>
  <c r="G3502" i="11"/>
  <c r="G3452" i="11"/>
  <c r="G3402" i="11"/>
  <c r="G3617" i="11"/>
  <c r="G3587" i="11"/>
  <c r="G3649" i="11"/>
  <c r="G3681" i="11"/>
  <c r="G3425" i="11"/>
  <c r="G3628" i="11"/>
  <c r="G2484" i="11"/>
  <c r="G3490" i="11"/>
  <c r="G3591" i="11"/>
  <c r="G3569" i="11"/>
  <c r="G3656" i="11"/>
  <c r="G3665" i="11"/>
  <c r="G3463" i="11"/>
  <c r="G3709" i="11"/>
  <c r="G15" i="11"/>
  <c r="G3626" i="11"/>
  <c r="G19" i="11"/>
  <c r="G1010" i="11"/>
  <c r="G2808" i="11"/>
  <c r="G3349" i="11"/>
  <c r="G2783" i="11"/>
  <c r="G3392" i="11"/>
  <c r="G3419" i="11"/>
  <c r="G2996" i="11"/>
  <c r="G1971" i="11"/>
  <c r="G2714" i="11"/>
  <c r="G1680" i="11"/>
  <c r="G3499" i="11"/>
  <c r="G2555" i="11"/>
  <c r="G3450" i="11"/>
  <c r="G2534" i="11"/>
  <c r="G3471" i="11"/>
  <c r="G432" i="11"/>
  <c r="G2839" i="11"/>
  <c r="G24" i="11"/>
  <c r="G91" i="11"/>
  <c r="G182" i="11"/>
  <c r="G265" i="11"/>
  <c r="G305" i="11"/>
  <c r="G337" i="11"/>
  <c r="G198" i="11"/>
  <c r="G514" i="11"/>
  <c r="G518" i="11"/>
  <c r="G487" i="11"/>
  <c r="G603" i="11"/>
  <c r="G511" i="11"/>
  <c r="G558" i="11"/>
  <c r="G664" i="11"/>
  <c r="G672" i="11"/>
  <c r="G197" i="11"/>
  <c r="G731" i="11"/>
  <c r="G868" i="11"/>
  <c r="G967" i="11"/>
  <c r="G648" i="11"/>
  <c r="G1370" i="11"/>
  <c r="G706" i="11"/>
  <c r="G1481" i="11"/>
  <c r="G1706" i="11"/>
  <c r="G1820" i="11"/>
  <c r="G1279" i="11"/>
  <c r="G1301" i="11"/>
  <c r="G3453" i="11"/>
  <c r="G1900" i="11"/>
  <c r="G1611" i="11"/>
  <c r="G2523" i="11"/>
  <c r="G2999" i="11"/>
  <c r="G3118" i="11"/>
  <c r="G1038" i="11"/>
  <c r="G3504" i="11"/>
  <c r="G3246" i="11"/>
  <c r="G3249" i="11"/>
  <c r="G3258" i="11"/>
  <c r="G3265" i="11"/>
  <c r="G3323" i="11"/>
  <c r="G3206" i="11"/>
  <c r="G3439" i="11"/>
  <c r="G3531" i="11"/>
  <c r="G3187" i="11"/>
  <c r="G3552" i="11"/>
  <c r="G3530" i="11"/>
  <c r="G3595" i="11"/>
  <c r="G3677" i="11"/>
  <c r="G3553" i="11"/>
  <c r="G1864" i="11"/>
  <c r="G3644" i="11"/>
  <c r="G3096" i="11"/>
  <c r="G3576" i="11"/>
  <c r="G879" i="11"/>
  <c r="G1244" i="11"/>
  <c r="G3610" i="11"/>
  <c r="G1318" i="11"/>
  <c r="G3454" i="11"/>
  <c r="G1023" i="11"/>
  <c r="G460" i="11"/>
  <c r="G3629" i="11"/>
  <c r="G3623" i="11"/>
  <c r="G951" i="11"/>
  <c r="G1487" i="11"/>
  <c r="G1638" i="11"/>
  <c r="G2687" i="11"/>
  <c r="G1433" i="11"/>
  <c r="G3671" i="11"/>
  <c r="G974" i="11"/>
  <c r="G3410" i="11"/>
  <c r="G3484" i="11"/>
  <c r="G3635" i="11"/>
  <c r="G178" i="11"/>
  <c r="G444" i="11"/>
  <c r="G373" i="11"/>
  <c r="G246" i="11"/>
  <c r="G422" i="11"/>
  <c r="G825" i="11"/>
  <c r="G3099" i="11"/>
  <c r="G3077" i="11"/>
  <c r="G3151" i="11"/>
  <c r="G2802" i="11"/>
  <c r="G3423" i="11"/>
  <c r="G3429" i="11"/>
  <c r="G654" i="11"/>
  <c r="G1024" i="11"/>
  <c r="G34" i="11"/>
  <c r="G49" i="11"/>
  <c r="G1338" i="11"/>
  <c r="G158" i="11"/>
  <c r="G209" i="11"/>
  <c r="G77" i="11"/>
  <c r="G230" i="11"/>
  <c r="G273" i="11"/>
  <c r="G3625" i="11"/>
  <c r="G325" i="11"/>
  <c r="G319" i="11"/>
  <c r="G344" i="11"/>
  <c r="G442" i="11"/>
  <c r="G116" i="11"/>
  <c r="G580" i="11"/>
  <c r="G877" i="11"/>
  <c r="G328" i="11"/>
  <c r="G636" i="11"/>
  <c r="G220" i="11"/>
  <c r="G312" i="11"/>
  <c r="G605" i="11"/>
  <c r="G794" i="11"/>
  <c r="G808" i="11"/>
  <c r="G837" i="11"/>
  <c r="G669" i="11"/>
  <c r="G735" i="11"/>
  <c r="G643" i="11"/>
  <c r="G1281" i="11"/>
  <c r="G921" i="11"/>
  <c r="G1143" i="11"/>
  <c r="G630" i="11"/>
  <c r="G1807" i="11"/>
  <c r="G1185" i="11"/>
  <c r="G1396" i="11"/>
  <c r="G1485" i="11"/>
  <c r="G1198" i="11"/>
  <c r="G1632" i="11"/>
  <c r="G1601" i="11"/>
  <c r="G1755" i="11"/>
  <c r="G2510" i="11"/>
  <c r="G1891" i="11"/>
  <c r="G1749" i="11"/>
  <c r="G1969" i="11"/>
  <c r="G2186" i="11"/>
  <c r="G1990" i="11"/>
  <c r="G2254" i="11"/>
  <c r="G2244" i="11"/>
  <c r="G2364" i="11"/>
  <c r="G2539" i="11"/>
  <c r="G1562" i="11"/>
  <c r="G2549" i="11"/>
  <c r="G2314" i="11"/>
  <c r="G2962" i="11"/>
  <c r="G2734" i="11"/>
  <c r="G2350" i="11"/>
  <c r="G2746" i="11"/>
  <c r="G1598" i="11"/>
  <c r="G1961" i="11"/>
  <c r="G2770" i="11"/>
  <c r="G2907" i="11"/>
  <c r="G2881" i="11"/>
  <c r="G2846" i="11"/>
  <c r="G2965" i="11"/>
  <c r="G2259" i="11"/>
  <c r="G3069" i="11"/>
  <c r="G2652" i="11"/>
  <c r="G3115" i="11"/>
  <c r="G3143" i="11"/>
  <c r="G3170" i="11"/>
  <c r="G3220" i="11"/>
  <c r="G3281" i="11"/>
  <c r="G3299" i="11"/>
  <c r="G2998" i="11"/>
  <c r="G3312" i="11"/>
  <c r="G3319" i="11"/>
  <c r="G3339" i="11"/>
  <c r="G3340" i="11"/>
  <c r="G3616" i="11"/>
  <c r="G3382" i="11"/>
  <c r="G3447" i="11"/>
  <c r="G3458" i="11"/>
  <c r="G3248" i="11"/>
  <c r="G3314" i="11"/>
  <c r="G2692" i="11"/>
  <c r="G3474" i="11"/>
  <c r="G3778" i="11"/>
  <c r="G3417" i="11"/>
  <c r="G3506" i="11"/>
  <c r="G3561" i="11"/>
  <c r="G3501" i="11"/>
  <c r="G3563" i="11"/>
  <c r="G2964" i="11"/>
  <c r="G3565" i="11"/>
  <c r="G3568" i="11"/>
  <c r="G3444" i="11"/>
  <c r="G3571" i="11"/>
  <c r="G3615" i="11"/>
  <c r="G3257" i="11"/>
  <c r="G3596" i="11"/>
  <c r="G3597" i="11"/>
  <c r="G3556" i="11"/>
  <c r="G2781" i="11"/>
  <c r="G2526" i="11"/>
  <c r="G3182" i="11"/>
  <c r="G327" i="11"/>
  <c r="G107" i="11"/>
  <c r="G3152" i="11"/>
  <c r="G1122" i="11"/>
  <c r="G545" i="11"/>
  <c r="G1322" i="11"/>
  <c r="G3632" i="11"/>
  <c r="G1476" i="11"/>
  <c r="G1802" i="11"/>
  <c r="G2142" i="11"/>
  <c r="G2838" i="11"/>
  <c r="G3483" i="11"/>
  <c r="G2213" i="11"/>
  <c r="G632" i="11"/>
  <c r="G2869" i="11"/>
  <c r="G1302" i="11"/>
  <c r="G1694" i="11"/>
  <c r="G1033" i="11"/>
  <c r="G3171" i="11"/>
  <c r="G3472" i="11"/>
  <c r="G3580" i="11"/>
  <c r="G293" i="11"/>
  <c r="G576" i="11"/>
  <c r="G1036" i="11"/>
  <c r="G550" i="11"/>
  <c r="G3533" i="11"/>
  <c r="G1312" i="11"/>
  <c r="G127" i="11"/>
  <c r="G2836" i="11"/>
  <c r="G270" i="11"/>
  <c r="G240" i="11"/>
  <c r="G397" i="11"/>
  <c r="G399" i="11"/>
  <c r="G435" i="11"/>
  <c r="G451" i="11"/>
  <c r="G443" i="11"/>
  <c r="G548" i="11"/>
  <c r="G529" i="11"/>
  <c r="G673" i="11"/>
  <c r="G986" i="11"/>
  <c r="G1243" i="11"/>
  <c r="G802" i="11"/>
  <c r="G905" i="11"/>
  <c r="G908" i="11"/>
  <c r="G604" i="11"/>
  <c r="G931" i="11"/>
  <c r="G686" i="11"/>
  <c r="G1017" i="11"/>
  <c r="G1060" i="11"/>
  <c r="G1205" i="11"/>
  <c r="G1257" i="11"/>
  <c r="G609" i="11"/>
  <c r="G2391" i="11"/>
  <c r="G1333" i="11"/>
  <c r="G1462" i="11"/>
  <c r="G1521" i="11"/>
  <c r="G1877" i="11"/>
  <c r="G1008" i="11"/>
  <c r="G1604" i="11"/>
  <c r="G1574" i="11"/>
  <c r="G2614" i="11"/>
  <c r="G1825" i="11"/>
  <c r="G2787" i="11"/>
  <c r="G1791" i="11"/>
  <c r="G1548" i="11"/>
  <c r="G2644" i="11"/>
  <c r="G3273" i="11"/>
  <c r="G2968" i="11"/>
  <c r="G3244" i="11"/>
  <c r="G2953" i="11"/>
  <c r="G3084" i="11"/>
  <c r="G3622" i="11"/>
  <c r="G3341" i="11"/>
  <c r="G3358" i="11"/>
  <c r="G3224" i="11"/>
  <c r="G3369" i="11"/>
  <c r="G3374" i="11"/>
  <c r="G3404" i="11"/>
  <c r="G3583" i="11"/>
  <c r="G3532" i="11"/>
  <c r="G3442" i="11"/>
  <c r="G3508" i="11"/>
  <c r="G3540" i="11"/>
  <c r="G3550" i="11"/>
  <c r="G3346" i="11"/>
  <c r="G3493" i="11"/>
  <c r="G3570" i="11"/>
  <c r="G3593" i="11"/>
  <c r="G3537" i="11"/>
  <c r="G247" i="11"/>
  <c r="G122" i="11"/>
  <c r="G890" i="11"/>
  <c r="G1443" i="11"/>
  <c r="G203" i="11"/>
  <c r="G1888" i="11"/>
  <c r="G292" i="11"/>
  <c r="G3588" i="11"/>
  <c r="G1336" i="11"/>
  <c r="G3514" i="11"/>
  <c r="G1468" i="11"/>
  <c r="G2571" i="11"/>
  <c r="G3240" i="11"/>
  <c r="G3181" i="11"/>
  <c r="G165" i="11"/>
  <c r="G2979" i="11"/>
  <c r="G2883" i="11"/>
  <c r="G235" i="11"/>
  <c r="G342" i="11"/>
  <c r="G401" i="11"/>
  <c r="G570" i="11"/>
  <c r="G830" i="11"/>
  <c r="G164" i="11"/>
  <c r="G901" i="11"/>
  <c r="G1717" i="11"/>
  <c r="G2064" i="11"/>
  <c r="G2117" i="11"/>
  <c r="G1721" i="11"/>
  <c r="G1136" i="11"/>
  <c r="G1762" i="11"/>
  <c r="G2474" i="11"/>
  <c r="G3154" i="11"/>
  <c r="G3256" i="11"/>
  <c r="G3379" i="11"/>
  <c r="G3469" i="11"/>
  <c r="G3010" i="11"/>
  <c r="G3545" i="11"/>
  <c r="G3557" i="11"/>
  <c r="G3377" i="11"/>
  <c r="G330" i="11"/>
  <c r="G2752" i="11"/>
  <c r="G3192" i="11"/>
  <c r="G30" i="11"/>
  <c r="G3308" i="11"/>
  <c r="G3507" i="11"/>
  <c r="G286" i="11"/>
  <c r="G187" i="11"/>
  <c r="G146" i="11"/>
  <c r="G555" i="11"/>
  <c r="G309" i="11"/>
  <c r="G266" i="11"/>
  <c r="G142" i="11"/>
  <c r="G343" i="11"/>
  <c r="G361" i="11"/>
  <c r="G227" i="11"/>
  <c r="G272" i="11"/>
  <c r="G369" i="11"/>
  <c r="G396" i="11"/>
  <c r="G433" i="11"/>
  <c r="G464" i="11"/>
  <c r="G573" i="11"/>
  <c r="G521" i="11"/>
  <c r="G540" i="11"/>
  <c r="G510" i="11"/>
  <c r="G615" i="11"/>
  <c r="G462" i="11"/>
  <c r="G455" i="11"/>
  <c r="G631" i="11"/>
  <c r="G498" i="11"/>
  <c r="G627" i="11"/>
  <c r="G645" i="11"/>
  <c r="G503" i="11"/>
  <c r="G775" i="11"/>
  <c r="G720" i="11"/>
  <c r="G739" i="11"/>
  <c r="G778" i="11"/>
  <c r="G800" i="11"/>
  <c r="G814" i="11"/>
  <c r="G821" i="11"/>
  <c r="G828" i="11"/>
  <c r="G768" i="11"/>
  <c r="G596" i="11"/>
  <c r="G600" i="11"/>
  <c r="G904" i="11"/>
  <c r="G777" i="11"/>
  <c r="G1110" i="11"/>
  <c r="G1511" i="11"/>
  <c r="G1275" i="11"/>
  <c r="G1241" i="11"/>
  <c r="G1100" i="11"/>
  <c r="G1137" i="11"/>
  <c r="G807" i="11"/>
  <c r="G1304" i="11"/>
  <c r="G1328" i="11"/>
  <c r="G1164" i="11"/>
  <c r="G1384" i="11"/>
  <c r="G1037" i="11"/>
  <c r="G1345" i="11"/>
  <c r="G1427" i="11"/>
  <c r="G1514" i="11"/>
  <c r="G1335" i="11"/>
  <c r="G1642" i="11"/>
  <c r="G894" i="11"/>
  <c r="G1582" i="11"/>
  <c r="G1545" i="11"/>
  <c r="G1593" i="11"/>
  <c r="G1087" i="11"/>
  <c r="G1492" i="11"/>
  <c r="G1610" i="11"/>
  <c r="G1826" i="11"/>
  <c r="G2263" i="11"/>
  <c r="G2292" i="11"/>
  <c r="G2331" i="11"/>
  <c r="G2352" i="11"/>
  <c r="G2252" i="11"/>
  <c r="G2415" i="11"/>
  <c r="G2346" i="11"/>
  <c r="G2216" i="11"/>
  <c r="G3325" i="11"/>
  <c r="G1768" i="11"/>
  <c r="G2583" i="11"/>
  <c r="G2607" i="11"/>
  <c r="G1340" i="11"/>
  <c r="G2651" i="11"/>
  <c r="G1763" i="11"/>
  <c r="G1543" i="11"/>
  <c r="G2716" i="11"/>
  <c r="G2766" i="11"/>
  <c r="G2768" i="11"/>
  <c r="G2814" i="11"/>
  <c r="G2889" i="11"/>
  <c r="G2865" i="11"/>
  <c r="G2911" i="11"/>
  <c r="G2960" i="11"/>
  <c r="G2983" i="11"/>
  <c r="G2719" i="11"/>
  <c r="G3068" i="11"/>
  <c r="G3072" i="11"/>
  <c r="G2065" i="11"/>
  <c r="G3101" i="11"/>
  <c r="G2384" i="11"/>
  <c r="G3144" i="11"/>
  <c r="G3543" i="11"/>
  <c r="G3544" i="11"/>
  <c r="G3190" i="11"/>
  <c r="G3222" i="11"/>
  <c r="G3344" i="11"/>
  <c r="G3329" i="11"/>
  <c r="G3368" i="11"/>
  <c r="G3367" i="11"/>
  <c r="G3383" i="11"/>
  <c r="G3535" i="11"/>
  <c r="G3197" i="11"/>
  <c r="G3373" i="11"/>
  <c r="G3375" i="11"/>
  <c r="G3598" i="11"/>
  <c r="G3106" i="11"/>
  <c r="G3614" i="11"/>
  <c r="G3228" i="11"/>
  <c r="G3390" i="11"/>
  <c r="G3424" i="11"/>
  <c r="G3386" i="11"/>
  <c r="G3456" i="11"/>
  <c r="G3430" i="11"/>
  <c r="G3005" i="11"/>
  <c r="G3294" i="11"/>
  <c r="G3510" i="11"/>
  <c r="G3522" i="11"/>
  <c r="G3523" i="11"/>
  <c r="G3280" i="11"/>
  <c r="G3266" i="11"/>
  <c r="G3562" i="11"/>
  <c r="G3438" i="11"/>
  <c r="G3558" i="11"/>
  <c r="G411" i="11"/>
  <c r="G2963" i="11"/>
  <c r="G3331" i="11"/>
  <c r="G3396" i="11"/>
  <c r="G3566" i="11"/>
  <c r="G3360" i="11"/>
  <c r="G3518" i="11"/>
  <c r="G876" i="11"/>
  <c r="G2917" i="11"/>
  <c r="G945" i="11"/>
  <c r="G2413" i="11"/>
  <c r="G3060" i="11"/>
  <c r="G3500" i="11"/>
  <c r="G1045" i="11"/>
  <c r="G2843" i="11"/>
  <c r="G3780" i="11"/>
  <c r="G255" i="11"/>
  <c r="G502" i="11"/>
  <c r="G2739" i="11"/>
  <c r="G541" i="11"/>
  <c r="G640" i="11"/>
  <c r="G3481" i="11"/>
  <c r="G1053" i="11"/>
  <c r="G1321" i="11"/>
  <c r="G1865" i="11"/>
  <c r="G1616" i="11"/>
  <c r="G635" i="11"/>
  <c r="G3024" i="11"/>
  <c r="G3089" i="11"/>
  <c r="G3209" i="11"/>
  <c r="G3245" i="11"/>
  <c r="G3567" i="11"/>
  <c r="G682" i="11"/>
  <c r="G3405" i="11"/>
  <c r="G2181" i="11"/>
  <c r="G1679" i="11"/>
  <c r="G3461" i="11"/>
  <c r="G3541" i="11"/>
  <c r="G3619" i="11"/>
  <c r="G3100" i="11"/>
  <c r="G3459" i="11"/>
  <c r="G2367" i="11"/>
  <c r="G338" i="11"/>
  <c r="G450" i="11"/>
  <c r="G1871" i="11"/>
  <c r="G975" i="11"/>
  <c r="G1380" i="11"/>
  <c r="G2897" i="11"/>
  <c r="G3055" i="11"/>
  <c r="G1512" i="11"/>
  <c r="G1466" i="11"/>
  <c r="G721" i="11"/>
  <c r="G100" i="11"/>
  <c r="G725" i="11"/>
  <c r="G1722" i="11"/>
  <c r="G172" i="11"/>
  <c r="G1264" i="11"/>
  <c r="G1090" i="11"/>
  <c r="G1260" i="11"/>
  <c r="G1581" i="11"/>
  <c r="G2866" i="11"/>
  <c r="G2816" i="11"/>
  <c r="G3110" i="11"/>
  <c r="G3300" i="11"/>
  <c r="G3269" i="11"/>
  <c r="G2441" i="11"/>
  <c r="G3316" i="11"/>
  <c r="G3498" i="11"/>
  <c r="G2632" i="11"/>
  <c r="G1766" i="11"/>
  <c r="G36" i="11"/>
  <c r="G3509" i="11"/>
  <c r="G73" i="11"/>
  <c r="G44" i="11"/>
  <c r="G3520" i="11"/>
  <c r="G189" i="11"/>
  <c r="G40" i="11"/>
  <c r="G315" i="11"/>
  <c r="G287" i="11"/>
  <c r="G131" i="11"/>
  <c r="G253" i="11"/>
  <c r="G546" i="11"/>
  <c r="G224" i="11"/>
  <c r="G599" i="11"/>
  <c r="G564" i="11"/>
  <c r="G336" i="11"/>
  <c r="G762" i="11"/>
  <c r="G491" i="11"/>
  <c r="G841" i="11"/>
  <c r="G848" i="11"/>
  <c r="G851" i="11"/>
  <c r="G930" i="11"/>
  <c r="G940" i="11"/>
  <c r="G864" i="11"/>
  <c r="G1013" i="11"/>
  <c r="G941" i="11"/>
  <c r="G1071" i="11"/>
  <c r="G1155" i="11"/>
  <c r="G1051" i="11"/>
  <c r="G1067" i="11"/>
  <c r="G531" i="11"/>
  <c r="G1235" i="11"/>
  <c r="G772" i="11"/>
  <c r="G1254" i="11"/>
  <c r="G1387" i="11"/>
  <c r="G1467" i="11"/>
  <c r="G942" i="11"/>
  <c r="G1276" i="11"/>
  <c r="G1553" i="11"/>
  <c r="G1568" i="11"/>
  <c r="G377" i="11"/>
  <c r="G1650" i="11"/>
  <c r="G1600" i="11"/>
  <c r="G2313" i="11"/>
  <c r="G1778" i="11"/>
  <c r="G1678" i="11"/>
  <c r="G3120" i="11"/>
  <c r="G2234" i="11"/>
  <c r="G2318" i="11"/>
  <c r="G1518" i="11"/>
  <c r="G1814" i="11"/>
  <c r="G1551" i="11"/>
  <c r="G1792" i="11"/>
  <c r="G2470" i="11"/>
  <c r="G2497" i="11"/>
  <c r="G2472" i="11"/>
  <c r="G2592" i="11"/>
  <c r="G2733" i="11"/>
  <c r="G2809" i="11"/>
  <c r="G2775" i="11"/>
  <c r="G2512" i="11"/>
  <c r="G2576" i="11"/>
  <c r="G2875" i="11"/>
  <c r="G2769" i="11"/>
  <c r="G2951" i="11"/>
  <c r="G2067" i="11"/>
  <c r="G2636" i="11"/>
  <c r="G3095" i="11"/>
  <c r="G3525" i="11"/>
  <c r="G2773" i="11"/>
  <c r="G3091" i="11"/>
  <c r="G3103" i="11"/>
  <c r="G3064" i="11"/>
  <c r="G2074" i="11"/>
  <c r="G3129" i="11"/>
  <c r="G3148" i="11"/>
  <c r="G3036" i="11"/>
  <c r="G3150" i="11"/>
  <c r="G3233" i="11"/>
  <c r="G3239" i="11"/>
  <c r="G3128" i="11"/>
  <c r="G3315" i="11"/>
  <c r="G3270" i="11"/>
  <c r="G3328" i="11"/>
  <c r="G3347" i="11"/>
  <c r="G3184" i="11"/>
  <c r="G3361" i="11"/>
  <c r="G3337" i="11"/>
  <c r="G3455" i="11"/>
  <c r="G3394" i="11"/>
  <c r="G3307" i="11"/>
  <c r="G3354" i="11"/>
  <c r="G3422" i="11"/>
  <c r="G3403" i="11"/>
  <c r="G3457" i="11"/>
  <c r="G3460" i="11"/>
  <c r="G3494" i="11"/>
  <c r="G3418" i="11"/>
  <c r="G3516" i="11"/>
  <c r="G365" i="11"/>
  <c r="G3350" i="11"/>
  <c r="G1816" i="11"/>
  <c r="G3353" i="11"/>
  <c r="G3296" i="11"/>
  <c r="G3519" i="11"/>
  <c r="G3194" i="11"/>
  <c r="G1705" i="11"/>
  <c r="G3306" i="11"/>
  <c r="G3400" i="11"/>
  <c r="G3275" i="11"/>
  <c r="G3391" i="11"/>
  <c r="G216" i="11"/>
  <c r="G1116" i="11"/>
  <c r="G261" i="11"/>
  <c r="G3513" i="11"/>
  <c r="G2737" i="11"/>
  <c r="G1812" i="11"/>
  <c r="G1878" i="11"/>
  <c r="G2452" i="11"/>
  <c r="G1906" i="11"/>
  <c r="G2557" i="11"/>
  <c r="G2980" i="11"/>
  <c r="G3446" i="11"/>
  <c r="G23" i="11"/>
  <c r="G3200" i="11"/>
  <c r="G1801" i="11"/>
  <c r="G120" i="11"/>
  <c r="G348" i="11"/>
  <c r="G565" i="11"/>
  <c r="G863" i="11"/>
  <c r="G533" i="11"/>
  <c r="G126" i="11"/>
  <c r="G355" i="11"/>
  <c r="G1044" i="11"/>
  <c r="G1172" i="11"/>
  <c r="G678" i="11"/>
  <c r="G2991" i="11"/>
  <c r="G1591" i="11"/>
  <c r="G989" i="11"/>
  <c r="G1647" i="11"/>
  <c r="G1731" i="11"/>
  <c r="G3495" i="11"/>
  <c r="G1904" i="11"/>
  <c r="G2077" i="11"/>
  <c r="G1376" i="11"/>
  <c r="G2997" i="11"/>
  <c r="G2841" i="11"/>
  <c r="G3549" i="11"/>
  <c r="G3172" i="11"/>
  <c r="G3330" i="11"/>
  <c r="G3376" i="11"/>
  <c r="G2669" i="11"/>
  <c r="G3420" i="11"/>
  <c r="G3433" i="11"/>
  <c r="G3466" i="11"/>
  <c r="G547" i="11"/>
  <c r="G3039" i="11"/>
  <c r="G329" i="11"/>
  <c r="G3142" i="11"/>
  <c r="G440" i="11"/>
  <c r="G393" i="11"/>
  <c r="G855" i="11"/>
  <c r="G740" i="11"/>
  <c r="G2629" i="11"/>
  <c r="G1005" i="11"/>
  <c r="G1274" i="11"/>
  <c r="G871" i="11"/>
  <c r="G625" i="11"/>
  <c r="G143" i="11"/>
  <c r="G138" i="11"/>
  <c r="G168" i="11"/>
  <c r="G84" i="11"/>
  <c r="G238" i="11"/>
  <c r="G239" i="11"/>
  <c r="G3204" i="11"/>
  <c r="G268" i="11"/>
  <c r="G245" i="11"/>
  <c r="G264" i="11"/>
  <c r="G241" i="11"/>
  <c r="G331" i="11"/>
  <c r="G310" i="11"/>
  <c r="G351" i="11"/>
  <c r="G302" i="11"/>
  <c r="G371" i="11"/>
  <c r="G269" i="11"/>
  <c r="G446" i="11"/>
  <c r="G386" i="11"/>
  <c r="G353" i="11"/>
  <c r="G323" i="11"/>
  <c r="G3428" i="11"/>
  <c r="G554" i="11"/>
  <c r="G517" i="11"/>
  <c r="G559" i="11"/>
  <c r="G589" i="11"/>
  <c r="G697" i="11"/>
  <c r="G420" i="11"/>
  <c r="G726" i="11"/>
  <c r="G798" i="11"/>
  <c r="G699" i="11"/>
  <c r="G738" i="11"/>
  <c r="G695" i="11"/>
  <c r="G751" i="11"/>
  <c r="G765" i="11"/>
  <c r="G843" i="11"/>
  <c r="G826" i="11"/>
  <c r="G831" i="11"/>
  <c r="G854" i="11"/>
  <c r="G660" i="11"/>
  <c r="G1112" i="11"/>
  <c r="G650" i="11"/>
  <c r="G1003" i="11"/>
  <c r="G985" i="11"/>
  <c r="G2288" i="11"/>
  <c r="G885" i="11"/>
  <c r="G1031" i="11"/>
  <c r="G1041" i="11"/>
  <c r="G1066" i="11"/>
  <c r="G912" i="11"/>
  <c r="G968" i="11"/>
  <c r="G1048" i="11"/>
  <c r="G981" i="11"/>
  <c r="G1210" i="11"/>
  <c r="G1293" i="11"/>
  <c r="G1169" i="11"/>
  <c r="G998" i="11"/>
  <c r="G1341" i="11"/>
  <c r="G1150" i="11"/>
  <c r="G1367" i="11"/>
  <c r="G1330" i="11"/>
  <c r="G1414" i="11"/>
  <c r="G1806" i="11"/>
  <c r="G1522" i="11"/>
  <c r="G1343" i="11"/>
  <c r="G1490" i="11"/>
  <c r="G1480" i="11"/>
  <c r="G1374" i="11"/>
  <c r="G1280" i="11"/>
  <c r="G1409" i="11"/>
  <c r="G1588" i="11"/>
  <c r="G1609" i="11"/>
  <c r="G1618" i="11"/>
  <c r="G1649" i="11"/>
  <c r="G1479" i="11"/>
  <c r="G2981" i="11"/>
  <c r="G1828" i="11"/>
  <c r="G1805" i="11"/>
  <c r="G2383" i="11"/>
  <c r="G1542" i="11"/>
  <c r="G2399" i="11"/>
  <c r="G1925" i="11"/>
  <c r="G2626" i="11"/>
  <c r="G2568" i="11"/>
  <c r="G2668" i="11"/>
  <c r="G1924" i="11"/>
  <c r="G2635" i="11"/>
  <c r="G3056" i="11"/>
  <c r="G2202" i="11"/>
  <c r="G2722" i="11"/>
  <c r="G3017" i="11"/>
  <c r="G2914" i="11"/>
  <c r="G2000" i="11"/>
  <c r="G2896" i="11"/>
  <c r="G2695" i="11"/>
  <c r="G2975" i="11"/>
  <c r="G1787" i="11"/>
  <c r="G2988" i="11"/>
  <c r="G3127" i="11"/>
  <c r="G3317" i="11"/>
  <c r="G2765" i="11"/>
  <c r="G3185" i="11"/>
  <c r="G3044" i="11"/>
  <c r="G3083" i="11"/>
  <c r="G3105" i="11"/>
  <c r="G3140" i="11"/>
  <c r="G2924" i="11"/>
  <c r="G3145" i="11"/>
  <c r="G3177" i="11"/>
  <c r="G3169" i="11"/>
  <c r="G3526" i="11"/>
  <c r="G3497" i="11"/>
  <c r="G2870" i="11"/>
  <c r="G2880" i="11"/>
  <c r="G3225" i="11"/>
  <c r="G3262" i="11"/>
  <c r="G3487" i="11"/>
  <c r="G2873" i="11"/>
  <c r="G3198" i="11"/>
  <c r="G1463" i="11"/>
  <c r="G3345" i="11"/>
  <c r="G3203" i="11"/>
  <c r="G3041" i="11"/>
  <c r="G3264" i="11"/>
  <c r="G3393" i="11"/>
  <c r="G3676" i="11"/>
  <c r="G3241" i="11"/>
  <c r="G3385" i="11"/>
  <c r="G3163" i="11"/>
  <c r="G3441" i="11"/>
  <c r="G101" i="11"/>
  <c r="G248" i="11"/>
  <c r="G1544" i="11"/>
  <c r="G2615" i="11"/>
  <c r="G3117" i="11"/>
  <c r="G2950" i="11"/>
  <c r="G741" i="11"/>
  <c r="G3302" i="11"/>
  <c r="G3310" i="11"/>
  <c r="G1628" i="11"/>
  <c r="G3295" i="11"/>
  <c r="G62" i="11"/>
  <c r="G132" i="11"/>
  <c r="G104" i="11"/>
  <c r="G324" i="11"/>
  <c r="G1268" i="11"/>
  <c r="G895" i="11"/>
  <c r="G471" i="11"/>
  <c r="G658" i="11"/>
  <c r="G621" i="11"/>
  <c r="G3291" i="11"/>
  <c r="G702" i="11"/>
  <c r="G764" i="11"/>
  <c r="G925" i="11"/>
  <c r="G799" i="11"/>
  <c r="G1028" i="11"/>
  <c r="G712" i="11"/>
  <c r="G734" i="11"/>
  <c r="G1011" i="11"/>
  <c r="G1151" i="11"/>
  <c r="G1160" i="11"/>
  <c r="G607" i="11"/>
  <c r="G1361" i="11"/>
  <c r="G1238" i="11"/>
  <c r="G1134" i="11"/>
  <c r="G1454" i="11"/>
  <c r="G1631" i="11"/>
  <c r="G662" i="11"/>
  <c r="G1402" i="11"/>
  <c r="G2159" i="11"/>
  <c r="G1700" i="11"/>
  <c r="G1761" i="11"/>
  <c r="G1523" i="11"/>
  <c r="G2902" i="11"/>
  <c r="G3772" i="11"/>
  <c r="G2872" i="11"/>
  <c r="G3202" i="11"/>
  <c r="G2417" i="11"/>
  <c r="G3227" i="11"/>
  <c r="G3215" i="11"/>
  <c r="G3254" i="11"/>
  <c r="G3139" i="11"/>
  <c r="G3283" i="11"/>
  <c r="G3334" i="11"/>
  <c r="G1898" i="11"/>
  <c r="G2683" i="11"/>
  <c r="G642" i="11"/>
  <c r="G155" i="11"/>
  <c r="G1103" i="11"/>
  <c r="G1540" i="11"/>
  <c r="G1399" i="11"/>
  <c r="G1775" i="11"/>
  <c r="G3161" i="11"/>
  <c r="G586" i="11"/>
  <c r="G614" i="11"/>
  <c r="G752" i="11"/>
  <c r="G889" i="11"/>
  <c r="G1589" i="11"/>
  <c r="G1391" i="11"/>
  <c r="G1645" i="11"/>
  <c r="G2480" i="11"/>
  <c r="G2548" i="11"/>
  <c r="G3372" i="11"/>
  <c r="G2971" i="11"/>
  <c r="G1942" i="11"/>
  <c r="G3130" i="11"/>
  <c r="G3015" i="11"/>
  <c r="G3173" i="11"/>
  <c r="G3213" i="11"/>
  <c r="G1360" i="11"/>
  <c r="G1273" i="11"/>
  <c r="G3298" i="11"/>
  <c r="G2863" i="11"/>
  <c r="G3288" i="11"/>
  <c r="G3322" i="11"/>
  <c r="G3278" i="11"/>
  <c r="G2532" i="11"/>
  <c r="G277" i="11"/>
  <c r="G281" i="11"/>
  <c r="G333" i="11"/>
  <c r="G2278" i="11"/>
  <c r="G383" i="11"/>
  <c r="G407" i="11"/>
  <c r="G652" i="11"/>
  <c r="G705" i="11"/>
  <c r="G714" i="11"/>
  <c r="G937" i="11"/>
  <c r="G790" i="11"/>
  <c r="G1062" i="11"/>
  <c r="G1089" i="11"/>
  <c r="G1263" i="11"/>
  <c r="G963" i="11"/>
  <c r="G1092" i="11"/>
  <c r="G1381" i="11"/>
  <c r="G1537" i="11"/>
  <c r="G1776" i="11"/>
  <c r="G2340" i="11"/>
  <c r="G2218" i="11"/>
  <c r="G3378" i="11"/>
  <c r="G2830" i="11"/>
  <c r="G2918" i="11"/>
  <c r="G2955" i="11"/>
  <c r="G3250" i="11"/>
  <c r="G3180" i="11"/>
  <c r="G2547" i="11"/>
  <c r="G3013" i="11"/>
  <c r="G1120" i="11"/>
  <c r="G3443" i="11"/>
  <c r="G59" i="11"/>
  <c r="G108" i="11"/>
  <c r="G169" i="11"/>
  <c r="G1933" i="11"/>
  <c r="G152" i="11"/>
  <c r="G1897" i="11"/>
  <c r="G233" i="11"/>
  <c r="G341" i="11"/>
  <c r="G111" i="11"/>
  <c r="G3348" i="11"/>
  <c r="G1672" i="11"/>
  <c r="G486" i="11"/>
  <c r="G501" i="11"/>
  <c r="G453" i="11"/>
  <c r="G467" i="11"/>
  <c r="G496" i="11"/>
  <c r="G519" i="11"/>
  <c r="G190" i="11"/>
  <c r="G578" i="11"/>
  <c r="G561" i="11"/>
  <c r="G588" i="11"/>
  <c r="G483" i="11"/>
  <c r="G574" i="11"/>
  <c r="G795" i="11"/>
  <c r="G812" i="11"/>
  <c r="G846" i="11"/>
  <c r="G718" i="11"/>
  <c r="G385" i="11"/>
  <c r="G899" i="11"/>
  <c r="G881" i="11"/>
  <c r="G903" i="11"/>
  <c r="G1042" i="11"/>
  <c r="G426" i="11"/>
  <c r="G1016" i="11"/>
  <c r="G1035" i="11"/>
  <c r="G1006" i="11"/>
  <c r="G1084" i="11"/>
  <c r="G1093" i="11"/>
  <c r="G1046" i="11"/>
  <c r="G629" i="11"/>
  <c r="G1196" i="11"/>
  <c r="G1233" i="11"/>
  <c r="G1246" i="11"/>
  <c r="G1256" i="11"/>
  <c r="G1300" i="11"/>
  <c r="G1272" i="11"/>
  <c r="G1349" i="11"/>
  <c r="G978" i="11"/>
  <c r="G1365" i="11"/>
  <c r="G1072" i="11"/>
  <c r="G1200" i="11"/>
  <c r="G1132" i="11"/>
  <c r="G1421" i="11"/>
  <c r="G1655" i="11"/>
  <c r="G1178" i="11"/>
  <c r="G1283" i="11"/>
  <c r="G1524" i="11"/>
  <c r="G1569" i="11"/>
  <c r="G3371" i="11"/>
  <c r="G1835" i="11"/>
  <c r="G1629" i="11"/>
  <c r="G1532" i="11"/>
  <c r="G2862" i="11"/>
  <c r="G1669" i="11"/>
  <c r="G1912" i="11"/>
  <c r="G1710" i="11"/>
  <c r="G1660" i="11"/>
  <c r="G2280" i="11"/>
  <c r="G1475" i="11"/>
  <c r="G1314" i="11"/>
  <c r="G2717" i="11"/>
  <c r="G2654" i="11"/>
  <c r="G2394" i="11"/>
  <c r="G2345" i="11"/>
  <c r="G454" i="11"/>
  <c r="G2219" i="11"/>
  <c r="G2151" i="11"/>
  <c r="G2322" i="11"/>
  <c r="G2653" i="11"/>
  <c r="G2658" i="11"/>
  <c r="G1786" i="11"/>
  <c r="G2785" i="11"/>
  <c r="G2750" i="11"/>
  <c r="G2822" i="11"/>
  <c r="G2150" i="11"/>
  <c r="G1438" i="11"/>
  <c r="G2834" i="11"/>
  <c r="G2855" i="11"/>
  <c r="G2857" i="11"/>
  <c r="G2888" i="11"/>
  <c r="G2895" i="11"/>
  <c r="G3413" i="11"/>
  <c r="G2584" i="11"/>
  <c r="G2942" i="11"/>
  <c r="G1687" i="11"/>
  <c r="G3003" i="11"/>
  <c r="G3026" i="11"/>
  <c r="G3016" i="11"/>
  <c r="G3019" i="11"/>
  <c r="G2904" i="11"/>
  <c r="G3137" i="11"/>
  <c r="G3040" i="11"/>
  <c r="G3034" i="11"/>
  <c r="G3043" i="11"/>
  <c r="G3073" i="11"/>
  <c r="G724" i="11"/>
  <c r="G3076" i="11"/>
  <c r="G3062" i="11"/>
  <c r="G3162" i="11"/>
  <c r="G2682" i="11"/>
  <c r="G3362" i="11"/>
  <c r="G3208" i="11"/>
  <c r="G3211" i="11"/>
  <c r="G3226" i="11"/>
  <c r="G3251" i="11"/>
  <c r="G2892" i="11"/>
  <c r="G3276" i="11"/>
  <c r="G3311" i="11"/>
  <c r="G3332" i="11"/>
  <c r="G3333" i="11"/>
  <c r="G3320" i="11"/>
  <c r="G3000" i="11"/>
  <c r="G3174" i="11"/>
  <c r="G3351" i="11"/>
  <c r="G3355" i="11"/>
  <c r="G2707" i="11"/>
  <c r="G3356" i="11"/>
  <c r="G1054" i="11"/>
  <c r="G3335" i="11"/>
  <c r="G275" i="11"/>
  <c r="G562" i="11"/>
  <c r="G316" i="11"/>
  <c r="G3313" i="11"/>
  <c r="G633" i="11"/>
  <c r="G758" i="11"/>
  <c r="G349" i="11"/>
  <c r="G505" i="11"/>
  <c r="G1140" i="11"/>
  <c r="G1201" i="11"/>
  <c r="G1473" i="11"/>
  <c r="G1528" i="11"/>
  <c r="G1866" i="11"/>
  <c r="G1529" i="11"/>
  <c r="G3326" i="11"/>
  <c r="G1639" i="11"/>
  <c r="G2645" i="11"/>
  <c r="G2681" i="11"/>
  <c r="G2893" i="11"/>
  <c r="G2920" i="11"/>
  <c r="G3098" i="11"/>
  <c r="G3052" i="11"/>
  <c r="G1879" i="11"/>
  <c r="G3132" i="11"/>
  <c r="G3219" i="11"/>
  <c r="G3398" i="11"/>
  <c r="G3324" i="11"/>
  <c r="G2120" i="11"/>
  <c r="G3205" i="11"/>
  <c r="G488" i="11"/>
  <c r="G117" i="11"/>
  <c r="G25" i="11"/>
  <c r="G553" i="11"/>
  <c r="G389" i="11"/>
  <c r="G824" i="11"/>
  <c r="G859" i="11"/>
  <c r="G1191" i="11"/>
  <c r="G1662" i="11"/>
  <c r="G1772" i="11"/>
  <c r="G2160" i="11"/>
  <c r="G3366" i="11"/>
  <c r="G2473" i="11"/>
  <c r="G2827" i="11"/>
  <c r="G2451" i="11"/>
  <c r="G2291" i="11"/>
  <c r="G2844" i="11"/>
  <c r="G2913" i="11"/>
  <c r="G2961" i="11"/>
  <c r="G3097" i="11"/>
  <c r="G2995" i="11"/>
  <c r="G3238" i="11"/>
  <c r="G2631" i="11"/>
  <c r="G551" i="11"/>
  <c r="G1222" i="11"/>
  <c r="G3175" i="11"/>
  <c r="G57" i="11"/>
  <c r="G103" i="11"/>
  <c r="G149" i="11"/>
  <c r="G445" i="11"/>
  <c r="G362" i="11"/>
  <c r="G711" i="11"/>
  <c r="G745" i="11"/>
  <c r="G779" i="11"/>
  <c r="G853" i="11"/>
  <c r="G1129" i="11"/>
  <c r="G679" i="11"/>
  <c r="G844" i="11"/>
  <c r="G1271" i="11"/>
  <c r="G1337" i="11"/>
  <c r="G1686" i="11"/>
  <c r="G1951" i="11"/>
  <c r="G1651" i="11"/>
  <c r="G2332" i="11"/>
  <c r="G892" i="11"/>
  <c r="G2336" i="11"/>
  <c r="G1501" i="11"/>
  <c r="G2948" i="11"/>
  <c r="G1507" i="11"/>
  <c r="G2685" i="11"/>
  <c r="G2289" i="11"/>
  <c r="G2732" i="11"/>
  <c r="G2778" i="11"/>
  <c r="G2978" i="11"/>
  <c r="G3111" i="11"/>
  <c r="G3232" i="11"/>
  <c r="G2959" i="11"/>
  <c r="G2760" i="11"/>
  <c r="G3122" i="11"/>
  <c r="G3252" i="11"/>
  <c r="G1351" i="11"/>
  <c r="G2196" i="11"/>
  <c r="G3199" i="11"/>
  <c r="G3236" i="11"/>
  <c r="G3092" i="11"/>
  <c r="G2871" i="11"/>
  <c r="G960" i="11"/>
  <c r="G1895" i="11"/>
  <c r="G1743" i="11"/>
  <c r="G2045" i="11"/>
  <c r="G917" i="11"/>
  <c r="G810" i="11"/>
  <c r="G2059" i="11"/>
  <c r="G920" i="11"/>
  <c r="G1102" i="11"/>
  <c r="G184" i="11"/>
  <c r="G1215" i="11"/>
  <c r="G1666" i="11"/>
  <c r="G1640" i="11"/>
  <c r="G2376" i="11"/>
  <c r="G2673" i="11"/>
  <c r="G2499" i="11"/>
  <c r="G3037" i="11"/>
  <c r="G1674" i="11"/>
  <c r="G3253" i="11"/>
  <c r="G3234" i="11"/>
  <c r="G732" i="11"/>
  <c r="G3414" i="11"/>
  <c r="G41" i="11"/>
  <c r="G97" i="11"/>
  <c r="G191" i="11"/>
  <c r="G1952" i="11"/>
  <c r="G144" i="11"/>
  <c r="G223" i="11"/>
  <c r="G180" i="11"/>
  <c r="G213" i="11"/>
  <c r="G231" i="11"/>
  <c r="G284" i="11"/>
  <c r="G339" i="11"/>
  <c r="G160" i="11"/>
  <c r="G513" i="11"/>
  <c r="G387" i="11"/>
  <c r="G563" i="11"/>
  <c r="G481" i="11"/>
  <c r="G782" i="11"/>
  <c r="G394" i="11"/>
  <c r="G544" i="11"/>
  <c r="G608" i="11"/>
  <c r="G692" i="11"/>
  <c r="G700" i="11"/>
  <c r="G649" i="11"/>
  <c r="G703" i="11"/>
  <c r="G707" i="11"/>
  <c r="G575" i="11"/>
  <c r="G716" i="11"/>
  <c r="G856" i="11"/>
  <c r="G860" i="11"/>
  <c r="G785" i="11"/>
  <c r="G870" i="11"/>
  <c r="G907" i="11"/>
  <c r="G872" i="11"/>
  <c r="G1216" i="11"/>
  <c r="G993" i="11"/>
  <c r="G1083" i="11"/>
  <c r="G932" i="11"/>
  <c r="G1157" i="11"/>
  <c r="G1106" i="11"/>
  <c r="G1147" i="11"/>
  <c r="G1135" i="11"/>
  <c r="G1152" i="11"/>
  <c r="G1214" i="11"/>
  <c r="G1221" i="11"/>
  <c r="G1174" i="11"/>
  <c r="G1444" i="11"/>
  <c r="G1253" i="11"/>
  <c r="G1292" i="11"/>
  <c r="G1753" i="11"/>
  <c r="G976" i="11"/>
  <c r="G1342" i="11"/>
  <c r="G1344" i="11"/>
  <c r="G1348" i="11"/>
  <c r="G1170" i="11"/>
  <c r="G2511" i="11"/>
  <c r="G1197" i="11"/>
  <c r="G1431" i="11"/>
  <c r="G1373" i="11"/>
  <c r="G1533" i="11"/>
  <c r="G2021" i="11"/>
  <c r="G761" i="11"/>
  <c r="G1418" i="11"/>
  <c r="G1265" i="11"/>
  <c r="G1602" i="11"/>
  <c r="G1571" i="11"/>
  <c r="G1583" i="11"/>
  <c r="G1606" i="11"/>
  <c r="G1423" i="11"/>
  <c r="G1357" i="11"/>
  <c r="G1723" i="11"/>
  <c r="G1267" i="11"/>
  <c r="G1850" i="11"/>
  <c r="G1626" i="11"/>
  <c r="G1716" i="11"/>
  <c r="G3201" i="11"/>
  <c r="G1862" i="11"/>
  <c r="G1461" i="11"/>
  <c r="G1956" i="11"/>
  <c r="G804" i="11"/>
  <c r="G3247" i="11"/>
  <c r="G1707" i="11"/>
  <c r="G2168" i="11"/>
  <c r="G2915" i="11"/>
  <c r="G2926" i="11"/>
  <c r="G2047" i="11"/>
  <c r="G1709" i="11"/>
  <c r="G2286" i="11"/>
  <c r="G2317" i="11"/>
  <c r="G1560" i="11"/>
  <c r="G2264" i="11"/>
  <c r="G2319" i="11"/>
  <c r="G2351" i="11"/>
  <c r="G3167" i="11"/>
  <c r="G2462" i="11"/>
  <c r="G2419" i="11"/>
  <c r="G2468" i="11"/>
  <c r="G2489" i="11"/>
  <c r="G2485" i="11"/>
  <c r="G2945" i="11"/>
  <c r="G2882" i="11"/>
  <c r="G2894" i="11"/>
  <c r="G2587" i="11"/>
  <c r="G2577" i="11"/>
  <c r="G2556" i="11"/>
  <c r="G3408" i="11"/>
  <c r="G2596" i="11"/>
  <c r="G2611" i="11"/>
  <c r="G2610" i="11"/>
  <c r="G3138" i="11"/>
  <c r="G2799" i="11"/>
  <c r="G2674" i="11"/>
  <c r="G2624" i="11"/>
  <c r="G2810" i="11"/>
  <c r="G2689" i="11"/>
  <c r="G2723" i="11"/>
  <c r="G2748" i="11"/>
  <c r="G2759" i="11"/>
  <c r="G2662" i="11"/>
  <c r="G2790" i="11"/>
  <c r="G2794" i="11"/>
  <c r="G2593" i="11"/>
  <c r="G2792" i="11"/>
  <c r="G2853" i="11"/>
  <c r="G2859" i="11"/>
  <c r="G2954" i="11"/>
  <c r="G2884" i="11"/>
  <c r="G3343" i="11"/>
  <c r="G2938" i="11"/>
  <c r="G2941" i="11"/>
  <c r="G2939" i="11"/>
  <c r="G2970" i="11"/>
  <c r="G2898" i="11"/>
  <c r="G2522" i="11"/>
  <c r="G2974" i="11"/>
  <c r="G3085" i="11"/>
  <c r="G3002" i="11"/>
  <c r="G2426" i="11"/>
  <c r="G3007" i="11"/>
  <c r="G2784" i="11"/>
  <c r="G2374" i="11"/>
  <c r="G3027" i="11"/>
  <c r="G3071" i="11"/>
  <c r="G3065" i="11"/>
  <c r="G3081" i="11"/>
  <c r="G3042" i="11"/>
  <c r="G3104" i="11"/>
  <c r="G3109" i="11"/>
  <c r="G3114" i="11"/>
  <c r="G3119" i="11"/>
  <c r="G3164" i="11"/>
  <c r="G3787" i="11"/>
  <c r="G3155" i="11"/>
  <c r="G3166" i="11"/>
  <c r="G2016" i="11"/>
  <c r="G3160" i="11"/>
  <c r="G3176" i="11"/>
  <c r="G3188" i="11"/>
  <c r="G3554" i="11"/>
  <c r="G3303" i="11"/>
  <c r="G3195" i="11"/>
  <c r="G2795" i="11"/>
  <c r="G3786" i="11"/>
  <c r="G3217" i="11"/>
  <c r="G3221" i="11"/>
  <c r="G3770" i="11"/>
  <c r="G3189" i="11"/>
  <c r="G3274" i="11"/>
  <c r="G3223" i="11"/>
  <c r="G2905" i="11"/>
  <c r="G3214" i="11"/>
  <c r="G82" i="11"/>
  <c r="G294" i="11"/>
  <c r="G653" i="11"/>
  <c r="G796" i="11"/>
  <c r="G258" i="11"/>
  <c r="G1014" i="11"/>
  <c r="G61" i="11"/>
  <c r="G1015" i="11"/>
  <c r="G668" i="11"/>
  <c r="G1469" i="11"/>
  <c r="G675" i="11"/>
  <c r="G3011" i="11"/>
  <c r="G2368" i="11"/>
  <c r="G1108" i="11"/>
  <c r="G2757" i="11"/>
  <c r="G3116" i="11"/>
  <c r="G1777" i="11"/>
  <c r="G2864" i="11"/>
  <c r="G3196" i="11"/>
  <c r="G3112" i="11"/>
  <c r="G3133" i="11"/>
  <c r="G3157" i="11"/>
  <c r="G581" i="11"/>
  <c r="G1719" i="11"/>
  <c r="G1613" i="11"/>
  <c r="G2698" i="11"/>
  <c r="G2009" i="11"/>
  <c r="G134" i="11"/>
  <c r="G212" i="11"/>
  <c r="G232" i="11"/>
  <c r="G186" i="11"/>
  <c r="G318" i="11"/>
  <c r="G417" i="11"/>
  <c r="G452" i="11"/>
  <c r="G528" i="11"/>
  <c r="G2276" i="11"/>
  <c r="G2890" i="11"/>
  <c r="G552" i="11"/>
  <c r="G623" i="11"/>
  <c r="G691" i="11"/>
  <c r="G628" i="11"/>
  <c r="G793" i="11"/>
  <c r="G590" i="11"/>
  <c r="G747" i="11"/>
  <c r="G965" i="11"/>
  <c r="G358" i="11"/>
  <c r="G922" i="11"/>
  <c r="G1027" i="11"/>
  <c r="G973" i="11"/>
  <c r="G950" i="11"/>
  <c r="G1223" i="11"/>
  <c r="G1187" i="11"/>
  <c r="G1620" i="11"/>
  <c r="G1460" i="11"/>
  <c r="G1064" i="11"/>
  <c r="G914" i="11"/>
  <c r="G1585" i="11"/>
  <c r="G1482" i="11"/>
  <c r="G3165" i="11"/>
  <c r="G1635" i="11"/>
  <c r="G3014" i="11"/>
  <c r="G1659" i="11"/>
  <c r="G1940" i="11"/>
  <c r="G2146" i="11"/>
  <c r="G2130" i="11"/>
  <c r="G1446" i="11"/>
  <c r="G2190" i="11"/>
  <c r="G2312" i="11"/>
  <c r="G2957" i="11"/>
  <c r="G2373" i="11"/>
  <c r="G2337" i="11"/>
  <c r="G2833" i="11"/>
  <c r="G2482" i="11"/>
  <c r="G2672" i="11"/>
  <c r="G2842" i="11"/>
  <c r="G2347" i="11"/>
  <c r="G2796" i="11"/>
  <c r="G2849" i="11"/>
  <c r="G2850" i="11"/>
  <c r="G2946" i="11"/>
  <c r="G2597" i="11"/>
  <c r="G2952" i="11"/>
  <c r="G2491" i="11"/>
  <c r="G3046" i="11"/>
  <c r="G2958" i="11"/>
  <c r="G3061" i="11"/>
  <c r="G3008" i="11"/>
  <c r="G3045" i="11"/>
  <c r="G3066" i="11"/>
  <c r="G3004" i="11"/>
  <c r="G2812" i="11"/>
  <c r="G1894" i="11"/>
  <c r="G3146" i="11"/>
  <c r="G2899" i="11"/>
  <c r="G3022" i="11"/>
  <c r="G215" i="11"/>
  <c r="G727" i="11"/>
  <c r="G750" i="11"/>
  <c r="G1586" i="11"/>
  <c r="G1209" i="11"/>
  <c r="G2860" i="11"/>
  <c r="G3141" i="11"/>
  <c r="G300" i="11"/>
  <c r="G372" i="11"/>
  <c r="G456" i="11"/>
  <c r="G449" i="11"/>
  <c r="G384" i="11"/>
  <c r="G416" i="11"/>
  <c r="G1831" i="11"/>
  <c r="G556" i="11"/>
  <c r="G1059" i="11"/>
  <c r="G470" i="11"/>
  <c r="G1118" i="11"/>
  <c r="G919" i="11"/>
  <c r="G1047" i="11"/>
  <c r="G1294" i="11"/>
  <c r="G1385" i="11"/>
  <c r="G896" i="11"/>
  <c r="G1599" i="11"/>
  <c r="G883" i="11"/>
  <c r="G536" i="11"/>
  <c r="G3047" i="11"/>
  <c r="G2102" i="11"/>
  <c r="G2469" i="11"/>
  <c r="G1352" i="11"/>
  <c r="G2541" i="11"/>
  <c r="G1411" i="11"/>
  <c r="G687" i="11"/>
  <c r="G2726" i="11"/>
  <c r="G2933" i="11"/>
  <c r="G2194" i="11"/>
  <c r="G2840" i="11"/>
  <c r="G3063" i="11"/>
  <c r="G964" i="11"/>
  <c r="G3082" i="11"/>
  <c r="G3093" i="11"/>
  <c r="G3135" i="11"/>
  <c r="G3131" i="11"/>
  <c r="G2949" i="11"/>
  <c r="G606" i="11"/>
  <c r="G3121" i="11"/>
  <c r="G850" i="11"/>
  <c r="G909" i="11"/>
  <c r="G1804" i="11"/>
  <c r="G2501" i="11"/>
  <c r="G2273" i="11"/>
  <c r="G301" i="11"/>
  <c r="G183" i="11"/>
  <c r="G320" i="11"/>
  <c r="G677" i="11"/>
  <c r="G477" i="11"/>
  <c r="G690" i="11"/>
  <c r="G840" i="11"/>
  <c r="G900" i="11"/>
  <c r="G842" i="11"/>
  <c r="G972" i="11"/>
  <c r="G2947" i="11"/>
  <c r="G948" i="11"/>
  <c r="G955" i="11"/>
  <c r="G2238" i="11"/>
  <c r="G1315" i="11"/>
  <c r="G1034" i="11"/>
  <c r="G1440" i="11"/>
  <c r="G1237" i="11"/>
  <c r="G1212" i="11"/>
  <c r="G1400" i="11"/>
  <c r="G1515" i="11"/>
  <c r="G1654" i="11"/>
  <c r="G1939" i="11"/>
  <c r="G1960" i="11"/>
  <c r="G2089" i="11"/>
  <c r="G2179" i="11"/>
  <c r="G1732" i="11"/>
  <c r="G2258" i="11"/>
  <c r="G2585" i="11"/>
  <c r="G495" i="11"/>
  <c r="G2076" i="11"/>
  <c r="G2852" i="11"/>
  <c r="G2901" i="11"/>
  <c r="G2879" i="11"/>
  <c r="G2837" i="11"/>
  <c r="G2989" i="11"/>
  <c r="G3048" i="11"/>
  <c r="G3029" i="11"/>
  <c r="G3050" i="11"/>
  <c r="G3156" i="11"/>
  <c r="G2281" i="11"/>
  <c r="G3079" i="11"/>
  <c r="G2972" i="11"/>
  <c r="G3107" i="11"/>
  <c r="G3006" i="11"/>
  <c r="G2279" i="11"/>
  <c r="G3049" i="11"/>
  <c r="G3088" i="11"/>
  <c r="G2684" i="11"/>
  <c r="G43" i="11"/>
  <c r="G26" i="11"/>
  <c r="G93" i="11"/>
  <c r="G98" i="11"/>
  <c r="G85" i="11"/>
  <c r="G174" i="11"/>
  <c r="G170" i="11"/>
  <c r="G147" i="11"/>
  <c r="G234" i="11"/>
  <c r="G3086" i="11"/>
  <c r="G306" i="11"/>
  <c r="G317" i="11"/>
  <c r="G414" i="11"/>
  <c r="G522" i="11"/>
  <c r="G493" i="11"/>
  <c r="G560" i="11"/>
  <c r="G262" i="11"/>
  <c r="G557" i="11"/>
  <c r="G424" i="11"/>
  <c r="G646" i="11"/>
  <c r="G729" i="11"/>
  <c r="G684" i="11"/>
  <c r="G766" i="11"/>
  <c r="G767" i="11"/>
  <c r="G867" i="11"/>
  <c r="G918" i="11"/>
  <c r="G869" i="11"/>
  <c r="G880" i="11"/>
  <c r="G929" i="11"/>
  <c r="G730" i="11"/>
  <c r="G1012" i="11"/>
  <c r="G742" i="11"/>
  <c r="G1076" i="11"/>
  <c r="G1050" i="11"/>
  <c r="G1127" i="11"/>
  <c r="G1115" i="11"/>
  <c r="G2764" i="11"/>
  <c r="G1125" i="11"/>
  <c r="G987" i="11"/>
  <c r="G1145" i="11"/>
  <c r="G1179" i="11"/>
  <c r="G1230" i="11"/>
  <c r="G1247" i="11"/>
  <c r="G1232" i="11"/>
  <c r="G1074" i="11"/>
  <c r="G1258" i="11"/>
  <c r="G1266" i="11"/>
  <c r="G1286" i="11"/>
  <c r="G1236" i="11"/>
  <c r="G1117" i="11"/>
  <c r="G1327" i="11"/>
  <c r="G1307" i="11"/>
  <c r="G1114" i="11"/>
  <c r="G1366" i="11"/>
  <c r="G1425" i="11"/>
  <c r="G1497" i="11"/>
  <c r="G1372" i="11"/>
  <c r="G1364" i="11"/>
  <c r="G1368" i="11"/>
  <c r="G1539" i="11"/>
  <c r="G1584" i="11"/>
  <c r="G1595" i="11"/>
  <c r="G1527" i="11"/>
  <c r="G1673" i="11"/>
  <c r="G2172" i="11"/>
  <c r="G1608" i="11"/>
  <c r="G1621" i="11"/>
  <c r="G1781" i="11"/>
  <c r="G1572" i="11"/>
  <c r="G1422" i="11"/>
  <c r="G1847" i="11"/>
  <c r="G1905" i="11"/>
  <c r="G1976" i="11"/>
  <c r="G2010" i="11"/>
  <c r="G1797" i="11"/>
  <c r="G2118" i="11"/>
  <c r="G2298" i="11"/>
  <c r="G2287" i="11"/>
  <c r="G2315" i="11"/>
  <c r="G2184" i="11"/>
  <c r="G2270" i="11"/>
  <c r="G2342" i="11"/>
  <c r="G2388" i="11"/>
  <c r="G2617" i="11"/>
  <c r="G2465" i="11"/>
  <c r="G2430" i="11"/>
  <c r="G1915" i="11"/>
  <c r="G2486" i="11"/>
  <c r="G2481" i="11"/>
  <c r="G2524" i="11"/>
  <c r="G2488" i="11"/>
  <c r="G1779" i="11"/>
  <c r="G2552" i="11"/>
  <c r="G2566" i="11"/>
  <c r="G2630" i="11"/>
  <c r="G2591" i="11"/>
  <c r="G2909" i="11"/>
  <c r="G2613" i="11"/>
  <c r="G2633" i="11"/>
  <c r="G2656" i="11"/>
  <c r="G2563" i="11"/>
  <c r="G2738" i="11"/>
  <c r="G2740" i="11"/>
  <c r="G2665" i="11"/>
  <c r="G2806" i="11"/>
  <c r="G2813" i="11"/>
  <c r="G2825" i="11"/>
  <c r="G2835" i="11"/>
  <c r="G2877" i="11"/>
  <c r="G3108" i="11"/>
  <c r="G2686" i="11"/>
  <c r="G3186" i="11"/>
  <c r="G2966" i="11"/>
  <c r="G2977" i="11"/>
  <c r="G2987" i="11"/>
  <c r="G2986" i="11"/>
  <c r="G3012" i="11"/>
  <c r="G2572" i="11"/>
  <c r="G2878" i="11"/>
  <c r="G2606" i="11"/>
  <c r="G3053" i="11"/>
  <c r="G3059" i="11"/>
  <c r="G3777" i="11"/>
  <c r="G3075" i="11"/>
  <c r="G3078" i="11"/>
  <c r="G3364" i="11"/>
  <c r="G3080" i="11"/>
  <c r="G439" i="11"/>
  <c r="G497" i="11"/>
  <c r="G791" i="11"/>
  <c r="G2299" i="11"/>
  <c r="G263" i="11"/>
  <c r="G3035" i="11"/>
  <c r="G141" i="11"/>
  <c r="G114" i="11"/>
  <c r="G80" i="11"/>
  <c r="G243" i="11"/>
  <c r="G441" i="11"/>
  <c r="G465" i="11"/>
  <c r="G698" i="11"/>
  <c r="G543" i="11"/>
  <c r="G769" i="11"/>
  <c r="G958" i="11"/>
  <c r="G1052" i="11"/>
  <c r="G1177" i="11"/>
  <c r="G1168" i="11"/>
  <c r="G1358" i="11"/>
  <c r="G1290" i="11"/>
  <c r="G1362" i="11"/>
  <c r="G2017" i="11"/>
  <c r="G1793" i="11"/>
  <c r="G1842" i="11"/>
  <c r="G1846" i="11"/>
  <c r="G1575" i="11"/>
  <c r="G1875" i="11"/>
  <c r="G1789" i="11"/>
  <c r="G1564" i="11"/>
  <c r="G2051" i="11"/>
  <c r="G1839" i="11"/>
  <c r="G2343" i="11"/>
  <c r="G2406" i="11"/>
  <c r="G2490" i="11"/>
  <c r="G3242" i="11"/>
  <c r="G3193" i="11"/>
  <c r="G2782" i="11"/>
  <c r="G2807" i="11"/>
  <c r="G2887" i="11"/>
  <c r="G2916" i="11"/>
  <c r="G2985" i="11"/>
  <c r="G2466" i="11"/>
  <c r="G3755" i="11"/>
  <c r="G3067" i="11"/>
  <c r="G3023" i="11"/>
  <c r="G2956" i="11"/>
  <c r="G359" i="11"/>
  <c r="G592" i="11"/>
  <c r="G1788" i="11"/>
  <c r="G2242" i="11"/>
  <c r="G2603" i="11"/>
  <c r="G1995" i="11"/>
  <c r="G2705" i="11"/>
  <c r="G2696" i="11"/>
  <c r="G185" i="11"/>
  <c r="G2992" i="11"/>
  <c r="G413" i="11"/>
  <c r="G242" i="11"/>
  <c r="G594" i="11"/>
  <c r="G311" i="11"/>
  <c r="G618" i="11"/>
  <c r="G525" i="11"/>
  <c r="G746" i="11"/>
  <c r="G792" i="11"/>
  <c r="G806" i="11"/>
  <c r="G708" i="11"/>
  <c r="G1004" i="11"/>
  <c r="G1202" i="11"/>
  <c r="G1082" i="11"/>
  <c r="G685" i="11"/>
  <c r="G2984" i="11"/>
  <c r="G549" i="11"/>
  <c r="G709" i="11"/>
  <c r="G1450" i="11"/>
  <c r="G1269" i="11"/>
  <c r="G1289" i="11"/>
  <c r="G1219" i="11"/>
  <c r="G657" i="11"/>
  <c r="G1520" i="11"/>
  <c r="G1398" i="11"/>
  <c r="G1426" i="11"/>
  <c r="G1190" i="11"/>
  <c r="G913" i="11"/>
  <c r="G1737" i="11"/>
  <c r="G2537" i="11"/>
  <c r="G2277" i="11"/>
  <c r="G2517" i="11"/>
  <c r="G1832" i="11"/>
  <c r="G2366" i="11"/>
  <c r="G2528" i="11"/>
  <c r="G2620" i="11"/>
  <c r="G2650" i="11"/>
  <c r="G1701" i="11"/>
  <c r="G2704" i="11"/>
  <c r="G2711" i="11"/>
  <c r="G1319" i="11"/>
  <c r="G2715" i="11"/>
  <c r="G2817" i="11"/>
  <c r="G1630" i="11"/>
  <c r="G3752" i="11"/>
  <c r="G2697" i="11"/>
  <c r="G2885" i="11"/>
  <c r="G2931" i="11"/>
  <c r="G1646" i="11"/>
  <c r="G2247" i="11"/>
  <c r="G2934" i="11"/>
  <c r="G3216" i="11"/>
  <c r="G2622" i="11"/>
  <c r="G2943" i="11"/>
  <c r="G2973" i="11"/>
  <c r="G663" i="11"/>
  <c r="G2967" i="11"/>
  <c r="G1224" i="11"/>
  <c r="G2891" i="11"/>
  <c r="G1477" i="11"/>
  <c r="G1841" i="11"/>
  <c r="G2112" i="11"/>
  <c r="G2245" i="11"/>
  <c r="G2976" i="11"/>
  <c r="G2449" i="11"/>
  <c r="G2579" i="11"/>
  <c r="G2397" i="11"/>
  <c r="G2741" i="11"/>
  <c r="G3054" i="11"/>
  <c r="G2903" i="11"/>
  <c r="G2867" i="11"/>
  <c r="G1195" i="11"/>
  <c r="G3025" i="11"/>
  <c r="G713" i="11"/>
  <c r="G2923" i="11"/>
  <c r="G2908" i="11"/>
  <c r="G55" i="11"/>
  <c r="G31" i="11"/>
  <c r="G250" i="11"/>
  <c r="G2798" i="11"/>
  <c r="G457" i="11"/>
  <c r="G299" i="11"/>
  <c r="G391" i="11"/>
  <c r="G366" i="11"/>
  <c r="G409" i="11"/>
  <c r="G368" i="11"/>
  <c r="G469" i="11"/>
  <c r="G428" i="11"/>
  <c r="G475" i="11"/>
  <c r="G500" i="11"/>
  <c r="G878" i="11"/>
  <c r="G910" i="11"/>
  <c r="G478" i="11"/>
  <c r="G1124" i="11"/>
  <c r="G683" i="11"/>
  <c r="G927" i="11"/>
  <c r="G610" i="11"/>
  <c r="G1086" i="11"/>
  <c r="G1085" i="11"/>
  <c r="G1095" i="11"/>
  <c r="G1104" i="11"/>
  <c r="G1105" i="11"/>
  <c r="G1228" i="11"/>
  <c r="G1278" i="11"/>
  <c r="G1299" i="11"/>
  <c r="G175" i="11"/>
  <c r="G1383" i="11"/>
  <c r="G1296" i="11"/>
  <c r="G1451" i="11"/>
  <c r="G916" i="11"/>
  <c r="G1430" i="11"/>
  <c r="G1566" i="11"/>
  <c r="G1079" i="11"/>
  <c r="G1605" i="11"/>
  <c r="G1498" i="11"/>
  <c r="G1617" i="11"/>
  <c r="G1665" i="11"/>
  <c r="G1203" i="11"/>
  <c r="G1884" i="11"/>
  <c r="G2326" i="11"/>
  <c r="G2248" i="11"/>
  <c r="G1715" i="11"/>
  <c r="G3740" i="11"/>
  <c r="G2454" i="11"/>
  <c r="G1407" i="11"/>
  <c r="G2432" i="11"/>
  <c r="G2363" i="11"/>
  <c r="G2187" i="11"/>
  <c r="G2604" i="11"/>
  <c r="G2641" i="11"/>
  <c r="G2536" i="11"/>
  <c r="G2646" i="11"/>
  <c r="G2647" i="11"/>
  <c r="G2659" i="11"/>
  <c r="G2749" i="11"/>
  <c r="G2804" i="11"/>
  <c r="G3790" i="11"/>
  <c r="G2823" i="11"/>
  <c r="G2708" i="11"/>
  <c r="G2595" i="11"/>
  <c r="G2845" i="11"/>
  <c r="G2854" i="11"/>
  <c r="G2925" i="11"/>
  <c r="G2861" i="11"/>
  <c r="G2900" i="11"/>
  <c r="G2910" i="11"/>
  <c r="G2801" i="11"/>
  <c r="G2922" i="11"/>
  <c r="G2936" i="11"/>
  <c r="G2679" i="11"/>
  <c r="G2928" i="11"/>
  <c r="G3788" i="11"/>
  <c r="G2930" i="11"/>
  <c r="G2937" i="11"/>
  <c r="G3230" i="11"/>
  <c r="G2944" i="11"/>
  <c r="G303" i="11"/>
  <c r="G956" i="11"/>
  <c r="G567" i="11"/>
  <c r="G2935" i="11"/>
  <c r="G124" i="11"/>
  <c r="G8" i="11"/>
  <c r="G959" i="11"/>
  <c r="G219" i="11"/>
  <c r="G298" i="11"/>
  <c r="G363" i="11"/>
  <c r="G624" i="11"/>
  <c r="G655" i="11"/>
  <c r="G665" i="11"/>
  <c r="G749" i="11"/>
  <c r="G827" i="11"/>
  <c r="G866" i="11"/>
  <c r="G875" i="11"/>
  <c r="G1173" i="11"/>
  <c r="G897" i="11"/>
  <c r="G1310" i="11"/>
  <c r="G1441" i="11"/>
  <c r="G2648" i="11"/>
  <c r="G886" i="11"/>
  <c r="G1739" i="11"/>
  <c r="G1765" i="11"/>
  <c r="G1531" i="11"/>
  <c r="G1771" i="11"/>
  <c r="G1809" i="11"/>
  <c r="G1000" i="11"/>
  <c r="G2122" i="11"/>
  <c r="G2224" i="11"/>
  <c r="G2586" i="11"/>
  <c r="G2253" i="11"/>
  <c r="G2982" i="11"/>
  <c r="G2657" i="11"/>
  <c r="G2702" i="11"/>
  <c r="G2718" i="11"/>
  <c r="G1799" i="11"/>
  <c r="G1379" i="11"/>
  <c r="G2721" i="11"/>
  <c r="G2868" i="11"/>
  <c r="G568" i="11"/>
  <c r="G3057" i="11"/>
  <c r="G3782" i="11"/>
  <c r="G1656" i="11"/>
  <c r="G2642" i="11"/>
  <c r="G1359" i="11"/>
  <c r="G591" i="11"/>
  <c r="G9" i="11"/>
  <c r="G1876" i="11"/>
  <c r="G2856" i="11"/>
  <c r="G2531" i="11"/>
  <c r="G140" i="11"/>
  <c r="G354" i="11"/>
  <c r="G332" i="11"/>
  <c r="G423" i="11"/>
  <c r="G360" i="11"/>
  <c r="G472" i="11"/>
  <c r="G474" i="11"/>
  <c r="G569" i="11"/>
  <c r="G430" i="11"/>
  <c r="G671" i="11"/>
  <c r="G639" i="11"/>
  <c r="G221" i="11"/>
  <c r="G902" i="11"/>
  <c r="G882" i="11"/>
  <c r="G820" i="11"/>
  <c r="G1558" i="11"/>
  <c r="G701" i="11"/>
  <c r="G1282" i="11"/>
  <c r="G962" i="11"/>
  <c r="G915" i="11"/>
  <c r="G970" i="11"/>
  <c r="G1309" i="11"/>
  <c r="G622" i="11"/>
  <c r="G982" i="11"/>
  <c r="G1009" i="11"/>
  <c r="G997" i="11"/>
  <c r="G1057" i="11"/>
  <c r="G1065" i="11"/>
  <c r="G1091" i="11"/>
  <c r="G1306" i="11"/>
  <c r="G1096" i="11"/>
  <c r="G1073" i="11"/>
  <c r="G1188" i="11"/>
  <c r="G1226" i="11"/>
  <c r="G1213" i="11"/>
  <c r="G1144" i="11"/>
  <c r="G1530" i="11"/>
  <c r="G1401" i="11"/>
  <c r="G1220" i="11"/>
  <c r="G1405" i="11"/>
  <c r="G1488" i="11"/>
  <c r="G1496" i="11"/>
  <c r="G1369" i="11"/>
  <c r="G979" i="11"/>
  <c r="G1517" i="11"/>
  <c r="G2747" i="11"/>
  <c r="G1577" i="11"/>
  <c r="G1579" i="11"/>
  <c r="G1603" i="11"/>
  <c r="G1750" i="11"/>
  <c r="G3070" i="11"/>
  <c r="G1356" i="11"/>
  <c r="G1404" i="11"/>
  <c r="G1113" i="11"/>
  <c r="G1390" i="11"/>
  <c r="G1491" i="11"/>
  <c r="G1770" i="11"/>
  <c r="G1774" i="11"/>
  <c r="G666" i="11"/>
  <c r="G1830" i="11"/>
  <c r="G2858" i="11"/>
  <c r="G1890" i="11"/>
  <c r="G1919" i="11"/>
  <c r="G1658" i="11"/>
  <c r="G2029" i="11"/>
  <c r="G2265" i="11"/>
  <c r="G2228" i="11"/>
  <c r="G2257" i="11"/>
  <c r="G1748" i="11"/>
  <c r="G2311" i="11"/>
  <c r="G2387" i="11"/>
  <c r="G2124" i="11"/>
  <c r="G2370" i="11"/>
  <c r="G2400" i="11"/>
  <c r="G2081" i="11"/>
  <c r="G2427" i="11"/>
  <c r="G2440" i="11"/>
  <c r="G2290" i="11"/>
  <c r="G1324" i="11"/>
  <c r="G2921" i="11"/>
  <c r="G2483" i="11"/>
  <c r="G2492" i="11"/>
  <c r="G2560" i="11"/>
  <c r="G2521" i="11"/>
  <c r="G2618" i="11"/>
  <c r="G2724" i="11"/>
  <c r="G2561" i="11"/>
  <c r="G535" i="11"/>
  <c r="G2639" i="11"/>
  <c r="G2637" i="11"/>
  <c r="G2756" i="11"/>
  <c r="G2677" i="11"/>
  <c r="G2688" i="11"/>
  <c r="G1180" i="11"/>
  <c r="G2990" i="11"/>
  <c r="G2308" i="11"/>
  <c r="G2725" i="11"/>
  <c r="G2594" i="11"/>
  <c r="G2729" i="11"/>
  <c r="G2744" i="11"/>
  <c r="G2709" i="11"/>
  <c r="G2745" i="11"/>
  <c r="G2767" i="11"/>
  <c r="G2401" i="11"/>
  <c r="G2762" i="11"/>
  <c r="G2771" i="11"/>
  <c r="G2774" i="11"/>
  <c r="G2788" i="11"/>
  <c r="G2789" i="11"/>
  <c r="G2797" i="11"/>
  <c r="G2803" i="11"/>
  <c r="G3678" i="11"/>
  <c r="G2261" i="11"/>
  <c r="G2420" i="11"/>
  <c r="G2811" i="11"/>
  <c r="G2506" i="11"/>
  <c r="G2819" i="11"/>
  <c r="G2581" i="11"/>
  <c r="G2818" i="11"/>
  <c r="G2828" i="11"/>
  <c r="G2826" i="11"/>
  <c r="G2694" i="11"/>
  <c r="G2509" i="11"/>
  <c r="G2831" i="11"/>
  <c r="G2832" i="11"/>
  <c r="G2600" i="11"/>
  <c r="G2829" i="11"/>
  <c r="G2820" i="11"/>
  <c r="G2649" i="11"/>
  <c r="G539" i="11"/>
  <c r="G748" i="11"/>
  <c r="G2743" i="11"/>
  <c r="G1698" i="11"/>
  <c r="G689" i="11"/>
  <c r="G2390" i="11"/>
  <c r="G3781" i="11"/>
  <c r="G2475" i="11"/>
  <c r="G2461" i="11"/>
  <c r="G367" i="11"/>
  <c r="G816" i="11"/>
  <c r="G2599" i="11"/>
  <c r="G637" i="11"/>
  <c r="G458" i="11"/>
  <c r="G891" i="11"/>
  <c r="G928" i="11"/>
  <c r="G953" i="11"/>
  <c r="G1218" i="11"/>
  <c r="G395" i="11"/>
  <c r="G1378" i="11"/>
  <c r="G1449" i="11"/>
  <c r="G2285" i="11"/>
  <c r="G1459" i="11"/>
  <c r="G1535" i="11"/>
  <c r="G1867" i="11"/>
  <c r="G2316" i="11"/>
  <c r="G2471" i="11"/>
  <c r="G2411" i="11"/>
  <c r="G2578" i="11"/>
  <c r="G2667" i="11"/>
  <c r="G2457" i="11"/>
  <c r="G1744" i="11"/>
  <c r="G3779" i="11"/>
  <c r="G2742" i="11"/>
  <c r="G2751" i="11"/>
  <c r="G2713" i="11"/>
  <c r="G2906" i="11"/>
  <c r="G3603" i="11"/>
  <c r="G2701" i="11"/>
  <c r="G78" i="11"/>
  <c r="G1597" i="11"/>
  <c r="G2763" i="11"/>
  <c r="G774" i="11"/>
  <c r="G1055" i="11"/>
  <c r="G1305" i="11"/>
  <c r="G1554" i="11"/>
  <c r="G923" i="11"/>
  <c r="G3159" i="11"/>
  <c r="G2450" i="11"/>
  <c r="G2703" i="11"/>
  <c r="G2339" i="11"/>
  <c r="G2575" i="11"/>
  <c r="G2727" i="11"/>
  <c r="G222" i="11"/>
  <c r="G966" i="11"/>
  <c r="G2404" i="11"/>
  <c r="G99" i="11"/>
  <c r="G400" i="11"/>
  <c r="G490" i="11"/>
  <c r="G595" i="11"/>
  <c r="G688" i="11"/>
  <c r="G784" i="11"/>
  <c r="G858" i="11"/>
  <c r="G1097" i="11"/>
  <c r="G898" i="11"/>
  <c r="G893" i="11"/>
  <c r="G1139" i="11"/>
  <c r="G1133" i="11"/>
  <c r="G1252" i="11"/>
  <c r="G1204" i="11"/>
  <c r="G1416" i="11"/>
  <c r="G1428" i="11"/>
  <c r="G1447" i="11"/>
  <c r="G1470" i="11"/>
  <c r="G1502" i="11"/>
  <c r="G1457" i="11"/>
  <c r="G1795" i="11"/>
  <c r="G1435" i="11"/>
  <c r="G509" i="11"/>
  <c r="G1949" i="11"/>
  <c r="G1808" i="11"/>
  <c r="G2382" i="11"/>
  <c r="G2360" i="11"/>
  <c r="G2487" i="11"/>
  <c r="G2627" i="11"/>
  <c r="G2513" i="11"/>
  <c r="G2558" i="11"/>
  <c r="G2588" i="11"/>
  <c r="G2240" i="11"/>
  <c r="G2582" i="11"/>
  <c r="G2634" i="11"/>
  <c r="G2666" i="11"/>
  <c r="G2562" i="11"/>
  <c r="G1493" i="11"/>
  <c r="G2664" i="11"/>
  <c r="G2675" i="11"/>
  <c r="G2676" i="11"/>
  <c r="G2680" i="11"/>
  <c r="G2690" i="11"/>
  <c r="G2691" i="11"/>
  <c r="G2693" i="11"/>
  <c r="G2699" i="11"/>
  <c r="G3639" i="11"/>
  <c r="G2700" i="11"/>
  <c r="G3785" i="11"/>
  <c r="G2655" i="11"/>
  <c r="G2772" i="11"/>
  <c r="G225" i="11"/>
  <c r="G710" i="11"/>
  <c r="G935" i="11"/>
  <c r="G1128" i="11"/>
  <c r="G1525" i="11"/>
  <c r="G1500" i="11"/>
  <c r="G2303" i="11"/>
  <c r="G1736" i="11"/>
  <c r="G2377" i="11"/>
  <c r="G2385" i="11"/>
  <c r="G2458" i="11"/>
  <c r="G1751" i="11"/>
  <c r="G3638" i="11"/>
  <c r="G2660" i="11"/>
  <c r="G2519" i="11"/>
  <c r="G2529" i="11"/>
  <c r="G2348" i="11"/>
  <c r="G2554" i="11"/>
  <c r="G2546" i="11"/>
  <c r="G1624" i="11"/>
  <c r="G129" i="11"/>
  <c r="G696" i="11"/>
  <c r="G139" i="11"/>
  <c r="G249" i="11"/>
  <c r="G933" i="11"/>
  <c r="G759" i="11"/>
  <c r="G200" i="11"/>
  <c r="G1039" i="11"/>
  <c r="G861" i="11"/>
  <c r="G845" i="11"/>
  <c r="G817" i="11"/>
  <c r="G961" i="11"/>
  <c r="G1019" i="11"/>
  <c r="G1119" i="11"/>
  <c r="G1199" i="11"/>
  <c r="G1506" i="11"/>
  <c r="G1298" i="11"/>
  <c r="G995" i="11"/>
  <c r="G1465" i="11"/>
  <c r="G1510" i="11"/>
  <c r="G1424" i="11"/>
  <c r="G1395" i="11"/>
  <c r="G1549" i="11"/>
  <c r="G1607" i="11"/>
  <c r="G1800" i="11"/>
  <c r="G1833" i="11"/>
  <c r="G1810" i="11"/>
  <c r="G1519" i="11"/>
  <c r="G1803" i="11"/>
  <c r="G1852" i="11"/>
  <c r="G1948" i="11"/>
  <c r="G2054" i="11"/>
  <c r="G1968" i="11"/>
  <c r="G2193" i="11"/>
  <c r="G2231" i="11"/>
  <c r="G2294" i="11"/>
  <c r="G2453" i="11"/>
  <c r="G2494" i="11"/>
  <c r="G1930" i="11"/>
  <c r="G2504" i="11"/>
  <c r="G2515" i="11"/>
  <c r="G2540" i="11"/>
  <c r="G2538" i="11"/>
  <c r="G2527" i="11"/>
  <c r="G2414" i="11"/>
  <c r="G2706" i="11"/>
  <c r="G3636" i="11"/>
  <c r="G2535" i="11"/>
  <c r="G2805" i="11"/>
  <c r="G2612" i="11"/>
  <c r="G2378" i="11"/>
  <c r="G2628" i="11"/>
  <c r="G2605" i="11"/>
  <c r="G2609" i="11"/>
  <c r="G2638" i="11"/>
  <c r="G2621" i="11"/>
  <c r="G733" i="11"/>
  <c r="G1872" i="11"/>
  <c r="G3033" i="11"/>
  <c r="G2619" i="11"/>
  <c r="G2625" i="11"/>
  <c r="G939" i="11"/>
  <c r="G1983" i="11"/>
  <c r="G2500" i="11"/>
  <c r="G2445" i="11"/>
  <c r="G314" i="11"/>
  <c r="G2598" i="11"/>
  <c r="G494" i="11"/>
  <c r="G538" i="11"/>
  <c r="G926" i="11"/>
  <c r="G1148" i="11"/>
  <c r="G1403" i="11"/>
  <c r="G1556" i="11"/>
  <c r="G1696" i="11"/>
  <c r="G2131" i="11"/>
  <c r="G2321" i="11"/>
  <c r="G2241" i="11"/>
  <c r="G2477" i="11"/>
  <c r="G2464" i="11"/>
  <c r="G2544" i="11"/>
  <c r="G2602" i="11"/>
  <c r="G2601" i="11"/>
  <c r="G2409" i="11"/>
  <c r="G789" i="11"/>
  <c r="G2115" i="11"/>
  <c r="G2800" i="11"/>
  <c r="G2433" i="11"/>
  <c r="G68" i="11"/>
  <c r="G136" i="11"/>
  <c r="G173" i="11"/>
  <c r="G236" i="11"/>
  <c r="G237" i="11"/>
  <c r="G524" i="11"/>
  <c r="G680" i="11"/>
  <c r="G744" i="11"/>
  <c r="G1030" i="11"/>
  <c r="G1111" i="11"/>
  <c r="G1156" i="11"/>
  <c r="G1262" i="11"/>
  <c r="G1240" i="11"/>
  <c r="G1069" i="11"/>
  <c r="G1329" i="11"/>
  <c r="G1323" i="11"/>
  <c r="G1098" i="11"/>
  <c r="G1503" i="11"/>
  <c r="G1536" i="11"/>
  <c r="G1559" i="11"/>
  <c r="G1742" i="11"/>
  <c r="G1596" i="11"/>
  <c r="G1355" i="11"/>
  <c r="G1474" i="11"/>
  <c r="G1671" i="11"/>
  <c r="G1844" i="11"/>
  <c r="G1764" i="11"/>
  <c r="G1887" i="11"/>
  <c r="G1612" i="11"/>
  <c r="G2018" i="11"/>
  <c r="G1908" i="11"/>
  <c r="G2098" i="11"/>
  <c r="G2250" i="11"/>
  <c r="G2170" i="11"/>
  <c r="G2217" i="11"/>
  <c r="G2306" i="11"/>
  <c r="G2237" i="11"/>
  <c r="G2357" i="11"/>
  <c r="G2338" i="11"/>
  <c r="G2425" i="11"/>
  <c r="G2442" i="11"/>
  <c r="G2438" i="11"/>
  <c r="G2530" i="11"/>
  <c r="G2551" i="11"/>
  <c r="G2565" i="11"/>
  <c r="G2493" i="11"/>
  <c r="G2564" i="11"/>
  <c r="G2567" i="11"/>
  <c r="G2570" i="11"/>
  <c r="G2940" i="11"/>
  <c r="G2210" i="11"/>
  <c r="G2573" i="11"/>
  <c r="G2395" i="11"/>
  <c r="G3775" i="11"/>
  <c r="G847" i="11"/>
  <c r="G2323" i="11"/>
  <c r="G1851" i="11"/>
  <c r="G2550" i="11"/>
  <c r="G102" i="11"/>
  <c r="G473" i="11"/>
  <c r="G587" i="11"/>
  <c r="G823" i="11"/>
  <c r="G1029" i="11"/>
  <c r="G2125" i="11"/>
  <c r="G2463" i="11"/>
  <c r="G2255" i="11"/>
  <c r="G1858" i="11"/>
  <c r="G2439" i="11"/>
  <c r="G1043" i="11"/>
  <c r="G2543" i="11"/>
  <c r="G2375" i="11"/>
  <c r="G2545" i="11"/>
  <c r="G2761" i="11"/>
  <c r="G2478" i="11"/>
  <c r="G3434" i="11"/>
  <c r="G2533" i="11"/>
  <c r="G307" i="11"/>
  <c r="G283" i="11"/>
  <c r="G434" i="11"/>
  <c r="G418" i="11"/>
  <c r="G492" i="11"/>
  <c r="G226" i="11"/>
  <c r="G571" i="11"/>
  <c r="G644" i="11"/>
  <c r="G656" i="11"/>
  <c r="G523" i="11"/>
  <c r="G811" i="11"/>
  <c r="G906" i="11"/>
  <c r="G836" i="11"/>
  <c r="G884" i="11"/>
  <c r="G1001" i="11"/>
  <c r="G996" i="11"/>
  <c r="G1181" i="11"/>
  <c r="G990" i="11"/>
  <c r="G1107" i="11"/>
  <c r="G1166" i="11"/>
  <c r="G1183" i="11"/>
  <c r="G1259" i="11"/>
  <c r="G1255" i="11"/>
  <c r="G1208" i="11"/>
  <c r="G1081" i="11"/>
  <c r="G1121" i="11"/>
  <c r="G1192" i="11"/>
  <c r="G1331" i="11"/>
  <c r="G1464" i="11"/>
  <c r="G1284" i="11"/>
  <c r="G1442" i="11"/>
  <c r="G37" i="11"/>
  <c r="G1452" i="11"/>
  <c r="G1413" i="11"/>
  <c r="G1354" i="11"/>
  <c r="G1437" i="11"/>
  <c r="G1484" i="11"/>
  <c r="G1489" i="11"/>
  <c r="G1313" i="11"/>
  <c r="G1509" i="11"/>
  <c r="G1453" i="11"/>
  <c r="G1538" i="11"/>
  <c r="G1317" i="11"/>
  <c r="G1676" i="11"/>
  <c r="G1002" i="11"/>
  <c r="G1563" i="11"/>
  <c r="G1769" i="11"/>
  <c r="G1652" i="11"/>
  <c r="G1653" i="11"/>
  <c r="G1690" i="11"/>
  <c r="G2327" i="11"/>
  <c r="G1827" i="11"/>
  <c r="G1868" i="11"/>
  <c r="G1928" i="11"/>
  <c r="G1943" i="11"/>
  <c r="G1989" i="11"/>
  <c r="G2145" i="11"/>
  <c r="G2106" i="11"/>
  <c r="G2008" i="11"/>
  <c r="G2152" i="11"/>
  <c r="G2268" i="11"/>
  <c r="G2044" i="11"/>
  <c r="G2295" i="11"/>
  <c r="G2365" i="11"/>
  <c r="G2437" i="11"/>
  <c r="G2436" i="11"/>
  <c r="G2324" i="11"/>
  <c r="G2341" i="11"/>
  <c r="G2498" i="11"/>
  <c r="G2246" i="11"/>
  <c r="G2460" i="11"/>
  <c r="G2569" i="11"/>
  <c r="G2496" i="11"/>
  <c r="G2507" i="11"/>
  <c r="G2260" i="11"/>
  <c r="G410" i="11"/>
  <c r="G2514" i="11"/>
  <c r="G2518" i="11"/>
  <c r="G2516" i="11"/>
  <c r="G3730" i="11"/>
  <c r="G2416" i="11"/>
  <c r="G969" i="11"/>
  <c r="G616" i="11"/>
  <c r="G2229" i="11"/>
  <c r="G2379" i="11"/>
  <c r="G2361" i="11"/>
  <c r="G1713" i="11"/>
  <c r="G2448" i="11"/>
  <c r="G2455" i="11"/>
  <c r="G2459" i="11"/>
  <c r="G322" i="11"/>
  <c r="G532" i="11"/>
  <c r="G2266" i="11"/>
  <c r="G2108" i="11"/>
  <c r="G2136" i="11"/>
  <c r="G3783" i="11"/>
  <c r="G1614" i="11"/>
  <c r="G2421" i="11"/>
  <c r="G2424" i="11"/>
  <c r="G2235" i="11"/>
  <c r="G3789" i="11"/>
  <c r="G2305" i="11"/>
  <c r="G3521" i="11"/>
  <c r="G2476" i="11"/>
  <c r="G196" i="11"/>
  <c r="G2479" i="11"/>
  <c r="G2358" i="11"/>
  <c r="G1249" i="11"/>
  <c r="G3773" i="11"/>
  <c r="G2335" i="11"/>
  <c r="G408" i="11"/>
  <c r="G214" i="11"/>
  <c r="G2434" i="11"/>
  <c r="G641" i="11"/>
  <c r="G722" i="11"/>
  <c r="G787" i="11"/>
  <c r="G887" i="11"/>
  <c r="G2730" i="11"/>
  <c r="G862" i="11"/>
  <c r="G797" i="11"/>
  <c r="G1153" i="11"/>
  <c r="G1458" i="11"/>
  <c r="G1412" i="11"/>
  <c r="G1032" i="11"/>
  <c r="G1570" i="11"/>
  <c r="G1578" i="11"/>
  <c r="G1689" i="11"/>
  <c r="G1627" i="11"/>
  <c r="G1688" i="11"/>
  <c r="G1692" i="11"/>
  <c r="G1295" i="11"/>
  <c r="G1773" i="11"/>
  <c r="G1944" i="11"/>
  <c r="G1985" i="11"/>
  <c r="G2467" i="11"/>
  <c r="G2082" i="11"/>
  <c r="G2167" i="11"/>
  <c r="G2178" i="11"/>
  <c r="G2233" i="11"/>
  <c r="G2333" i="11"/>
  <c r="G2369" i="11"/>
  <c r="G2208" i="11"/>
  <c r="G2372" i="11"/>
  <c r="G2393" i="11"/>
  <c r="G2405" i="11"/>
  <c r="G2408" i="11"/>
  <c r="G2334" i="11"/>
  <c r="G2148" i="11"/>
  <c r="G2185" i="11"/>
  <c r="G2428" i="11"/>
  <c r="G2435" i="11"/>
  <c r="G2791" i="11"/>
  <c r="G3021" i="11"/>
  <c r="G2310" i="11"/>
  <c r="G3102" i="11"/>
  <c r="G2429" i="11"/>
  <c r="G2096" i="11"/>
  <c r="G2444" i="11"/>
  <c r="G2443" i="11"/>
  <c r="G2446" i="11"/>
  <c r="G58" i="11"/>
  <c r="G2431" i="11"/>
  <c r="G2423" i="11"/>
  <c r="G1670" i="11"/>
  <c r="G2396" i="11"/>
  <c r="G2116" i="11"/>
  <c r="G2422" i="11"/>
  <c r="G1903" i="11"/>
  <c r="G619" i="11"/>
  <c r="G297" i="11"/>
  <c r="G946" i="11"/>
  <c r="G947" i="11"/>
  <c r="G1393" i="11"/>
  <c r="G1021" i="11"/>
  <c r="G1557" i="11"/>
  <c r="G1587" i="11"/>
  <c r="G1741" i="11"/>
  <c r="G1131" i="11"/>
  <c r="G1790" i="11"/>
  <c r="G1947" i="11"/>
  <c r="G2330" i="11"/>
  <c r="G3218" i="11"/>
  <c r="G2380" i="11"/>
  <c r="G2389" i="11"/>
  <c r="G2392" i="11"/>
  <c r="G2386" i="11"/>
  <c r="G2398" i="11"/>
  <c r="G356" i="11"/>
  <c r="G1824" i="11"/>
  <c r="G2013" i="11"/>
  <c r="G1429" i="11"/>
  <c r="G1668" i="11"/>
  <c r="G2282" i="11"/>
  <c r="G2371" i="11"/>
  <c r="G1641" i="11"/>
  <c r="G2272" i="11"/>
  <c r="G1703" i="11"/>
  <c r="G1767" i="11"/>
  <c r="G123" i="11"/>
  <c r="G534" i="11"/>
  <c r="G1308" i="11"/>
  <c r="G723" i="11"/>
  <c r="G291" i="11"/>
  <c r="G1018" i="11"/>
  <c r="G1158" i="11"/>
  <c r="G873" i="11"/>
  <c r="G1138" i="11"/>
  <c r="G405" i="11"/>
  <c r="G583" i="11"/>
  <c r="G1193" i="11"/>
  <c r="G1022" i="11"/>
  <c r="G1186" i="11"/>
  <c r="G954" i="11"/>
  <c r="G1332" i="11"/>
  <c r="G1291" i="11"/>
  <c r="G1471" i="11"/>
  <c r="G1546" i="11"/>
  <c r="G1675" i="11"/>
  <c r="G1623" i="11"/>
  <c r="G1637" i="11"/>
  <c r="G1667" i="11"/>
  <c r="G1746" i="11"/>
  <c r="G1794" i="11"/>
  <c r="G1869" i="11"/>
  <c r="G1870" i="11"/>
  <c r="G1885" i="11"/>
  <c r="G1920" i="11"/>
  <c r="G2180" i="11"/>
  <c r="G2061" i="11"/>
  <c r="G2046" i="11"/>
  <c r="G2014" i="11"/>
  <c r="G1991" i="11"/>
  <c r="G2121" i="11"/>
  <c r="G2175" i="11"/>
  <c r="G2129" i="11"/>
  <c r="G2099" i="11"/>
  <c r="G2297" i="11"/>
  <c r="G1974" i="11"/>
  <c r="G2328" i="11"/>
  <c r="G2344" i="11"/>
  <c r="G2329" i="11"/>
  <c r="G2354" i="11"/>
  <c r="G2505" i="11"/>
  <c r="G2355" i="11"/>
  <c r="G2359" i="11"/>
  <c r="G2362" i="11"/>
  <c r="G1759" i="11"/>
  <c r="G1837" i="11"/>
  <c r="G2353" i="11"/>
  <c r="G1849" i="11"/>
  <c r="G1261" i="11"/>
  <c r="G1007" i="11"/>
  <c r="G1189" i="11"/>
  <c r="G1094" i="11"/>
  <c r="G280" i="11"/>
  <c r="G2162" i="11"/>
  <c r="G1573" i="11"/>
  <c r="G163" i="11"/>
  <c r="G815" i="11"/>
  <c r="G1922" i="11"/>
  <c r="G2300" i="11"/>
  <c r="G2325" i="11"/>
  <c r="G681" i="11"/>
  <c r="G813" i="11"/>
  <c r="G2027" i="11"/>
  <c r="G1346" i="11"/>
  <c r="G839" i="11"/>
  <c r="G1685" i="11"/>
  <c r="G952" i="11"/>
  <c r="G1740" i="11"/>
  <c r="G2182" i="11"/>
  <c r="G1889" i="11"/>
  <c r="G2236" i="11"/>
  <c r="G1661" i="11"/>
  <c r="G1946" i="11"/>
  <c r="G1394" i="11"/>
  <c r="G2301" i="11"/>
  <c r="G2302" i="11"/>
  <c r="G2309" i="11"/>
  <c r="G2304" i="11"/>
  <c r="G3018" i="11"/>
  <c r="G2731" i="11"/>
  <c r="G2307" i="11"/>
  <c r="G2284" i="11"/>
  <c r="G1711" i="11"/>
  <c r="G2212" i="11"/>
  <c r="G2173" i="11"/>
  <c r="G2293" i="11"/>
  <c r="G340" i="11"/>
  <c r="G781" i="11"/>
  <c r="G1109" i="11"/>
  <c r="G2251" i="11"/>
  <c r="G1389" i="11"/>
  <c r="G1025" i="11"/>
  <c r="G3087" i="11"/>
  <c r="G2283" i="11"/>
  <c r="G988" i="11"/>
  <c r="G2226" i="11"/>
  <c r="G1320" i="11"/>
  <c r="G1550" i="11"/>
  <c r="G1434" i="11"/>
  <c r="G1436" i="11"/>
  <c r="G1392" i="11"/>
  <c r="G1445" i="11"/>
  <c r="G773" i="11"/>
  <c r="G2320" i="11"/>
  <c r="G1648" i="11"/>
  <c r="G1729" i="11"/>
  <c r="G1708" i="11"/>
  <c r="G1728" i="11"/>
  <c r="G1657" i="11"/>
  <c r="G1822" i="11"/>
  <c r="G1840" i="11"/>
  <c r="G1854" i="11"/>
  <c r="G1921" i="11"/>
  <c r="G1926" i="11"/>
  <c r="G1615" i="11"/>
  <c r="G1996" i="11"/>
  <c r="G1896" i="11"/>
  <c r="G2140" i="11"/>
  <c r="G2087" i="11"/>
  <c r="G2080" i="11"/>
  <c r="G2134" i="11"/>
  <c r="G2201" i="11"/>
  <c r="G2349" i="11"/>
  <c r="G2553" i="11"/>
  <c r="G2256" i="11"/>
  <c r="G2412" i="11"/>
  <c r="G2994" i="11"/>
  <c r="G2221" i="11"/>
  <c r="G1992" i="11"/>
  <c r="G2249" i="11"/>
  <c r="G2274" i="11"/>
  <c r="G2296" i="11"/>
  <c r="G2275" i="11"/>
  <c r="G1758" i="11"/>
  <c r="G2071" i="11"/>
  <c r="G2271" i="11"/>
  <c r="G2205" i="11"/>
  <c r="G1818" i="11"/>
  <c r="G2215" i="11"/>
  <c r="G659" i="11"/>
  <c r="G1684" i="11"/>
  <c r="G1382" i="11"/>
  <c r="G1857" i="11"/>
  <c r="G2133" i="11"/>
  <c r="G2189" i="11"/>
  <c r="G1691" i="11"/>
  <c r="G2050" i="11"/>
  <c r="G737" i="11"/>
  <c r="G2262" i="11"/>
  <c r="G1954" i="11"/>
  <c r="G2110" i="11"/>
  <c r="G1720" i="11"/>
  <c r="G2092" i="11"/>
  <c r="G1677" i="11"/>
  <c r="G2036" i="11"/>
  <c r="G2200" i="11"/>
  <c r="G2232" i="11"/>
  <c r="G2239" i="11"/>
  <c r="G1162" i="11"/>
  <c r="G1388" i="11"/>
  <c r="G1590" i="11"/>
  <c r="G1592" i="11"/>
  <c r="G1580" i="11"/>
  <c r="G1726" i="11"/>
  <c r="G1886" i="11"/>
  <c r="G479" i="11"/>
  <c r="G2041" i="11"/>
  <c r="G2123" i="11"/>
  <c r="G1819" i="11"/>
  <c r="G2163" i="11"/>
  <c r="G2165" i="11"/>
  <c r="G2169" i="11"/>
  <c r="G2192" i="11"/>
  <c r="G2198" i="11"/>
  <c r="G2204" i="11"/>
  <c r="G2195" i="11"/>
  <c r="G2211" i="11"/>
  <c r="G2207" i="11"/>
  <c r="G2227" i="11"/>
  <c r="G2222" i="11"/>
  <c r="G2267" i="11"/>
  <c r="G2197" i="11"/>
  <c r="G64" i="11"/>
  <c r="G2166" i="11"/>
  <c r="G2203" i="11"/>
  <c r="G1760" i="11"/>
  <c r="G1938" i="11"/>
  <c r="G2093" i="11"/>
  <c r="G2149" i="11"/>
  <c r="G2105" i="11"/>
  <c r="G2223" i="11"/>
  <c r="G2154" i="11"/>
  <c r="G2209" i="11"/>
  <c r="G1142" i="11"/>
  <c r="G1782" i="11"/>
  <c r="G971" i="11"/>
  <c r="G463" i="11"/>
  <c r="G1154" i="11"/>
  <c r="G2188" i="11"/>
  <c r="G1555" i="11"/>
  <c r="G1508" i="11"/>
  <c r="G1880" i="11"/>
  <c r="G1834" i="11"/>
  <c r="G1838" i="11"/>
  <c r="G1636" i="11"/>
  <c r="G2407" i="11"/>
  <c r="G2094" i="11"/>
  <c r="G2171" i="11"/>
  <c r="G2174" i="11"/>
  <c r="G2176" i="11"/>
  <c r="G2177" i="11"/>
  <c r="G1953" i="11"/>
  <c r="G1303" i="11"/>
  <c r="G2103" i="11"/>
  <c r="G1945" i="11"/>
  <c r="G2230" i="11"/>
  <c r="G2161" i="11"/>
  <c r="G1734" i="11"/>
  <c r="G166" i="11"/>
  <c r="G819" i="11"/>
  <c r="G1167" i="11"/>
  <c r="G1242" i="11"/>
  <c r="G1161" i="11"/>
  <c r="G1287" i="11"/>
  <c r="G1206" i="11"/>
  <c r="G1456" i="11"/>
  <c r="G3784" i="11"/>
  <c r="G1576" i="11"/>
  <c r="G1505" i="11"/>
  <c r="G484" i="11"/>
  <c r="G1495" i="11"/>
  <c r="G1863" i="11"/>
  <c r="G1633" i="11"/>
  <c r="G1785" i="11"/>
  <c r="G1845" i="11"/>
  <c r="G1682" i="11"/>
  <c r="G1883" i="11"/>
  <c r="G1950" i="11"/>
  <c r="G1907" i="11"/>
  <c r="G1902" i="11"/>
  <c r="G1997" i="11"/>
  <c r="G2032" i="11"/>
  <c r="G2053" i="11"/>
  <c r="G2058" i="11"/>
  <c r="G2269" i="11"/>
  <c r="G2083" i="11"/>
  <c r="G2084" i="11"/>
  <c r="G2088" i="11"/>
  <c r="G2138" i="11"/>
  <c r="G2113" i="11"/>
  <c r="G2078" i="11"/>
  <c r="G2114" i="11"/>
  <c r="G2132" i="11"/>
  <c r="G2111" i="11"/>
  <c r="G2139" i="11"/>
  <c r="G2141" i="11"/>
  <c r="G2214" i="11"/>
  <c r="G2126" i="11"/>
  <c r="G2063" i="11"/>
  <c r="G2153" i="11"/>
  <c r="G2155" i="11"/>
  <c r="G2156" i="11"/>
  <c r="G2147" i="11"/>
  <c r="G2157" i="11"/>
  <c r="G2158" i="11"/>
  <c r="G2225" i="11"/>
  <c r="G1472" i="11"/>
  <c r="G2144" i="11"/>
  <c r="G1916" i="11"/>
  <c r="G1982" i="11"/>
  <c r="G2079" i="11"/>
  <c r="G1234" i="11"/>
  <c r="G2137" i="11"/>
  <c r="G2056" i="11"/>
  <c r="G2002" i="11"/>
  <c r="G1935" i="11"/>
  <c r="G2128" i="11"/>
  <c r="G1565" i="11"/>
  <c r="G1681" i="11"/>
  <c r="G1962" i="11"/>
  <c r="G1856" i="11"/>
  <c r="G2100" i="11"/>
  <c r="G2086" i="11"/>
  <c r="G2119" i="11"/>
  <c r="G1923" i="11"/>
  <c r="G171" i="11"/>
  <c r="G1644" i="11"/>
  <c r="G1718" i="11"/>
  <c r="G2068" i="11"/>
  <c r="G2101" i="11"/>
  <c r="G2109" i="11"/>
  <c r="G2135" i="11"/>
  <c r="G1541" i="11"/>
  <c r="G1931" i="11"/>
  <c r="G1817" i="11"/>
  <c r="G2104" i="11"/>
  <c r="G1836" i="11"/>
  <c r="G1784" i="11"/>
  <c r="G119" i="11"/>
  <c r="G1316" i="11"/>
  <c r="G2060" i="11"/>
  <c r="G2090" i="11"/>
  <c r="G2091" i="11"/>
  <c r="G2006" i="11"/>
  <c r="G2085" i="11"/>
  <c r="G763" i="11"/>
  <c r="G661" i="11"/>
  <c r="G833" i="11"/>
  <c r="G1184" i="11"/>
  <c r="G1619" i="11"/>
  <c r="G1754" i="11"/>
  <c r="G1843" i="11"/>
  <c r="G1899" i="11"/>
  <c r="G1874" i="11"/>
  <c r="G1934" i="11"/>
  <c r="G1913" i="11"/>
  <c r="G1914" i="11"/>
  <c r="G1927" i="11"/>
  <c r="G1975" i="11"/>
  <c r="G2026" i="11"/>
  <c r="G2033" i="11"/>
  <c r="G2037" i="11"/>
  <c r="G2048" i="11"/>
  <c r="G2049" i="11"/>
  <c r="G2243" i="11"/>
  <c r="G2052" i="11"/>
  <c r="G2062" i="11"/>
  <c r="G2055" i="11"/>
  <c r="G2066" i="11"/>
  <c r="G2072" i="11"/>
  <c r="G2039" i="11"/>
  <c r="G2073" i="11"/>
  <c r="G2075" i="11"/>
  <c r="G2070" i="11"/>
  <c r="G1796" i="11"/>
  <c r="G2183" i="11"/>
  <c r="G2011" i="11"/>
  <c r="G2069" i="11"/>
  <c r="G1823" i="11"/>
  <c r="G1757" i="11"/>
  <c r="G3365" i="11"/>
  <c r="G598" i="11"/>
  <c r="G2127" i="11"/>
  <c r="G194" i="11"/>
  <c r="G1881" i="11"/>
  <c r="G1855" i="11"/>
  <c r="G2015" i="11"/>
  <c r="G1917" i="11"/>
  <c r="G1987" i="11"/>
  <c r="G2040" i="11"/>
  <c r="G579" i="11"/>
  <c r="G1955" i="11"/>
  <c r="G1780" i="11"/>
  <c r="G2574" i="11"/>
  <c r="G2057" i="11"/>
  <c r="G2034" i="11"/>
  <c r="G1695" i="11"/>
  <c r="G1882" i="11"/>
  <c r="G1494" i="11"/>
  <c r="G1853" i="11"/>
  <c r="G1811" i="11"/>
  <c r="G2005" i="11"/>
  <c r="G1910" i="11"/>
  <c r="G2042" i="11"/>
  <c r="G2025" i="11"/>
  <c r="G2038" i="11"/>
  <c r="G2028" i="11"/>
  <c r="G2043" i="11"/>
  <c r="G1984" i="11"/>
  <c r="G1350" i="11"/>
  <c r="G1683" i="11"/>
  <c r="G1702" i="11"/>
  <c r="G1829" i="11"/>
  <c r="G1893" i="11"/>
  <c r="G1911" i="11"/>
  <c r="G1972" i="11"/>
  <c r="G2003" i="11"/>
  <c r="G2007" i="11"/>
  <c r="G1986" i="11"/>
  <c r="G1725" i="11"/>
  <c r="G2012" i="11"/>
  <c r="G2031" i="11"/>
  <c r="G2035" i="11"/>
  <c r="G2019" i="11"/>
  <c r="G1892" i="11"/>
  <c r="G1643" i="11"/>
  <c r="G1664" i="11"/>
  <c r="G1714" i="11"/>
  <c r="G1965" i="11"/>
  <c r="G1798" i="11"/>
  <c r="G2020" i="11"/>
  <c r="G2001" i="11"/>
  <c r="G1988" i="11"/>
  <c r="G2030" i="11"/>
  <c r="G1901" i="11"/>
  <c r="G1937" i="11"/>
  <c r="G1552" i="11"/>
  <c r="G1860" i="11"/>
  <c r="G1250" i="11"/>
  <c r="G1756" i="11"/>
  <c r="G1448" i="11"/>
  <c r="G2164" i="11"/>
  <c r="G1993" i="11"/>
  <c r="G2024" i="11"/>
  <c r="G2023" i="11"/>
  <c r="G1567" i="11"/>
  <c r="G1848" i="11"/>
  <c r="G1417" i="11"/>
  <c r="G992" i="11"/>
  <c r="G1622" i="11"/>
  <c r="G1979" i="11"/>
  <c r="G2022" i="11"/>
  <c r="G1724" i="11"/>
  <c r="G1929" i="11"/>
  <c r="G1363" i="11"/>
  <c r="G1999" i="11"/>
  <c r="G2004" i="11"/>
  <c r="G1410" i="11"/>
  <c r="G1941" i="11"/>
  <c r="G1964" i="11"/>
  <c r="G1957" i="11"/>
  <c r="G1959" i="11"/>
  <c r="G1738" i="11"/>
  <c r="G1998" i="11"/>
  <c r="G1747" i="11"/>
  <c r="G1861" i="11"/>
  <c r="G1966" i="11"/>
  <c r="G1981" i="11"/>
  <c r="G1967" i="11"/>
  <c r="G1970" i="11"/>
  <c r="G1909" i="11"/>
  <c r="G2143" i="11"/>
  <c r="G1932" i="11"/>
  <c r="G1980" i="11"/>
  <c r="G1815" i="11"/>
  <c r="G1994" i="11"/>
  <c r="G1977" i="11"/>
  <c r="G5" i="11"/>
  <c r="F491" i="10" l="1"/>
  <c r="F194" i="10"/>
  <c r="F12" i="10"/>
  <c r="F84" i="10"/>
  <c r="F498" i="10"/>
  <c r="F64" i="10"/>
  <c r="F58" i="10"/>
  <c r="F286" i="10"/>
  <c r="F346" i="10"/>
  <c r="F268" i="10"/>
  <c r="F281" i="10"/>
  <c r="F339" i="10"/>
  <c r="F740" i="10"/>
  <c r="F880" i="10"/>
  <c r="F57" i="10"/>
  <c r="F351" i="10"/>
  <c r="F353" i="10"/>
  <c r="F1145" i="10"/>
  <c r="F425" i="10"/>
  <c r="F713" i="10"/>
  <c r="F436" i="10"/>
  <c r="F206" i="10"/>
  <c r="F412" i="10"/>
  <c r="F881" i="10"/>
  <c r="F239" i="10"/>
  <c r="F734" i="10"/>
  <c r="F528" i="10"/>
  <c r="F225" i="10"/>
  <c r="F798" i="10"/>
  <c r="F18" i="10"/>
  <c r="F1144" i="10"/>
  <c r="F283" i="10"/>
  <c r="F198" i="10"/>
  <c r="F406" i="10"/>
  <c r="F585" i="10"/>
  <c r="F348" i="10"/>
  <c r="F163" i="10"/>
  <c r="F294" i="10"/>
  <c r="F587" i="10"/>
  <c r="F1074" i="10"/>
  <c r="F234" i="10"/>
  <c r="F516" i="10"/>
  <c r="F21" i="10"/>
  <c r="F1229" i="10"/>
  <c r="F422" i="10"/>
  <c r="F111" i="10"/>
  <c r="F1411" i="10"/>
  <c r="F501" i="10"/>
  <c r="F964" i="10"/>
  <c r="F355" i="10"/>
  <c r="F708" i="10"/>
  <c r="F1147" i="10"/>
  <c r="F1131" i="10"/>
  <c r="F453" i="10"/>
  <c r="F270" i="10"/>
  <c r="F999" i="10"/>
  <c r="F1357" i="10"/>
  <c r="F155" i="10"/>
  <c r="F51" i="10"/>
  <c r="F66" i="10"/>
  <c r="F78" i="10"/>
  <c r="F806" i="10"/>
  <c r="F349" i="10"/>
  <c r="F83" i="10"/>
  <c r="F114" i="10"/>
  <c r="F423" i="10"/>
  <c r="F813" i="10"/>
  <c r="F645" i="10"/>
  <c r="F730" i="10"/>
  <c r="F908" i="10"/>
  <c r="F157" i="10"/>
  <c r="F584" i="10"/>
  <c r="F963" i="10"/>
  <c r="F517" i="10"/>
  <c r="F651" i="10"/>
  <c r="F1141" i="10"/>
  <c r="F565" i="10"/>
  <c r="F131" i="10"/>
  <c r="F706" i="10"/>
  <c r="F510" i="10"/>
  <c r="F334" i="10"/>
  <c r="F529" i="10"/>
  <c r="F1584" i="10"/>
  <c r="F1360" i="10"/>
  <c r="F416" i="10"/>
  <c r="F962" i="10"/>
  <c r="F1054" i="10"/>
  <c r="F240" i="10"/>
  <c r="F1161" i="10"/>
  <c r="F1362" i="10"/>
  <c r="F815" i="10"/>
  <c r="F492" i="10"/>
  <c r="F1228" i="10"/>
  <c r="F1227" i="10"/>
  <c r="F1172" i="10"/>
  <c r="F295" i="10"/>
  <c r="F238" i="10"/>
  <c r="F1015" i="10"/>
  <c r="F278" i="10"/>
  <c r="F593" i="10"/>
  <c r="F728" i="10"/>
  <c r="F272" i="10"/>
  <c r="F1490" i="10"/>
  <c r="F1076" i="10"/>
  <c r="F919" i="10"/>
  <c r="F86" i="10"/>
  <c r="F796" i="10"/>
  <c r="F719" i="10"/>
  <c r="F60" i="10"/>
  <c r="F857" i="10"/>
  <c r="F154" i="10"/>
  <c r="F110" i="10"/>
  <c r="F875" i="10"/>
  <c r="F656" i="10"/>
  <c r="F644" i="10"/>
  <c r="F192" i="10"/>
  <c r="F62" i="10"/>
  <c r="F856" i="10"/>
  <c r="F241" i="10"/>
  <c r="F721" i="10"/>
  <c r="F957" i="10"/>
  <c r="F592" i="10"/>
  <c r="F356" i="10"/>
  <c r="F795" i="10"/>
  <c r="F731" i="10"/>
  <c r="F660" i="10"/>
  <c r="F958" i="10"/>
  <c r="F812" i="10"/>
  <c r="F1154" i="10"/>
  <c r="F1150" i="10"/>
  <c r="F337" i="10"/>
  <c r="F710" i="10"/>
  <c r="F340" i="10"/>
  <c r="F821" i="10"/>
  <c r="F407" i="10"/>
  <c r="F205" i="10"/>
  <c r="F1240" i="10"/>
  <c r="F1133" i="10"/>
  <c r="F643" i="10"/>
  <c r="F1159" i="10"/>
  <c r="F1353" i="10"/>
  <c r="F1485" i="10"/>
  <c r="F820" i="10"/>
  <c r="F707" i="10"/>
  <c r="F513" i="10"/>
  <c r="F1051" i="10"/>
  <c r="F1603" i="10"/>
  <c r="F1429" i="10"/>
  <c r="F1419" i="10"/>
  <c r="F427" i="10"/>
  <c r="F1143" i="10"/>
  <c r="F405" i="10"/>
  <c r="F1711" i="10"/>
  <c r="F224" i="10"/>
  <c r="F1457" i="10"/>
  <c r="F1079" i="10"/>
  <c r="F638" i="10"/>
  <c r="F1169" i="10"/>
  <c r="F515" i="10"/>
  <c r="F1163" i="10"/>
  <c r="F23" i="10"/>
  <c r="F583" i="10"/>
  <c r="F718" i="10"/>
  <c r="F1142" i="10"/>
  <c r="F1583" i="10"/>
  <c r="F156" i="10"/>
  <c r="F567" i="10"/>
  <c r="F274" i="10"/>
  <c r="F1538" i="10"/>
  <c r="F232" i="10"/>
  <c r="F1735" i="10"/>
  <c r="F1029" i="10"/>
  <c r="F1130" i="10"/>
  <c r="F1527" i="10"/>
  <c r="F1714" i="10"/>
  <c r="F1423" i="10"/>
  <c r="F524" i="10"/>
  <c r="F414" i="10"/>
  <c r="F165" i="10"/>
  <c r="F607" i="10"/>
  <c r="F899" i="10"/>
  <c r="F791" i="10"/>
  <c r="F732" i="10"/>
  <c r="F1672" i="10"/>
  <c r="F886" i="10"/>
  <c r="F1016" i="10"/>
  <c r="F997" i="10"/>
  <c r="F600" i="10"/>
  <c r="F969" i="10"/>
  <c r="F1316" i="10"/>
  <c r="F415" i="10"/>
  <c r="F1323" i="10"/>
  <c r="F269" i="10"/>
  <c r="F959" i="10"/>
  <c r="F174" i="10"/>
  <c r="F1370" i="10"/>
  <c r="F1325" i="10"/>
  <c r="F789" i="10"/>
  <c r="F1286" i="10"/>
  <c r="F739" i="10"/>
  <c r="F1322" i="10"/>
  <c r="F974" i="10"/>
  <c r="F279" i="10"/>
  <c r="F968" i="10"/>
  <c r="F1488" i="10"/>
  <c r="F358" i="10"/>
  <c r="F1210" i="10"/>
  <c r="F527" i="10"/>
  <c r="F1226" i="10"/>
  <c r="F749" i="10"/>
  <c r="F652" i="10"/>
  <c r="F227" i="10"/>
  <c r="F496" i="10"/>
  <c r="F280" i="10"/>
  <c r="F368" i="10"/>
  <c r="F1090" i="10"/>
  <c r="F814" i="10"/>
  <c r="F1089" i="10"/>
  <c r="F126" i="10"/>
  <c r="F1028" i="10"/>
  <c r="F1075" i="10"/>
  <c r="F582" i="10"/>
  <c r="F580" i="10"/>
  <c r="F720" i="10"/>
  <c r="F944" i="10"/>
  <c r="F1149" i="10"/>
  <c r="F1214" i="10"/>
  <c r="F666" i="10"/>
  <c r="F235" i="10"/>
  <c r="F409" i="10"/>
  <c r="F1420" i="10"/>
  <c r="F996" i="10"/>
  <c r="F970" i="10"/>
  <c r="F1146" i="10"/>
  <c r="F1559" i="10"/>
  <c r="F452" i="10"/>
  <c r="F1317" i="10"/>
  <c r="F284" i="10"/>
  <c r="F159" i="10"/>
  <c r="F457" i="10"/>
  <c r="F1356" i="10"/>
  <c r="F230" i="10"/>
  <c r="F1557" i="10"/>
  <c r="F1753" i="10"/>
  <c r="F943" i="10"/>
  <c r="F336" i="10"/>
  <c r="F1337" i="10"/>
  <c r="F48" i="10"/>
  <c r="F855" i="10"/>
  <c r="F1020" i="10"/>
  <c r="F360" i="10"/>
  <c r="F1694" i="10"/>
  <c r="F606" i="10"/>
  <c r="F889" i="10"/>
  <c r="F127" i="10"/>
  <c r="F950" i="10"/>
  <c r="F1692" i="10"/>
  <c r="F788" i="10"/>
  <c r="F505" i="10"/>
  <c r="F504" i="10"/>
  <c r="F1170" i="10"/>
  <c r="F801" i="10"/>
  <c r="F790" i="10"/>
  <c r="F895" i="10"/>
  <c r="F1021" i="10"/>
  <c r="F757" i="10"/>
  <c r="F426" i="10"/>
  <c r="F1231" i="10"/>
  <c r="F1033" i="10"/>
  <c r="F918" i="10"/>
  <c r="F992" i="10"/>
  <c r="F742" i="10"/>
  <c r="F1486" i="10"/>
  <c r="F79" i="10"/>
  <c r="F209" i="10"/>
  <c r="F43" i="10"/>
  <c r="F1491" i="10"/>
  <c r="F1224" i="10"/>
  <c r="F1196" i="10"/>
  <c r="F1158" i="10"/>
  <c r="F639" i="10"/>
  <c r="F733" i="10"/>
  <c r="F1282" i="10"/>
  <c r="F711" i="10"/>
  <c r="F990" i="10"/>
  <c r="F1532" i="10"/>
  <c r="F914" i="10"/>
  <c r="F738" i="10"/>
  <c r="F853" i="10"/>
  <c r="F1719" i="10"/>
  <c r="F1303" i="10"/>
  <c r="F1024" i="10"/>
  <c r="F1128" i="10"/>
  <c r="F1230" i="10"/>
  <c r="F810" i="10"/>
  <c r="F917" i="10"/>
  <c r="F1030" i="10"/>
  <c r="F1409" i="10"/>
  <c r="F822" i="10"/>
  <c r="F122" i="10"/>
  <c r="F1193" i="10"/>
  <c r="F1155" i="10"/>
  <c r="F1479" i="10"/>
  <c r="F852" i="10"/>
  <c r="F805" i="10"/>
  <c r="F1239" i="10"/>
  <c r="F85" i="10"/>
  <c r="F1077" i="10"/>
  <c r="F1371" i="10"/>
  <c r="F282" i="10"/>
  <c r="F595" i="10"/>
  <c r="F61" i="10"/>
  <c r="F975" i="10"/>
  <c r="F566" i="10"/>
  <c r="F1489" i="10"/>
  <c r="F564" i="10"/>
  <c r="F1361" i="10"/>
  <c r="F1585" i="10"/>
  <c r="F233" i="10"/>
  <c r="F877" i="10"/>
  <c r="F647" i="10"/>
  <c r="F1126" i="10"/>
  <c r="F1560" i="10"/>
  <c r="F421" i="10"/>
  <c r="F1710" i="10"/>
  <c r="F1278" i="10"/>
  <c r="F1073" i="10"/>
  <c r="F1415" i="10"/>
  <c r="F736" i="10"/>
  <c r="F456" i="10"/>
  <c r="F1460" i="10"/>
  <c r="F1434" i="10"/>
  <c r="F747" i="10"/>
  <c r="F1222" i="10"/>
  <c r="F588" i="10"/>
  <c r="F663" i="10"/>
  <c r="F1078" i="10"/>
  <c r="F1591" i="10"/>
  <c r="F1417" i="10"/>
  <c r="F1613" i="10"/>
  <c r="F955" i="10"/>
  <c r="F451" i="10"/>
  <c r="F1180" i="10"/>
  <c r="F1123" i="10"/>
  <c r="F1526" i="10"/>
  <c r="F1478" i="10"/>
  <c r="F335" i="10"/>
  <c r="F1277" i="10"/>
  <c r="F229" i="10"/>
  <c r="F601" i="10"/>
  <c r="F1125" i="10"/>
  <c r="F1366" i="10"/>
  <c r="F591" i="10"/>
  <c r="F802" i="10"/>
  <c r="F1359" i="10"/>
  <c r="F1122" i="10"/>
  <c r="F907" i="10"/>
  <c r="F223" i="10"/>
  <c r="F1080" i="10"/>
  <c r="F1450" i="10"/>
  <c r="F676" i="10"/>
  <c r="F760" i="10"/>
  <c r="F744" i="10"/>
  <c r="F1418" i="10"/>
  <c r="F1050" i="10"/>
  <c r="F1428" i="10"/>
  <c r="F793" i="10"/>
  <c r="F804" i="10"/>
  <c r="F879" i="10"/>
  <c r="F1742" i="10"/>
  <c r="F594" i="10"/>
  <c r="F32" i="10"/>
  <c r="F1086" i="10"/>
  <c r="F1335" i="10"/>
  <c r="F1274" i="10"/>
  <c r="F1088" i="10"/>
  <c r="F1413" i="10"/>
  <c r="F641" i="10"/>
  <c r="F1221" i="10"/>
  <c r="F758" i="10"/>
  <c r="F1455" i="10"/>
  <c r="F1166" i="10"/>
  <c r="F1168" i="10"/>
  <c r="F495" i="10"/>
  <c r="F1447" i="10"/>
  <c r="F1492" i="10"/>
  <c r="F418" i="10"/>
  <c r="F1291" i="10"/>
  <c r="F293" i="10"/>
  <c r="F1331" i="10"/>
  <c r="F887" i="10"/>
  <c r="F1302" i="10"/>
  <c r="F581" i="10"/>
  <c r="F497" i="10"/>
  <c r="F1499" i="10"/>
  <c r="F438" i="10"/>
  <c r="F1638" i="10"/>
  <c r="F1410" i="10"/>
  <c r="F911" i="10"/>
  <c r="F113" i="10"/>
  <c r="F876" i="10"/>
  <c r="F417" i="10"/>
  <c r="F1355" i="10"/>
  <c r="F494" i="10"/>
  <c r="F953" i="10"/>
  <c r="F1167" i="10"/>
  <c r="F435" i="10"/>
  <c r="F727" i="10"/>
  <c r="F29" i="10"/>
  <c r="F571" i="10"/>
  <c r="F1433" i="10"/>
  <c r="F1072" i="10"/>
  <c r="F367" i="10"/>
  <c r="F650" i="10"/>
  <c r="F646" i="10"/>
  <c r="F659" i="10"/>
  <c r="F665" i="10"/>
  <c r="F897" i="10"/>
  <c r="F1493" i="10"/>
  <c r="F1448" i="10"/>
  <c r="F169" i="10"/>
  <c r="F811" i="10"/>
  <c r="F1318" i="10"/>
  <c r="F431" i="10"/>
  <c r="F752" i="10"/>
  <c r="F1590" i="10"/>
  <c r="F735" i="10"/>
  <c r="F1023" i="10"/>
  <c r="F901" i="10"/>
  <c r="F1223" i="10"/>
  <c r="F242" i="10"/>
  <c r="F808" i="10"/>
  <c r="F755" i="10"/>
  <c r="F1212" i="10"/>
  <c r="F726" i="10"/>
  <c r="F1285" i="10"/>
  <c r="F440" i="10"/>
  <c r="F1049" i="10"/>
  <c r="F1276" i="10"/>
  <c r="F737" i="10"/>
  <c r="F1666" i="10"/>
  <c r="F200" i="10"/>
  <c r="F1614" i="10"/>
  <c r="F1176" i="10"/>
  <c r="F1048" i="10"/>
  <c r="F424" i="10"/>
  <c r="F664" i="10"/>
  <c r="F125" i="10"/>
  <c r="F411" i="10"/>
  <c r="F1213" i="10"/>
  <c r="F712" i="10"/>
  <c r="F1165" i="10"/>
  <c r="F655" i="10"/>
  <c r="F1376" i="10"/>
  <c r="F1425" i="10"/>
  <c r="F578" i="10"/>
  <c r="F1018" i="10"/>
  <c r="F1082" i="10"/>
  <c r="F1495" i="10"/>
  <c r="F1528" i="10"/>
  <c r="F1025" i="10"/>
  <c r="F890" i="10"/>
  <c r="F653" i="10"/>
  <c r="F1655" i="10"/>
  <c r="F404" i="10"/>
  <c r="F989" i="10"/>
  <c r="F661" i="10"/>
  <c r="F1531" i="10"/>
  <c r="F44" i="10"/>
  <c r="F715" i="10"/>
  <c r="F717" i="10"/>
  <c r="F1594" i="10"/>
  <c r="F81" i="10"/>
  <c r="F605" i="10"/>
  <c r="F1456" i="10"/>
  <c r="F823" i="10"/>
  <c r="F1446" i="10"/>
  <c r="F1026" i="10"/>
  <c r="F1216" i="10"/>
  <c r="F164" i="10"/>
  <c r="F658" i="10"/>
  <c r="F1352" i="10"/>
  <c r="F1525" i="10"/>
  <c r="F1484" i="10"/>
  <c r="F168" i="10"/>
  <c r="F910" i="10"/>
  <c r="F1369" i="10"/>
  <c r="F525" i="10"/>
  <c r="F1475" i="10"/>
  <c r="F949" i="10"/>
  <c r="F667" i="10"/>
  <c r="F116" i="10"/>
  <c r="F1407" i="10"/>
  <c r="F175" i="10"/>
  <c r="F603" i="10"/>
  <c r="F509" i="10"/>
  <c r="F354" i="10"/>
  <c r="F1530" i="10"/>
  <c r="F898" i="10"/>
  <c r="F951" i="10"/>
  <c r="F1529" i="10"/>
  <c r="F450" i="10"/>
  <c r="F792" i="10"/>
  <c r="F579" i="10"/>
  <c r="F741" i="10"/>
  <c r="F1019" i="10"/>
  <c r="F1120" i="10"/>
  <c r="F1698" i="10"/>
  <c r="F1416" i="10"/>
  <c r="F725" i="10"/>
  <c r="F986" i="10"/>
  <c r="F1556" i="10"/>
  <c r="F751" i="10"/>
  <c r="F115" i="10"/>
  <c r="F1162" i="10"/>
  <c r="F523" i="10"/>
  <c r="F1693" i="10"/>
  <c r="F1071" i="10"/>
  <c r="F1211" i="10"/>
  <c r="F1192" i="10"/>
  <c r="F1612" i="10"/>
  <c r="F408" i="10"/>
  <c r="F1555" i="10"/>
  <c r="F1272" i="10"/>
  <c r="F1151" i="10"/>
  <c r="F602" i="10"/>
  <c r="F576" i="10"/>
  <c r="F1301" i="10"/>
  <c r="F1653" i="10"/>
  <c r="F1431" i="10"/>
  <c r="F236" i="10"/>
  <c r="F1087" i="10"/>
  <c r="F1635" i="10"/>
  <c r="F1297" i="10"/>
  <c r="F195" i="10"/>
  <c r="F1565" i="10"/>
  <c r="F526" i="10"/>
  <c r="F674" i="10"/>
  <c r="F1047" i="10"/>
  <c r="F892" i="10"/>
  <c r="F1697" i="10"/>
  <c r="F512" i="10"/>
  <c r="F1589" i="10"/>
  <c r="F160" i="10"/>
  <c r="F1677" i="10"/>
  <c r="F1422" i="10"/>
  <c r="F1043" i="10"/>
  <c r="F985" i="10"/>
  <c r="F1660" i="10"/>
  <c r="F1593" i="10"/>
  <c r="F1691" i="10"/>
  <c r="F825" i="10"/>
  <c r="F1017" i="10"/>
  <c r="F1662" i="10"/>
  <c r="F1497" i="10"/>
  <c r="F577" i="10"/>
  <c r="F369" i="10"/>
  <c r="F437" i="10"/>
  <c r="F16" i="10"/>
  <c r="F1524" i="10"/>
  <c r="F705" i="10"/>
  <c r="F750" i="10"/>
  <c r="F563" i="10"/>
  <c r="F642" i="10"/>
  <c r="F1041" i="10"/>
  <c r="F1284" i="10"/>
  <c r="F273" i="10"/>
  <c r="F913" i="10"/>
  <c r="F1320" i="10"/>
  <c r="F166" i="10"/>
  <c r="F1553" i="10"/>
  <c r="F128" i="10"/>
  <c r="F743" i="10"/>
  <c r="F357" i="10"/>
  <c r="F1190" i="10"/>
  <c r="F640" i="10"/>
  <c r="F1119" i="10"/>
  <c r="F1085" i="10"/>
  <c r="F170" i="10"/>
  <c r="F1281" i="10"/>
  <c r="F586" i="10"/>
  <c r="F1215" i="10"/>
  <c r="F292" i="10"/>
  <c r="F288" i="10"/>
  <c r="F1327" i="10"/>
  <c r="F1351" i="10"/>
  <c r="F1238" i="10"/>
  <c r="F891" i="10"/>
  <c r="F754" i="10"/>
  <c r="F1273" i="10"/>
  <c r="F874" i="10"/>
  <c r="F1523" i="10"/>
  <c r="F1171" i="10"/>
  <c r="F1178" i="10"/>
  <c r="F1709" i="10"/>
  <c r="F1027" i="10"/>
  <c r="F1365" i="10"/>
  <c r="F1288" i="10"/>
  <c r="F1118" i="10"/>
  <c r="F1270" i="10"/>
  <c r="F1157" i="10"/>
  <c r="F370" i="10"/>
  <c r="F1406" i="10"/>
  <c r="F1535" i="10"/>
  <c r="F1037" i="10"/>
  <c r="F490" i="10"/>
  <c r="F193" i="10"/>
  <c r="F1626" i="10"/>
  <c r="F1188" i="10"/>
  <c r="F1421" i="10"/>
  <c r="F909" i="10"/>
  <c r="F1244" i="10"/>
  <c r="F1551" i="10"/>
  <c r="F22" i="10"/>
  <c r="F511" i="10"/>
  <c r="F1522" i="10"/>
  <c r="F906" i="10"/>
  <c r="F984" i="10"/>
  <c r="F1606" i="10"/>
  <c r="F850" i="10"/>
  <c r="F1521" i="10"/>
  <c r="F848" i="10"/>
  <c r="F1354" i="10"/>
  <c r="F419" i="10"/>
  <c r="F15" i="10"/>
  <c r="F748" i="10"/>
  <c r="F967" i="10"/>
  <c r="F1038" i="10"/>
  <c r="F1424" i="10"/>
  <c r="F1405" i="10"/>
  <c r="F530" i="10"/>
  <c r="F980" i="10"/>
  <c r="F1715" i="10"/>
  <c r="F1268" i="10"/>
  <c r="F275" i="10"/>
  <c r="F979" i="10"/>
  <c r="F746" i="10"/>
  <c r="F648" i="10"/>
  <c r="F1115" i="10"/>
  <c r="F1364" i="10"/>
  <c r="F604" i="10"/>
  <c r="F972" i="10"/>
  <c r="F449" i="10"/>
  <c r="F1113" i="10"/>
  <c r="F347" i="10"/>
  <c r="F203" i="10"/>
  <c r="F285" i="10"/>
  <c r="F343" i="10"/>
  <c r="F522" i="10"/>
  <c r="F1184" i="10"/>
  <c r="F1267" i="10"/>
  <c r="F1148" i="10"/>
  <c r="F489" i="10"/>
  <c r="F1296" i="10"/>
  <c r="F132" i="10"/>
  <c r="F1474" i="10"/>
  <c r="F176" i="10"/>
  <c r="F291" i="10"/>
  <c r="F133" i="10"/>
  <c r="F443" i="10"/>
  <c r="F1752" i="10"/>
  <c r="F753" i="10"/>
  <c r="F1652" i="10"/>
  <c r="F819" i="10"/>
  <c r="F714" i="10"/>
  <c r="F673" i="10"/>
  <c r="F531" i="10"/>
  <c r="F373" i="10"/>
  <c r="F246" i="10"/>
  <c r="F1727" i="10"/>
  <c r="F172" i="10"/>
  <c r="F1449" i="10"/>
  <c r="F1266" i="10"/>
  <c r="F1550" i="10"/>
  <c r="F1378" i="10"/>
  <c r="F117" i="10"/>
  <c r="F1218" i="10"/>
  <c r="F982" i="10"/>
  <c r="F1519" i="10"/>
  <c r="F1471" i="10"/>
  <c r="F202" i="10"/>
  <c r="F799" i="10"/>
  <c r="F1650" i="10"/>
  <c r="F493" i="10"/>
  <c r="F1582" i="10"/>
  <c r="F507" i="10"/>
  <c r="F1690" i="10"/>
  <c r="F574" i="10"/>
  <c r="F1624" i="10"/>
  <c r="F1112" i="10"/>
  <c r="F1621" i="10"/>
  <c r="F11" i="10"/>
  <c r="F844" i="10"/>
  <c r="F371" i="10"/>
  <c r="F1404" i="10"/>
  <c r="F1620" i="10"/>
  <c r="F575" i="10"/>
  <c r="F1183" i="10"/>
  <c r="F1458" i="10"/>
  <c r="F912" i="10"/>
  <c r="F1564" i="10"/>
  <c r="F201" i="10"/>
  <c r="F1605" i="10"/>
  <c r="F377" i="10"/>
  <c r="F1264" i="10"/>
  <c r="F1217" i="10"/>
  <c r="F894" i="10"/>
  <c r="F657" i="10"/>
  <c r="F1617" i="10"/>
  <c r="F1363" i="10"/>
  <c r="F840" i="10"/>
  <c r="F948" i="10"/>
  <c r="F1463" i="10"/>
  <c r="F1372" i="10"/>
  <c r="F39" i="10"/>
  <c r="F277" i="10"/>
  <c r="F196" i="10"/>
  <c r="F1243" i="10"/>
  <c r="F1153" i="10"/>
  <c r="F118" i="10"/>
  <c r="F532" i="10"/>
  <c r="F231" i="10"/>
  <c r="F904" i="10"/>
  <c r="F608" i="10"/>
  <c r="F716" i="10"/>
  <c r="F841" i="10"/>
  <c r="F1462" i="10"/>
  <c r="F1186" i="10"/>
  <c r="F1671" i="10"/>
  <c r="F1110" i="10"/>
  <c r="F1547" i="10"/>
  <c r="F153" i="10"/>
  <c r="F568" i="10"/>
  <c r="F1182" i="10"/>
  <c r="F671" i="10"/>
  <c r="F1031" i="10"/>
  <c r="F296" i="10"/>
  <c r="F1627" i="10"/>
  <c r="F562" i="10"/>
  <c r="F1452" i="10"/>
  <c r="F65" i="10"/>
  <c r="F1543" i="10"/>
  <c r="F1402" i="10"/>
  <c r="F756" i="10"/>
  <c r="F1461" i="10"/>
  <c r="F961" i="10"/>
  <c r="F1401" i="10"/>
  <c r="F977" i="10"/>
  <c r="F1534" i="10"/>
  <c r="F599" i="10"/>
  <c r="F177" i="10"/>
  <c r="F724" i="10"/>
  <c r="F1737" i="10"/>
  <c r="F1726" i="10"/>
  <c r="F502" i="10"/>
  <c r="F521" i="10"/>
  <c r="F180" i="10"/>
  <c r="F609" i="10"/>
  <c r="F1289" i="10"/>
  <c r="F1399" i="10"/>
  <c r="F978" i="10"/>
  <c r="F759" i="10"/>
  <c r="F1729" i="10"/>
  <c r="F1395" i="10"/>
  <c r="F1520" i="10"/>
  <c r="F946" i="10"/>
  <c r="F1263" i="10"/>
  <c r="F1459" i="10"/>
  <c r="F1468" i="10"/>
  <c r="F1587" i="10"/>
  <c r="F573" i="10"/>
  <c r="F915" i="10"/>
  <c r="F1261" i="10"/>
  <c r="F1628" i="10"/>
  <c r="F1414" i="10"/>
  <c r="F439" i="10"/>
  <c r="F1688" i="10"/>
  <c r="F1586" i="10"/>
  <c r="F1687" i="10"/>
  <c r="F514" i="10"/>
  <c r="F298" i="10"/>
  <c r="F68" i="10"/>
  <c r="F433" i="10"/>
  <c r="F839" i="10"/>
  <c r="F787" i="10"/>
  <c r="F837" i="10"/>
  <c r="F535" i="10"/>
  <c r="F794" i="10"/>
  <c r="F1036" i="10"/>
  <c r="F1225" i="10"/>
  <c r="F809" i="10"/>
  <c r="F945" i="10"/>
  <c r="F905" i="10"/>
  <c r="F1708" i="10"/>
  <c r="F297" i="10"/>
  <c r="F1581" i="10"/>
  <c r="F952" i="10"/>
  <c r="F1467" i="10"/>
  <c r="F1398" i="10"/>
  <c r="F1749" i="10"/>
  <c r="F668" i="10"/>
  <c r="F1580" i="10"/>
  <c r="F885" i="10"/>
  <c r="F893" i="10"/>
  <c r="F124" i="10"/>
  <c r="F376" i="10"/>
  <c r="F722" i="10"/>
  <c r="F1396" i="10"/>
  <c r="F1647" i="10"/>
  <c r="F1295" i="10"/>
  <c r="F1241" i="10"/>
  <c r="F797" i="10"/>
  <c r="F1706" i="10"/>
  <c r="F1681" i="10"/>
  <c r="F1040" i="10"/>
  <c r="F67" i="10"/>
  <c r="F1109" i="10"/>
  <c r="F976" i="10"/>
  <c r="F884" i="10"/>
  <c r="F245" i="10"/>
  <c r="F410" i="10"/>
  <c r="F1616" i="10"/>
  <c r="F1646" i="10"/>
  <c r="F1108" i="10"/>
  <c r="F375" i="10"/>
  <c r="F1294" i="10"/>
  <c r="F1292" i="10"/>
  <c r="F1634" i="10"/>
  <c r="F446" i="10"/>
  <c r="F649" i="10"/>
  <c r="F1334" i="10"/>
  <c r="F109" i="10"/>
  <c r="F134" i="10"/>
  <c r="F965" i="10"/>
  <c r="F1751" i="10"/>
  <c r="F1290" i="10"/>
  <c r="F432" i="10"/>
  <c r="F1464" i="10"/>
  <c r="F1258" i="10"/>
  <c r="F981" i="10"/>
  <c r="F46" i="10"/>
  <c r="F1451" i="10"/>
  <c r="F508" i="10"/>
  <c r="F670" i="10"/>
  <c r="F178" i="10"/>
  <c r="F1427" i="10"/>
  <c r="F983" i="10"/>
  <c r="F836" i="10"/>
  <c r="F1705" i="10"/>
  <c r="F1081" i="10"/>
  <c r="F833" i="10"/>
  <c r="F916" i="10"/>
  <c r="F1160" i="10"/>
  <c r="F1562" i="10"/>
  <c r="F1518" i="10"/>
  <c r="F1287" i="10"/>
  <c r="F9" i="10"/>
  <c r="F896" i="10"/>
  <c r="F1533" i="10"/>
  <c r="F441" i="10"/>
  <c r="F1597" i="10"/>
  <c r="F920" i="10"/>
  <c r="F161" i="10"/>
  <c r="F1695" i="10"/>
  <c r="F1293" i="10"/>
  <c r="F1537" i="10"/>
  <c r="F1324" i="10"/>
  <c r="F761" i="10"/>
  <c r="F1187" i="10"/>
  <c r="F1106" i="10"/>
  <c r="F987" i="10"/>
  <c r="F1673" i="10"/>
  <c r="F1104" i="10"/>
  <c r="F1721" i="10"/>
  <c r="F1748" i="10"/>
  <c r="F1595" i="10"/>
  <c r="F1487" i="10"/>
  <c r="F226" i="10"/>
  <c r="F207" i="10"/>
  <c r="F1101" i="10"/>
  <c r="F442" i="10"/>
  <c r="F445" i="10"/>
  <c r="F287" i="10"/>
  <c r="F1604" i="10"/>
  <c r="F179" i="10"/>
  <c r="F534" i="10"/>
  <c r="F1654" i="10"/>
  <c r="F444" i="10"/>
  <c r="F669" i="10"/>
  <c r="F171" i="10"/>
  <c r="F1035" i="10"/>
  <c r="F1430" i="10"/>
  <c r="F1328" i="10"/>
  <c r="F1717" i="10"/>
  <c r="F138" i="10"/>
  <c r="F723" i="10"/>
  <c r="F988" i="10"/>
  <c r="F1330" i="10"/>
  <c r="F597" i="10"/>
  <c r="F1181" i="10"/>
  <c r="F1368" i="10"/>
  <c r="F921" i="10"/>
  <c r="F1740" i="10"/>
  <c r="F276" i="10"/>
  <c r="F1703" i="10"/>
  <c r="F672" i="10"/>
  <c r="F1588" i="10"/>
  <c r="F1516" i="10"/>
  <c r="F824" i="10"/>
  <c r="F1298" i="10"/>
  <c r="F1393" i="10"/>
  <c r="F1544" i="10"/>
  <c r="F807" i="10"/>
  <c r="F1454" i="10"/>
  <c r="F1596" i="10"/>
  <c r="F1096" i="10"/>
  <c r="F1629" i="10"/>
  <c r="F1432" i="10"/>
  <c r="F372" i="10"/>
  <c r="F675" i="10"/>
  <c r="F1722" i="10"/>
  <c r="F338" i="10"/>
  <c r="F374" i="10"/>
  <c r="F204" i="10"/>
  <c r="F1257" i="10"/>
  <c r="F1039" i="10"/>
  <c r="F677" i="10"/>
  <c r="F835" i="10"/>
  <c r="F33" i="10"/>
  <c r="F1156" i="10"/>
  <c r="F1283" i="10"/>
  <c r="F1185" i="10"/>
  <c r="F49" i="10"/>
  <c r="F1391" i="10"/>
  <c r="F1579" i="10"/>
  <c r="F1299" i="10"/>
  <c r="F1032" i="10"/>
  <c r="F1388" i="10"/>
  <c r="F306" i="10"/>
  <c r="F1561" i="10"/>
  <c r="F1739" i="10"/>
  <c r="F1300" i="10"/>
  <c r="F831" i="10"/>
  <c r="F1716" i="10"/>
  <c r="F289" i="10"/>
  <c r="F1744" i="10"/>
  <c r="F922" i="10"/>
  <c r="F762" i="10"/>
  <c r="F1685" i="10"/>
  <c r="F888" i="10"/>
  <c r="F598" i="10"/>
  <c r="F378" i="10"/>
  <c r="F1358" i="10"/>
  <c r="F434" i="10"/>
  <c r="F244" i="10"/>
  <c r="F40" i="10"/>
  <c r="F1466" i="10"/>
  <c r="F1736" i="10"/>
  <c r="F1615" i="10"/>
  <c r="F1097" i="10"/>
  <c r="F1607" i="10"/>
  <c r="F1669" i="10"/>
  <c r="F308" i="10"/>
  <c r="F1386" i="10"/>
  <c r="F305" i="10"/>
  <c r="F1242" i="10"/>
  <c r="F448" i="10"/>
  <c r="F1189" i="10"/>
  <c r="F612" i="10"/>
  <c r="F304" i="10"/>
  <c r="F1747" i="10"/>
  <c r="F361" i="10"/>
  <c r="F1663" i="10"/>
  <c r="F1042" i="10"/>
  <c r="F243" i="10"/>
  <c r="F413" i="10"/>
  <c r="F1656" i="10"/>
  <c r="F1256" i="10"/>
  <c r="F763" i="10"/>
  <c r="F611" i="10"/>
  <c r="F59" i="10"/>
  <c r="F1044" i="10"/>
  <c r="F429" i="10"/>
  <c r="F923" i="10"/>
  <c r="F1517" i="10"/>
  <c r="F827" i="10"/>
  <c r="F1045" i="10"/>
  <c r="F1333" i="10"/>
  <c r="F82" i="10"/>
  <c r="F610" i="10"/>
  <c r="F1326" i="10"/>
  <c r="F764" i="10"/>
  <c r="F1683" i="10"/>
  <c r="F199" i="10"/>
  <c r="F590" i="10"/>
  <c r="F1649" i="10"/>
  <c r="F447" i="10"/>
  <c r="F350" i="10"/>
  <c r="F1618" i="10"/>
  <c r="F1696" i="10"/>
  <c r="F1177" i="10"/>
  <c r="F818" i="10"/>
  <c r="F1578" i="10"/>
  <c r="F1682" i="10"/>
  <c r="F1631" i="10"/>
  <c r="F924" i="10"/>
  <c r="F1435" i="10"/>
  <c r="F228" i="10"/>
  <c r="F1608" i="10"/>
  <c r="F1173" i="10"/>
  <c r="F1657" i="10"/>
  <c r="F1083" i="10"/>
  <c r="F1643" i="10"/>
  <c r="F1046" i="10"/>
  <c r="F344" i="10"/>
  <c r="F533" i="10"/>
  <c r="F589" i="10"/>
  <c r="F1382" i="10"/>
  <c r="F1746" i="10"/>
  <c r="F1465" i="10"/>
  <c r="F1575" i="10"/>
  <c r="F290" i="10"/>
  <c r="F873" i="10"/>
  <c r="F1453" i="10"/>
  <c r="F1609" i="10"/>
  <c r="F1383" i="10"/>
  <c r="F129" i="10"/>
  <c r="F1514" i="10"/>
  <c r="F803" i="10"/>
  <c r="F1515" i="10"/>
  <c r="F1377" i="10"/>
  <c r="F830" i="10"/>
  <c r="F1053" i="10"/>
  <c r="F428" i="10"/>
  <c r="F569" i="10"/>
  <c r="F1512" i="10"/>
  <c r="F991" i="10"/>
  <c r="F20" i="10"/>
  <c r="F926" i="10"/>
  <c r="F537" i="10"/>
  <c r="F1052" i="10"/>
  <c r="F1100" i="10"/>
  <c r="F1577" i="10"/>
  <c r="F1367" i="10"/>
  <c r="F1254" i="10"/>
  <c r="F1332" i="10"/>
  <c r="F181" i="10"/>
  <c r="F167" i="10"/>
  <c r="F1436" i="10"/>
  <c r="F1563" i="10"/>
  <c r="F500" i="10"/>
  <c r="F900" i="10"/>
  <c r="F1191" i="10"/>
  <c r="F538" i="10"/>
  <c r="F1099" i="10"/>
  <c r="F1664" i="10"/>
  <c r="F455" i="10"/>
  <c r="F1469" i="10"/>
  <c r="F162" i="10"/>
  <c r="F1152" i="10"/>
  <c r="F1702" i="10"/>
  <c r="F826" i="10"/>
  <c r="F363" i="10"/>
  <c r="F973" i="10"/>
  <c r="F615" i="10"/>
  <c r="F247" i="10"/>
  <c r="F1251" i="10"/>
  <c r="F1093" i="10"/>
  <c r="F89" i="10"/>
  <c r="F1680" i="10"/>
  <c r="F1092" i="10"/>
  <c r="F1249" i="10"/>
  <c r="F1336" i="10"/>
  <c r="F1321" i="10"/>
  <c r="F91" i="10"/>
  <c r="F1558" i="10"/>
  <c r="F1084" i="10"/>
  <c r="F1640" i="10"/>
  <c r="F19" i="10"/>
  <c r="F925" i="10"/>
  <c r="F960" i="10"/>
  <c r="F1194" i="10"/>
  <c r="F1304" i="10"/>
  <c r="F1380" i="10"/>
  <c r="F1095" i="10"/>
  <c r="F362" i="10"/>
  <c r="F248" i="10"/>
  <c r="F1248" i="10"/>
  <c r="F41" i="10"/>
  <c r="F1571" i="10"/>
  <c r="F765" i="10"/>
  <c r="F613" i="10"/>
  <c r="F1470" i="10"/>
  <c r="F1570" i="10"/>
  <c r="F69" i="10"/>
  <c r="F767" i="10"/>
  <c r="F927" i="10"/>
  <c r="F678" i="10"/>
  <c r="F966" i="10"/>
  <c r="F34" i="10"/>
  <c r="F454" i="10"/>
  <c r="F50" i="10"/>
  <c r="F379" i="10"/>
  <c r="F829" i="10"/>
  <c r="F506" i="10"/>
  <c r="F1592" i="10"/>
  <c r="F679" i="10"/>
  <c r="F971" i="10"/>
  <c r="F1472" i="10"/>
  <c r="F1674" i="10"/>
  <c r="F90" i="10"/>
  <c r="F1247" i="10"/>
  <c r="F71" i="10"/>
  <c r="F654" i="10"/>
  <c r="F680" i="10"/>
  <c r="F1473" i="10"/>
  <c r="F766" i="10"/>
  <c r="F928" i="10"/>
  <c r="F458" i="10"/>
  <c r="F1338" i="10"/>
  <c r="F1098" i="10"/>
  <c r="F352" i="10"/>
  <c r="F729" i="10"/>
  <c r="F459" i="10"/>
  <c r="F380" i="10"/>
  <c r="F461" i="10"/>
  <c r="F93" i="10"/>
  <c r="F382" i="10"/>
  <c r="F123" i="10"/>
  <c r="F993" i="10"/>
  <c r="F249" i="10"/>
  <c r="F303" i="10"/>
  <c r="F197" i="10"/>
  <c r="F381" i="10"/>
  <c r="F1642" i="10"/>
  <c r="F92" i="10"/>
  <c r="F182" i="10"/>
  <c r="F31" i="10"/>
  <c r="F1197" i="10"/>
  <c r="F616" i="10"/>
  <c r="F301" i="10"/>
  <c r="F1641" i="10"/>
  <c r="F183" i="10"/>
  <c r="F994" i="10"/>
  <c r="F614" i="10"/>
  <c r="F1510" i="10"/>
  <c r="F250" i="10"/>
  <c r="F341" i="10"/>
  <c r="F1508" i="10"/>
  <c r="F94" i="10"/>
  <c r="F1055" i="10"/>
  <c r="F1569" i="10"/>
  <c r="F617" i="10"/>
  <c r="F1306" i="10"/>
  <c r="F929" i="10"/>
  <c r="F430" i="10"/>
  <c r="F1437" i="10"/>
  <c r="F1175" i="10"/>
  <c r="F828" i="10"/>
  <c r="F930" i="10"/>
  <c r="F768" i="10"/>
  <c r="F956" i="10"/>
  <c r="F1091" i="10"/>
  <c r="F185" i="10"/>
  <c r="F832" i="10"/>
  <c r="F1305" i="10"/>
  <c r="F1094" i="10"/>
  <c r="F539" i="10"/>
  <c r="F596" i="10"/>
  <c r="F1379" i="10"/>
  <c r="F834" i="10"/>
  <c r="F1438" i="10"/>
  <c r="F1542" i="10"/>
  <c r="F1329" i="10"/>
  <c r="F1245" i="10"/>
  <c r="F1235" i="10"/>
  <c r="F681" i="10"/>
  <c r="F1102" i="10"/>
  <c r="F1236" i="10"/>
  <c r="F1179" i="10"/>
  <c r="F1234" i="10"/>
  <c r="F210" i="10"/>
  <c r="F384" i="10"/>
  <c r="F460" i="10"/>
  <c r="F838" i="10"/>
  <c r="F1439" i="10"/>
  <c r="F1540" i="10"/>
  <c r="F682" i="10"/>
  <c r="F5" i="10"/>
  <c r="F1103" i="10"/>
  <c r="F1307" i="10"/>
  <c r="F95" i="10"/>
  <c r="F1374" i="10"/>
  <c r="F683" i="10"/>
  <c r="F1684" i="10"/>
  <c r="F383" i="10"/>
  <c r="F878" i="10"/>
  <c r="F462" i="10"/>
  <c r="F1440" i="10"/>
  <c r="F769" i="10"/>
  <c r="F385" i="10"/>
  <c r="F1375" i="10"/>
  <c r="F1734" i="10"/>
  <c r="F1619" i="10"/>
  <c r="F1539" i="10"/>
  <c r="F572" i="10"/>
  <c r="F1339" i="10"/>
  <c r="F842" i="10"/>
  <c r="F300" i="10"/>
  <c r="F1506" i="10"/>
  <c r="F1340" i="10"/>
  <c r="F1022" i="10"/>
  <c r="F771" i="10"/>
  <c r="F770" i="10"/>
  <c r="F251" i="10"/>
  <c r="F1056" i="10"/>
  <c r="F772" i="10"/>
  <c r="F1733" i="10"/>
  <c r="F1057" i="10"/>
  <c r="F1725" i="10"/>
  <c r="F1441" i="10"/>
  <c r="F1232" i="10"/>
  <c r="F1630" i="10"/>
  <c r="F1701" i="10"/>
  <c r="F1105" i="10"/>
  <c r="F684" i="10"/>
  <c r="F536" i="10"/>
  <c r="F685" i="10"/>
  <c r="F1658" i="10"/>
  <c r="F136" i="10"/>
  <c r="F1195" i="10"/>
  <c r="F208" i="10"/>
  <c r="F773" i="10"/>
  <c r="F271" i="10"/>
  <c r="F80" i="10"/>
  <c r="F1610" i="10"/>
  <c r="F463" i="10"/>
  <c r="F843" i="10"/>
  <c r="F774" i="10"/>
  <c r="F1107" i="10"/>
  <c r="F1058" i="10"/>
  <c r="F252" i="10"/>
  <c r="F1678" i="10"/>
  <c r="F845" i="10"/>
  <c r="F846" i="10"/>
  <c r="F1341" i="10"/>
  <c r="F540" i="10"/>
  <c r="F1598" i="10"/>
  <c r="F847" i="10"/>
  <c r="F1755" i="10"/>
  <c r="F570" i="10"/>
  <c r="F52" i="10"/>
  <c r="F53" i="10"/>
  <c r="F1723" i="10"/>
  <c r="F135" i="10"/>
  <c r="F1373" i="10"/>
  <c r="F1541" i="10"/>
  <c r="F1111" i="10"/>
  <c r="F619" i="10"/>
  <c r="F1381" i="10"/>
  <c r="F137" i="10"/>
  <c r="F995" i="10"/>
  <c r="F709" i="10"/>
  <c r="F1503" i="10"/>
  <c r="F253" i="10"/>
  <c r="F386" i="10"/>
  <c r="F299" i="10"/>
  <c r="F158" i="10"/>
  <c r="F96" i="10"/>
  <c r="F119" i="10"/>
  <c r="F849" i="10"/>
  <c r="F902" i="10"/>
  <c r="F1384" i="10"/>
  <c r="F618" i="10"/>
  <c r="F1442" i="10"/>
  <c r="F1198" i="10"/>
  <c r="F932" i="10"/>
  <c r="F112" i="10"/>
  <c r="F1501" i="10"/>
  <c r="F542" i="10"/>
  <c r="F851" i="10"/>
  <c r="F686" i="10"/>
  <c r="F1412" i="10"/>
  <c r="F1199" i="10"/>
  <c r="F1200" i="10"/>
  <c r="F1741" i="10"/>
  <c r="F541" i="10"/>
  <c r="F543" i="10"/>
  <c r="F499" i="10"/>
  <c r="F1476" i="10"/>
  <c r="F42" i="10"/>
  <c r="F302" i="10"/>
  <c r="F1724" i="10"/>
  <c r="F420" i="10"/>
  <c r="F620" i="10"/>
  <c r="F1699" i="10"/>
  <c r="F387" i="10"/>
  <c r="F139" i="10"/>
  <c r="F883" i="10"/>
  <c r="F1059" i="10"/>
  <c r="F854" i="10"/>
  <c r="F998" i="10"/>
  <c r="F1319" i="10"/>
  <c r="F184" i="10"/>
  <c r="F858" i="10"/>
  <c r="F1000" i="10"/>
  <c r="F1754" i="10"/>
  <c r="F388" i="10"/>
  <c r="F687" i="10"/>
  <c r="F1233" i="10"/>
  <c r="F1201" i="10"/>
  <c r="F544" i="10"/>
  <c r="F254" i="10"/>
  <c r="F465" i="10"/>
  <c r="F931" i="10"/>
  <c r="F1385" i="10"/>
  <c r="F1001" i="10"/>
  <c r="F621" i="10"/>
  <c r="F1718" i="10"/>
  <c r="F97" i="10"/>
  <c r="F775" i="10"/>
  <c r="F545" i="10"/>
  <c r="F256" i="10"/>
  <c r="F307" i="10"/>
  <c r="F98" i="10"/>
  <c r="F25" i="10"/>
  <c r="F70" i="10"/>
  <c r="F141" i="10"/>
  <c r="F1002" i="10"/>
  <c r="F546" i="10"/>
  <c r="F1745" i="10"/>
  <c r="F1116" i="10"/>
  <c r="F100" i="10"/>
  <c r="F1545" i="10"/>
  <c r="F859" i="10"/>
  <c r="F464" i="10"/>
  <c r="F1237" i="10"/>
  <c r="F389" i="10"/>
  <c r="F1443" i="10"/>
  <c r="F211" i="10"/>
  <c r="F255" i="10"/>
  <c r="F1644" i="10"/>
  <c r="F1566" i="10"/>
  <c r="F342" i="10"/>
  <c r="F1496" i="10"/>
  <c r="F359" i="10"/>
  <c r="F309" i="10"/>
  <c r="F1308" i="10"/>
  <c r="F1712" i="10"/>
  <c r="F1342" i="10"/>
  <c r="F1060" i="10"/>
  <c r="F1632" i="10"/>
  <c r="F365" i="10"/>
  <c r="F1309" i="10"/>
  <c r="F390" i="10"/>
  <c r="F391" i="10"/>
  <c r="F1387" i="10"/>
  <c r="F776" i="10"/>
  <c r="F54" i="10"/>
  <c r="F688" i="10"/>
  <c r="F777" i="10"/>
  <c r="F1536" i="10"/>
  <c r="F311" i="10"/>
  <c r="F1114" i="10"/>
  <c r="F1494" i="10"/>
  <c r="F140" i="10"/>
  <c r="F257" i="10"/>
  <c r="F547" i="10"/>
  <c r="F1665" i="10"/>
  <c r="F142" i="10"/>
  <c r="F622" i="10"/>
  <c r="F258" i="10"/>
  <c r="F1599" i="10"/>
  <c r="F1546" i="10"/>
  <c r="F860" i="10"/>
  <c r="F212" i="10"/>
  <c r="F1568" i="10"/>
  <c r="F1600" i="10"/>
  <c r="F310" i="10"/>
  <c r="F1220" i="10"/>
  <c r="F1389" i="10"/>
  <c r="F237" i="10"/>
  <c r="F1659" i="10"/>
  <c r="F1498" i="10"/>
  <c r="F1611" i="10"/>
  <c r="F1713" i="10"/>
  <c r="F1061" i="10"/>
  <c r="F1003" i="10"/>
  <c r="F1548" i="10"/>
  <c r="F548" i="10"/>
  <c r="F1661" i="10"/>
  <c r="F1117" i="10"/>
  <c r="F1246" i="10"/>
  <c r="F549" i="10"/>
  <c r="F99" i="10"/>
  <c r="F1500" i="10"/>
  <c r="F466" i="10"/>
  <c r="F778" i="10"/>
  <c r="F550" i="10"/>
  <c r="F313" i="10"/>
  <c r="F503" i="10"/>
  <c r="F934" i="10"/>
  <c r="F364" i="10"/>
  <c r="F800" i="10"/>
  <c r="F366" i="10"/>
  <c r="F1667" i="10"/>
  <c r="F259" i="10"/>
  <c r="F954" i="10"/>
  <c r="F1731" i="10"/>
  <c r="F186" i="10"/>
  <c r="F213" i="10"/>
  <c r="F260" i="10"/>
  <c r="F689" i="10"/>
  <c r="F312" i="10"/>
  <c r="F1250" i="10"/>
  <c r="F315" i="10"/>
  <c r="F1477" i="10"/>
  <c r="F73" i="10"/>
  <c r="F623" i="10"/>
  <c r="F861" i="10"/>
  <c r="F261" i="10"/>
  <c r="F1252" i="10"/>
  <c r="F1310" i="10"/>
  <c r="F1121" i="10"/>
  <c r="F314" i="10"/>
  <c r="F690" i="10"/>
  <c r="F1390" i="10"/>
  <c r="F817" i="10"/>
  <c r="F392" i="10"/>
  <c r="F1700" i="10"/>
  <c r="F1670" i="10"/>
  <c r="F1253" i="10"/>
  <c r="F745" i="10"/>
  <c r="F903" i="10"/>
  <c r="F1750" i="10"/>
  <c r="F1311" i="10"/>
  <c r="F520" i="10"/>
  <c r="F552" i="10"/>
  <c r="F8" i="10"/>
  <c r="F1622" i="10"/>
  <c r="F468" i="10"/>
  <c r="F779" i="10"/>
  <c r="F1004" i="10"/>
  <c r="F101" i="10"/>
  <c r="F467" i="10"/>
  <c r="F102" i="10"/>
  <c r="F862" i="10"/>
  <c r="F1124" i="10"/>
  <c r="F1549" i="10"/>
  <c r="F28" i="10"/>
  <c r="F1202" i="10"/>
  <c r="F624" i="10"/>
  <c r="F469" i="10"/>
  <c r="F625" i="10"/>
  <c r="F393" i="10"/>
  <c r="F551" i="10"/>
  <c r="F72" i="10"/>
  <c r="F1203" i="10"/>
  <c r="F627" i="10"/>
  <c r="F1704" i="10"/>
  <c r="F947" i="10"/>
  <c r="F27" i="10"/>
  <c r="F1552" i="10"/>
  <c r="F626" i="10"/>
  <c r="F470" i="10"/>
  <c r="F864" i="10"/>
  <c r="F933" i="10"/>
  <c r="F1633" i="10"/>
  <c r="F120" i="10"/>
  <c r="F144" i="10"/>
  <c r="F863" i="10"/>
  <c r="F10" i="10"/>
  <c r="F394" i="10"/>
  <c r="F935" i="10"/>
  <c r="F187" i="10"/>
  <c r="F1343" i="10"/>
  <c r="F1481" i="10"/>
  <c r="F1255" i="10"/>
  <c r="F1676" i="10"/>
  <c r="F1259" i="10"/>
  <c r="F1743" i="10"/>
  <c r="F1738" i="10"/>
  <c r="F865" i="10"/>
  <c r="F471" i="10"/>
  <c r="F553" i="10"/>
  <c r="F1668" i="10"/>
  <c r="F1502" i="10"/>
  <c r="F1504" i="10"/>
  <c r="F395" i="10"/>
  <c r="F1480" i="10"/>
  <c r="F554" i="10"/>
  <c r="F121" i="10"/>
  <c r="F1005" i="10"/>
  <c r="F1127" i="10"/>
  <c r="F1601" i="10"/>
  <c r="F1505" i="10"/>
  <c r="F1507" i="10"/>
  <c r="F1260" i="10"/>
  <c r="F1686" i="10"/>
  <c r="F691" i="10"/>
  <c r="F1262" i="10"/>
  <c r="F866" i="10"/>
  <c r="F936" i="10"/>
  <c r="F17" i="10"/>
  <c r="F1509" i="10"/>
  <c r="F345" i="10"/>
  <c r="F1265" i="10"/>
  <c r="F1204" i="10"/>
  <c r="F316" i="10"/>
  <c r="F1567" i="10"/>
  <c r="F1648" i="10"/>
  <c r="F692" i="10"/>
  <c r="F472" i="10"/>
  <c r="F143" i="10"/>
  <c r="F396" i="10"/>
  <c r="F145" i="10"/>
  <c r="F781" i="10"/>
  <c r="F1344" i="10"/>
  <c r="F397" i="10"/>
  <c r="F1062" i="10"/>
  <c r="F1269" i="10"/>
  <c r="F1572" i="10"/>
  <c r="F87" i="10"/>
  <c r="F1707" i="10"/>
  <c r="F1636" i="10"/>
  <c r="F1271" i="10"/>
  <c r="F1164" i="10"/>
  <c r="F36" i="10"/>
  <c r="F146" i="10"/>
  <c r="F317" i="10"/>
  <c r="F1574" i="10"/>
  <c r="F555" i="10"/>
  <c r="F148" i="10"/>
  <c r="F1426" i="10"/>
  <c r="F662" i="10"/>
  <c r="F75" i="10"/>
  <c r="F318" i="10"/>
  <c r="F319" i="10"/>
  <c r="F214" i="10"/>
  <c r="F1129" i="10"/>
  <c r="F1345" i="10"/>
  <c r="F38" i="10"/>
  <c r="F1730" i="10"/>
  <c r="F556" i="10"/>
  <c r="F37" i="10"/>
  <c r="F1645" i="10"/>
  <c r="F473" i="10"/>
  <c r="F693" i="10"/>
  <c r="F1312" i="10"/>
  <c r="F1063" i="10"/>
  <c r="F780" i="10"/>
  <c r="F782" i="10"/>
  <c r="F77" i="10"/>
  <c r="F103" i="10"/>
  <c r="F1346" i="10"/>
  <c r="F399" i="10"/>
  <c r="F474" i="10"/>
  <c r="F1313" i="10"/>
  <c r="F322" i="10"/>
  <c r="F1392" i="10"/>
  <c r="F628" i="10"/>
  <c r="F262" i="10"/>
  <c r="F263" i="10"/>
  <c r="F188" i="10"/>
  <c r="F694" i="10"/>
  <c r="F1006" i="10"/>
  <c r="F1007" i="10"/>
  <c r="F629" i="10"/>
  <c r="F76" i="10"/>
  <c r="F558" i="10"/>
  <c r="F1675" i="10"/>
  <c r="F320" i="10"/>
  <c r="F265" i="10"/>
  <c r="F321" i="10"/>
  <c r="F1482" i="10"/>
  <c r="F400" i="10"/>
  <c r="F630" i="10"/>
  <c r="F475" i="10"/>
  <c r="F56" i="10"/>
  <c r="F695" i="10"/>
  <c r="F1314" i="10"/>
  <c r="F323" i="10"/>
  <c r="F1064" i="10"/>
  <c r="F6" i="10"/>
  <c r="F867" i="10"/>
  <c r="F1008" i="10"/>
  <c r="F1132" i="10"/>
  <c r="F696" i="10"/>
  <c r="F697" i="10"/>
  <c r="F105" i="10"/>
  <c r="F698" i="10"/>
  <c r="F783" i="10"/>
  <c r="F519" i="10"/>
  <c r="F215" i="10"/>
  <c r="F868" i="10"/>
  <c r="F1347" i="10"/>
  <c r="F1065" i="10"/>
  <c r="F1732" i="10"/>
  <c r="F1348" i="10"/>
  <c r="F477" i="10"/>
  <c r="F816" i="10"/>
  <c r="F1205" i="10"/>
  <c r="F55" i="10"/>
  <c r="F1206" i="10"/>
  <c r="F1134" i="10"/>
  <c r="F216" i="10"/>
  <c r="F1066" i="10"/>
  <c r="F324" i="10"/>
  <c r="F631" i="10"/>
  <c r="F1275" i="10"/>
  <c r="F476" i="10"/>
  <c r="F1135" i="10"/>
  <c r="F147" i="10"/>
  <c r="F1349" i="10"/>
  <c r="F1602" i="10"/>
  <c r="F478" i="10"/>
  <c r="F1728" i="10"/>
  <c r="F1207" i="10"/>
  <c r="F217" i="10"/>
  <c r="F1067" i="10"/>
  <c r="F325" i="10"/>
  <c r="F326" i="10"/>
  <c r="F218" i="10"/>
  <c r="F107" i="10"/>
  <c r="F479" i="10"/>
  <c r="F327" i="10"/>
  <c r="F329" i="10"/>
  <c r="F1068" i="10"/>
  <c r="F480" i="10"/>
  <c r="F699" i="10"/>
  <c r="F1720" i="10"/>
  <c r="F221" i="10"/>
  <c r="F1136" i="10"/>
  <c r="F26" i="10"/>
  <c r="F106" i="10"/>
  <c r="F266" i="10"/>
  <c r="F150" i="10"/>
  <c r="F632" i="10"/>
  <c r="F1394" i="10"/>
  <c r="F1623" i="10"/>
  <c r="F1219" i="10"/>
  <c r="F635" i="10"/>
  <c r="F1137" i="10"/>
  <c r="F1444" i="10"/>
  <c r="F559" i="10"/>
  <c r="F1483" i="10"/>
  <c r="F24" i="10"/>
  <c r="F1350" i="10"/>
  <c r="F47" i="10"/>
  <c r="F937" i="10"/>
  <c r="F882" i="10"/>
  <c r="F1208" i="10"/>
  <c r="F1397" i="10"/>
  <c r="F14" i="10"/>
  <c r="F1573" i="10"/>
  <c r="F634" i="10"/>
  <c r="F560" i="10"/>
  <c r="F1009" i="10"/>
  <c r="F1554" i="10"/>
  <c r="F330" i="10"/>
  <c r="F869" i="10"/>
  <c r="F870" i="10"/>
  <c r="F74" i="10"/>
  <c r="F938" i="10"/>
  <c r="F35" i="10"/>
  <c r="F1400" i="10"/>
  <c r="F784" i="10"/>
  <c r="F331" i="10"/>
  <c r="F1138" i="10"/>
  <c r="F1279" i="10"/>
  <c r="F401" i="10"/>
  <c r="F151" i="10"/>
  <c r="F1034" i="10"/>
  <c r="F222" i="10"/>
  <c r="F636" i="10"/>
  <c r="F1174" i="10"/>
  <c r="F267" i="10"/>
  <c r="F1209" i="10"/>
  <c r="F1511" i="10"/>
  <c r="F402" i="10"/>
  <c r="F13" i="10"/>
  <c r="F1315" i="10"/>
  <c r="F1139" i="10"/>
  <c r="F939" i="10"/>
  <c r="F871" i="10"/>
  <c r="F1651" i="10"/>
  <c r="F637" i="10"/>
  <c r="F1280" i="10"/>
  <c r="F403" i="10"/>
  <c r="F1069" i="10"/>
  <c r="F108" i="10"/>
  <c r="F190" i="10"/>
  <c r="F152" i="10"/>
  <c r="F1010" i="10"/>
  <c r="F1637" i="10"/>
  <c r="F332" i="10"/>
  <c r="F1576" i="10"/>
  <c r="F561" i="10"/>
  <c r="F481" i="10"/>
  <c r="F1011" i="10"/>
  <c r="F1140" i="10"/>
  <c r="F333" i="10"/>
  <c r="F63" i="10"/>
  <c r="F1639" i="10"/>
  <c r="F786" i="10"/>
  <c r="F518" i="10"/>
  <c r="F149" i="10"/>
  <c r="F30" i="10"/>
  <c r="F785" i="10"/>
  <c r="F1625" i="10"/>
  <c r="F940" i="10"/>
  <c r="F872" i="10"/>
  <c r="F700" i="10"/>
  <c r="F941" i="10"/>
  <c r="F482" i="10"/>
  <c r="F701" i="10"/>
  <c r="F1012" i="10"/>
  <c r="F191" i="10"/>
  <c r="F484" i="10"/>
  <c r="F703" i="10"/>
  <c r="F328" i="10"/>
  <c r="F942" i="10"/>
  <c r="F557" i="10"/>
  <c r="F189" i="10"/>
  <c r="F104" i="10"/>
  <c r="F7" i="10"/>
  <c r="F88" i="10"/>
  <c r="F485" i="10"/>
  <c r="F1445" i="10"/>
  <c r="F264" i="10"/>
  <c r="F220" i="10"/>
  <c r="F486" i="10"/>
  <c r="F398" i="10"/>
  <c r="F704" i="10"/>
  <c r="F1679" i="10"/>
  <c r="F487" i="10"/>
  <c r="F488" i="10"/>
  <c r="F633" i="10"/>
  <c r="F1513" i="10"/>
  <c r="F1403" i="10"/>
  <c r="F1408" i="10"/>
  <c r="F1013" i="10"/>
  <c r="F130" i="10"/>
  <c r="F1689" i="10"/>
  <c r="F702" i="10"/>
  <c r="F1070" i="10"/>
  <c r="F173" i="10"/>
  <c r="F219" i="10"/>
  <c r="F483" i="10"/>
  <c r="F1014" i="10"/>
  <c r="F45" i="10"/>
  <c r="E491" i="10"/>
  <c r="E194" i="10"/>
  <c r="E84" i="10"/>
  <c r="E498" i="10"/>
  <c r="E64" i="10"/>
  <c r="E58" i="10"/>
  <c r="E286" i="10"/>
  <c r="E346" i="10"/>
  <c r="E268" i="10"/>
  <c r="E281" i="10"/>
  <c r="E339" i="10"/>
  <c r="E740" i="10"/>
  <c r="E880" i="10"/>
  <c r="E57" i="10"/>
  <c r="E351" i="10"/>
  <c r="E353" i="10"/>
  <c r="E1145" i="10"/>
  <c r="E425" i="10"/>
  <c r="E713" i="10"/>
  <c r="E436" i="10"/>
  <c r="E206" i="10"/>
  <c r="E412" i="10"/>
  <c r="E881" i="10"/>
  <c r="E239" i="10"/>
  <c r="E734" i="10"/>
  <c r="E528" i="10"/>
  <c r="E225" i="10"/>
  <c r="E798" i="10"/>
  <c r="E18" i="10"/>
  <c r="E1144" i="10"/>
  <c r="E283" i="10"/>
  <c r="E198" i="10"/>
  <c r="E406" i="10"/>
  <c r="E585" i="10"/>
  <c r="E348" i="10"/>
  <c r="E163" i="10"/>
  <c r="E294" i="10"/>
  <c r="E587" i="10"/>
  <c r="E1074" i="10"/>
  <c r="E234" i="10"/>
  <c r="E516" i="10"/>
  <c r="E21" i="10"/>
  <c r="E1229" i="10"/>
  <c r="E422" i="10"/>
  <c r="E111" i="10"/>
  <c r="E1411" i="10"/>
  <c r="E501" i="10"/>
  <c r="E964" i="10"/>
  <c r="E355" i="10"/>
  <c r="E708" i="10"/>
  <c r="E1147" i="10"/>
  <c r="E1131" i="10"/>
  <c r="E453" i="10"/>
  <c r="E270" i="10"/>
  <c r="E999" i="10"/>
  <c r="E1357" i="10"/>
  <c r="E155" i="10"/>
  <c r="E51" i="10"/>
  <c r="E66" i="10"/>
  <c r="E78" i="10"/>
  <c r="E806" i="10"/>
  <c r="E349" i="10"/>
  <c r="E83" i="10"/>
  <c r="E114" i="10"/>
  <c r="E423" i="10"/>
  <c r="E813" i="10"/>
  <c r="E645" i="10"/>
  <c r="E730" i="10"/>
  <c r="E908" i="10"/>
  <c r="E157" i="10"/>
  <c r="E584" i="10"/>
  <c r="E963" i="10"/>
  <c r="E517" i="10"/>
  <c r="E651" i="10"/>
  <c r="E1141" i="10"/>
  <c r="E565" i="10"/>
  <c r="E131" i="10"/>
  <c r="E706" i="10"/>
  <c r="E510" i="10"/>
  <c r="E334" i="10"/>
  <c r="E529" i="10"/>
  <c r="E1584" i="10"/>
  <c r="E1360" i="10"/>
  <c r="E416" i="10"/>
  <c r="E962" i="10"/>
  <c r="E1054" i="10"/>
  <c r="E240" i="10"/>
  <c r="E1161" i="10"/>
  <c r="E1362" i="10"/>
  <c r="E815" i="10"/>
  <c r="E492" i="10"/>
  <c r="E1228" i="10"/>
  <c r="E1227" i="10"/>
  <c r="E1172" i="10"/>
  <c r="E295" i="10"/>
  <c r="E238" i="10"/>
  <c r="E1015" i="10"/>
  <c r="E278" i="10"/>
  <c r="E593" i="10"/>
  <c r="E728" i="10"/>
  <c r="E272" i="10"/>
  <c r="E1490" i="10"/>
  <c r="E1076" i="10"/>
  <c r="E919" i="10"/>
  <c r="E86" i="10"/>
  <c r="E796" i="10"/>
  <c r="E719" i="10"/>
  <c r="E60" i="10"/>
  <c r="E857" i="10"/>
  <c r="E154" i="10"/>
  <c r="E110" i="10"/>
  <c r="E875" i="10"/>
  <c r="E656" i="10"/>
  <c r="E644" i="10"/>
  <c r="E192" i="10"/>
  <c r="E62" i="10"/>
  <c r="E856" i="10"/>
  <c r="E241" i="10"/>
  <c r="E721" i="10"/>
  <c r="E957" i="10"/>
  <c r="E592" i="10"/>
  <c r="E356" i="10"/>
  <c r="E795" i="10"/>
  <c r="E731" i="10"/>
  <c r="E660" i="10"/>
  <c r="E958" i="10"/>
  <c r="E812" i="10"/>
  <c r="E1154" i="10"/>
  <c r="E1150" i="10"/>
  <c r="E337" i="10"/>
  <c r="E710" i="10"/>
  <c r="E340" i="10"/>
  <c r="E821" i="10"/>
  <c r="E407" i="10"/>
  <c r="E205" i="10"/>
  <c r="E1240" i="10"/>
  <c r="E1133" i="10"/>
  <c r="E643" i="10"/>
  <c r="E1159" i="10"/>
  <c r="E1353" i="10"/>
  <c r="E1485" i="10"/>
  <c r="E820" i="10"/>
  <c r="E707" i="10"/>
  <c r="E513" i="10"/>
  <c r="E1051" i="10"/>
  <c r="E1603" i="10"/>
  <c r="E1429" i="10"/>
  <c r="E1419" i="10"/>
  <c r="E427" i="10"/>
  <c r="E1143" i="10"/>
  <c r="E405" i="10"/>
  <c r="E1711" i="10"/>
  <c r="E224" i="10"/>
  <c r="E1457" i="10"/>
  <c r="E1079" i="10"/>
  <c r="E638" i="10"/>
  <c r="E1169" i="10"/>
  <c r="E515" i="10"/>
  <c r="E1163" i="10"/>
  <c r="E23" i="10"/>
  <c r="E583" i="10"/>
  <c r="E718" i="10"/>
  <c r="E1142" i="10"/>
  <c r="E1583" i="10"/>
  <c r="E156" i="10"/>
  <c r="E567" i="10"/>
  <c r="E274" i="10"/>
  <c r="E1538" i="10"/>
  <c r="E232" i="10"/>
  <c r="E1735" i="10"/>
  <c r="E1029" i="10"/>
  <c r="E1130" i="10"/>
  <c r="E1527" i="10"/>
  <c r="E1714" i="10"/>
  <c r="E1423" i="10"/>
  <c r="E524" i="10"/>
  <c r="E414" i="10"/>
  <c r="E165" i="10"/>
  <c r="E607" i="10"/>
  <c r="E899" i="10"/>
  <c r="E791" i="10"/>
  <c r="E732" i="10"/>
  <c r="E1672" i="10"/>
  <c r="E886" i="10"/>
  <c r="E1016" i="10"/>
  <c r="E997" i="10"/>
  <c r="E600" i="10"/>
  <c r="E969" i="10"/>
  <c r="E1316" i="10"/>
  <c r="E415" i="10"/>
  <c r="E1323" i="10"/>
  <c r="E269" i="10"/>
  <c r="E959" i="10"/>
  <c r="E174" i="10"/>
  <c r="E1370" i="10"/>
  <c r="E1325" i="10"/>
  <c r="E789" i="10"/>
  <c r="E1286" i="10"/>
  <c r="E739" i="10"/>
  <c r="E1322" i="10"/>
  <c r="E974" i="10"/>
  <c r="E279" i="10"/>
  <c r="E968" i="10"/>
  <c r="E1488" i="10"/>
  <c r="E358" i="10"/>
  <c r="E1210" i="10"/>
  <c r="E527" i="10"/>
  <c r="E1226" i="10"/>
  <c r="E749" i="10"/>
  <c r="E652" i="10"/>
  <c r="E227" i="10"/>
  <c r="E496" i="10"/>
  <c r="E280" i="10"/>
  <c r="E368" i="10"/>
  <c r="E1090" i="10"/>
  <c r="E814" i="10"/>
  <c r="E1089" i="10"/>
  <c r="E126" i="10"/>
  <c r="E1028" i="10"/>
  <c r="E1075" i="10"/>
  <c r="E582" i="10"/>
  <c r="E580" i="10"/>
  <c r="E720" i="10"/>
  <c r="E944" i="10"/>
  <c r="E1149" i="10"/>
  <c r="E1214" i="10"/>
  <c r="E666" i="10"/>
  <c r="E235" i="10"/>
  <c r="E409" i="10"/>
  <c r="E1420" i="10"/>
  <c r="E996" i="10"/>
  <c r="E970" i="10"/>
  <c r="E1146" i="10"/>
  <c r="E1559" i="10"/>
  <c r="E452" i="10"/>
  <c r="E1317" i="10"/>
  <c r="E284" i="10"/>
  <c r="E159" i="10"/>
  <c r="E457" i="10"/>
  <c r="E1356" i="10"/>
  <c r="E230" i="10"/>
  <c r="E1557" i="10"/>
  <c r="E1753" i="10"/>
  <c r="E943" i="10"/>
  <c r="E336" i="10"/>
  <c r="E1337" i="10"/>
  <c r="E48" i="10"/>
  <c r="E855" i="10"/>
  <c r="E1020" i="10"/>
  <c r="E360" i="10"/>
  <c r="E1694" i="10"/>
  <c r="E606" i="10"/>
  <c r="E889" i="10"/>
  <c r="E127" i="10"/>
  <c r="E950" i="10"/>
  <c r="E1692" i="10"/>
  <c r="E788" i="10"/>
  <c r="E505" i="10"/>
  <c r="E504" i="10"/>
  <c r="E1170" i="10"/>
  <c r="E801" i="10"/>
  <c r="E790" i="10"/>
  <c r="E895" i="10"/>
  <c r="E1021" i="10"/>
  <c r="E757" i="10"/>
  <c r="E426" i="10"/>
  <c r="E1231" i="10"/>
  <c r="E1033" i="10"/>
  <c r="E918" i="10"/>
  <c r="E992" i="10"/>
  <c r="E742" i="10"/>
  <c r="E1486" i="10"/>
  <c r="E79" i="10"/>
  <c r="E209" i="10"/>
  <c r="E43" i="10"/>
  <c r="E1491" i="10"/>
  <c r="E1224" i="10"/>
  <c r="E1196" i="10"/>
  <c r="E1158" i="10"/>
  <c r="E639" i="10"/>
  <c r="E733" i="10"/>
  <c r="E1282" i="10"/>
  <c r="E711" i="10"/>
  <c r="E990" i="10"/>
  <c r="E1532" i="10"/>
  <c r="E914" i="10"/>
  <c r="E738" i="10"/>
  <c r="E853" i="10"/>
  <c r="E1719" i="10"/>
  <c r="E1303" i="10"/>
  <c r="E1024" i="10"/>
  <c r="E1128" i="10"/>
  <c r="E1230" i="10"/>
  <c r="E810" i="10"/>
  <c r="E917" i="10"/>
  <c r="E1030" i="10"/>
  <c r="E1409" i="10"/>
  <c r="E822" i="10"/>
  <c r="E122" i="10"/>
  <c r="E1193" i="10"/>
  <c r="E1155" i="10"/>
  <c r="E1479" i="10"/>
  <c r="E852" i="10"/>
  <c r="E805" i="10"/>
  <c r="E1239" i="10"/>
  <c r="E85" i="10"/>
  <c r="E1077" i="10"/>
  <c r="E1371" i="10"/>
  <c r="E282" i="10"/>
  <c r="E595" i="10"/>
  <c r="E61" i="10"/>
  <c r="E975" i="10"/>
  <c r="E566" i="10"/>
  <c r="E1489" i="10"/>
  <c r="E564" i="10"/>
  <c r="E1361" i="10"/>
  <c r="E1585" i="10"/>
  <c r="E233" i="10"/>
  <c r="E877" i="10"/>
  <c r="E647" i="10"/>
  <c r="E1126" i="10"/>
  <c r="E1560" i="10"/>
  <c r="E421" i="10"/>
  <c r="E1710" i="10"/>
  <c r="E1278" i="10"/>
  <c r="E1073" i="10"/>
  <c r="E1415" i="10"/>
  <c r="E736" i="10"/>
  <c r="E456" i="10"/>
  <c r="E1460" i="10"/>
  <c r="E1434" i="10"/>
  <c r="E747" i="10"/>
  <c r="E1222" i="10"/>
  <c r="E588" i="10"/>
  <c r="E663" i="10"/>
  <c r="E1078" i="10"/>
  <c r="E1591" i="10"/>
  <c r="E1417" i="10"/>
  <c r="E1613" i="10"/>
  <c r="E955" i="10"/>
  <c r="E451" i="10"/>
  <c r="E1180" i="10"/>
  <c r="E1123" i="10"/>
  <c r="E1526" i="10"/>
  <c r="E1478" i="10"/>
  <c r="E335" i="10"/>
  <c r="E1277" i="10"/>
  <c r="E229" i="10"/>
  <c r="E601" i="10"/>
  <c r="E1125" i="10"/>
  <c r="E1366" i="10"/>
  <c r="E591" i="10"/>
  <c r="E802" i="10"/>
  <c r="E1359" i="10"/>
  <c r="E1122" i="10"/>
  <c r="E907" i="10"/>
  <c r="E223" i="10"/>
  <c r="E1080" i="10"/>
  <c r="E1450" i="10"/>
  <c r="E676" i="10"/>
  <c r="E760" i="10"/>
  <c r="E744" i="10"/>
  <c r="E1418" i="10"/>
  <c r="E1050" i="10"/>
  <c r="E1428" i="10"/>
  <c r="E793" i="10"/>
  <c r="E804" i="10"/>
  <c r="E879" i="10"/>
  <c r="E1742" i="10"/>
  <c r="E594" i="10"/>
  <c r="E32" i="10"/>
  <c r="E1086" i="10"/>
  <c r="E1335" i="10"/>
  <c r="E1274" i="10"/>
  <c r="E1088" i="10"/>
  <c r="E1413" i="10"/>
  <c r="E641" i="10"/>
  <c r="E1221" i="10"/>
  <c r="E758" i="10"/>
  <c r="E1455" i="10"/>
  <c r="E1166" i="10"/>
  <c r="E1168" i="10"/>
  <c r="E495" i="10"/>
  <c r="E1447" i="10"/>
  <c r="E1492" i="10"/>
  <c r="E418" i="10"/>
  <c r="E1291" i="10"/>
  <c r="E293" i="10"/>
  <c r="E1331" i="10"/>
  <c r="E887" i="10"/>
  <c r="E1302" i="10"/>
  <c r="E581" i="10"/>
  <c r="E497" i="10"/>
  <c r="E1499" i="10"/>
  <c r="E438" i="10"/>
  <c r="E1638" i="10"/>
  <c r="E1410" i="10"/>
  <c r="E911" i="10"/>
  <c r="E113" i="10"/>
  <c r="E876" i="10"/>
  <c r="E417" i="10"/>
  <c r="E1355" i="10"/>
  <c r="E494" i="10"/>
  <c r="E953" i="10"/>
  <c r="E1167" i="10"/>
  <c r="E435" i="10"/>
  <c r="E727" i="10"/>
  <c r="E29" i="10"/>
  <c r="E571" i="10"/>
  <c r="E1433" i="10"/>
  <c r="E1072" i="10"/>
  <c r="E367" i="10"/>
  <c r="E650" i="10"/>
  <c r="E646" i="10"/>
  <c r="E659" i="10"/>
  <c r="E665" i="10"/>
  <c r="E897" i="10"/>
  <c r="E1493" i="10"/>
  <c r="E1448" i="10"/>
  <c r="E169" i="10"/>
  <c r="E811" i="10"/>
  <c r="E1318" i="10"/>
  <c r="E431" i="10"/>
  <c r="E752" i="10"/>
  <c r="E1590" i="10"/>
  <c r="E735" i="10"/>
  <c r="E1023" i="10"/>
  <c r="E901" i="10"/>
  <c r="E1223" i="10"/>
  <c r="E242" i="10"/>
  <c r="E808" i="10"/>
  <c r="E755" i="10"/>
  <c r="E1212" i="10"/>
  <c r="E726" i="10"/>
  <c r="E1285" i="10"/>
  <c r="E440" i="10"/>
  <c r="E1049" i="10"/>
  <c r="E1276" i="10"/>
  <c r="E737" i="10"/>
  <c r="E1666" i="10"/>
  <c r="E200" i="10"/>
  <c r="E1614" i="10"/>
  <c r="E1176" i="10"/>
  <c r="E1048" i="10"/>
  <c r="E424" i="10"/>
  <c r="E664" i="10"/>
  <c r="E125" i="10"/>
  <c r="E411" i="10"/>
  <c r="E1213" i="10"/>
  <c r="E712" i="10"/>
  <c r="E1165" i="10"/>
  <c r="E655" i="10"/>
  <c r="E1376" i="10"/>
  <c r="E1425" i="10"/>
  <c r="E578" i="10"/>
  <c r="E1018" i="10"/>
  <c r="E1082" i="10"/>
  <c r="E1495" i="10"/>
  <c r="E1528" i="10"/>
  <c r="E1025" i="10"/>
  <c r="E890" i="10"/>
  <c r="E653" i="10"/>
  <c r="E1655" i="10"/>
  <c r="E404" i="10"/>
  <c r="E989" i="10"/>
  <c r="E661" i="10"/>
  <c r="E1531" i="10"/>
  <c r="E44" i="10"/>
  <c r="E715" i="10"/>
  <c r="E717" i="10"/>
  <c r="E1594" i="10"/>
  <c r="E81" i="10"/>
  <c r="E605" i="10"/>
  <c r="E1456" i="10"/>
  <c r="E823" i="10"/>
  <c r="E1446" i="10"/>
  <c r="E1026" i="10"/>
  <c r="E1216" i="10"/>
  <c r="E164" i="10"/>
  <c r="E658" i="10"/>
  <c r="E1352" i="10"/>
  <c r="E1525" i="10"/>
  <c r="E1484" i="10"/>
  <c r="E168" i="10"/>
  <c r="E910" i="10"/>
  <c r="E1369" i="10"/>
  <c r="E525" i="10"/>
  <c r="E1475" i="10"/>
  <c r="E949" i="10"/>
  <c r="E667" i="10"/>
  <c r="E116" i="10"/>
  <c r="E1407" i="10"/>
  <c r="E175" i="10"/>
  <c r="E603" i="10"/>
  <c r="E509" i="10"/>
  <c r="E354" i="10"/>
  <c r="E1530" i="10"/>
  <c r="E898" i="10"/>
  <c r="E951" i="10"/>
  <c r="E1529" i="10"/>
  <c r="E450" i="10"/>
  <c r="E792" i="10"/>
  <c r="E579" i="10"/>
  <c r="E741" i="10"/>
  <c r="E1019" i="10"/>
  <c r="E1120" i="10"/>
  <c r="E1698" i="10"/>
  <c r="E1416" i="10"/>
  <c r="E725" i="10"/>
  <c r="E986" i="10"/>
  <c r="E1556" i="10"/>
  <c r="E751" i="10"/>
  <c r="E115" i="10"/>
  <c r="E1162" i="10"/>
  <c r="E523" i="10"/>
  <c r="E1693" i="10"/>
  <c r="E1071" i="10"/>
  <c r="E1211" i="10"/>
  <c r="E1192" i="10"/>
  <c r="E1612" i="10"/>
  <c r="E408" i="10"/>
  <c r="E1555" i="10"/>
  <c r="E1272" i="10"/>
  <c r="E1151" i="10"/>
  <c r="E602" i="10"/>
  <c r="E576" i="10"/>
  <c r="E1301" i="10"/>
  <c r="E1653" i="10"/>
  <c r="E1431" i="10"/>
  <c r="E236" i="10"/>
  <c r="E1087" i="10"/>
  <c r="E1635" i="10"/>
  <c r="E1297" i="10"/>
  <c r="E195" i="10"/>
  <c r="E1565" i="10"/>
  <c r="E526" i="10"/>
  <c r="E674" i="10"/>
  <c r="E1047" i="10"/>
  <c r="E892" i="10"/>
  <c r="E1697" i="10"/>
  <c r="E512" i="10"/>
  <c r="E1589" i="10"/>
  <c r="E160" i="10"/>
  <c r="E1677" i="10"/>
  <c r="E1422" i="10"/>
  <c r="E1043" i="10"/>
  <c r="E985" i="10"/>
  <c r="E1660" i="10"/>
  <c r="E1593" i="10"/>
  <c r="E1691" i="10"/>
  <c r="E825" i="10"/>
  <c r="E1017" i="10"/>
  <c r="E1662" i="10"/>
  <c r="E1497" i="10"/>
  <c r="E577" i="10"/>
  <c r="E369" i="10"/>
  <c r="E437" i="10"/>
  <c r="E16" i="10"/>
  <c r="E1524" i="10"/>
  <c r="E705" i="10"/>
  <c r="E750" i="10"/>
  <c r="E563" i="10"/>
  <c r="E642" i="10"/>
  <c r="E1041" i="10"/>
  <c r="E1284" i="10"/>
  <c r="E273" i="10"/>
  <c r="E913" i="10"/>
  <c r="E1320" i="10"/>
  <c r="E166" i="10"/>
  <c r="E1553" i="10"/>
  <c r="E128" i="10"/>
  <c r="E743" i="10"/>
  <c r="E357" i="10"/>
  <c r="E1190" i="10"/>
  <c r="E640" i="10"/>
  <c r="E1119" i="10"/>
  <c r="E1085" i="10"/>
  <c r="E170" i="10"/>
  <c r="E1281" i="10"/>
  <c r="E586" i="10"/>
  <c r="E1215" i="10"/>
  <c r="E292" i="10"/>
  <c r="E288" i="10"/>
  <c r="E1327" i="10"/>
  <c r="E1351" i="10"/>
  <c r="E1238" i="10"/>
  <c r="E891" i="10"/>
  <c r="E754" i="10"/>
  <c r="E1273" i="10"/>
  <c r="E874" i="10"/>
  <c r="E1523" i="10"/>
  <c r="E1171" i="10"/>
  <c r="E1178" i="10"/>
  <c r="E1709" i="10"/>
  <c r="E1027" i="10"/>
  <c r="E1365" i="10"/>
  <c r="E1288" i="10"/>
  <c r="E1118" i="10"/>
  <c r="E1270" i="10"/>
  <c r="E1157" i="10"/>
  <c r="E370" i="10"/>
  <c r="E1406" i="10"/>
  <c r="E1535" i="10"/>
  <c r="E1037" i="10"/>
  <c r="E490" i="10"/>
  <c r="E193" i="10"/>
  <c r="E1626" i="10"/>
  <c r="E1188" i="10"/>
  <c r="E1421" i="10"/>
  <c r="E909" i="10"/>
  <c r="E1244" i="10"/>
  <c r="E1551" i="10"/>
  <c r="E22" i="10"/>
  <c r="E511" i="10"/>
  <c r="E1522" i="10"/>
  <c r="E906" i="10"/>
  <c r="E984" i="10"/>
  <c r="E1606" i="10"/>
  <c r="E850" i="10"/>
  <c r="E1521" i="10"/>
  <c r="E848" i="10"/>
  <c r="E1354" i="10"/>
  <c r="E419" i="10"/>
  <c r="E15" i="10"/>
  <c r="E748" i="10"/>
  <c r="E967" i="10"/>
  <c r="E1038" i="10"/>
  <c r="E1424" i="10"/>
  <c r="E1405" i="10"/>
  <c r="E530" i="10"/>
  <c r="E980" i="10"/>
  <c r="E1715" i="10"/>
  <c r="E1268" i="10"/>
  <c r="E275" i="10"/>
  <c r="E979" i="10"/>
  <c r="E746" i="10"/>
  <c r="E648" i="10"/>
  <c r="E1115" i="10"/>
  <c r="E1364" i="10"/>
  <c r="E604" i="10"/>
  <c r="E972" i="10"/>
  <c r="E449" i="10"/>
  <c r="E1113" i="10"/>
  <c r="E347" i="10"/>
  <c r="E203" i="10"/>
  <c r="E285" i="10"/>
  <c r="E343" i="10"/>
  <c r="E522" i="10"/>
  <c r="E1184" i="10"/>
  <c r="E1267" i="10"/>
  <c r="E1148" i="10"/>
  <c r="E489" i="10"/>
  <c r="E1296" i="10"/>
  <c r="E132" i="10"/>
  <c r="E1474" i="10"/>
  <c r="E176" i="10"/>
  <c r="E291" i="10"/>
  <c r="E133" i="10"/>
  <c r="E443" i="10"/>
  <c r="E1752" i="10"/>
  <c r="E753" i="10"/>
  <c r="E1652" i="10"/>
  <c r="E819" i="10"/>
  <c r="E714" i="10"/>
  <c r="E673" i="10"/>
  <c r="E531" i="10"/>
  <c r="E373" i="10"/>
  <c r="E246" i="10"/>
  <c r="E1727" i="10"/>
  <c r="E172" i="10"/>
  <c r="E1449" i="10"/>
  <c r="E1266" i="10"/>
  <c r="E1550" i="10"/>
  <c r="E1378" i="10"/>
  <c r="E117" i="10"/>
  <c r="E1218" i="10"/>
  <c r="E982" i="10"/>
  <c r="E1519" i="10"/>
  <c r="E1471" i="10"/>
  <c r="E202" i="10"/>
  <c r="E799" i="10"/>
  <c r="E1650" i="10"/>
  <c r="E493" i="10"/>
  <c r="E1582" i="10"/>
  <c r="E507" i="10"/>
  <c r="E1690" i="10"/>
  <c r="E574" i="10"/>
  <c r="E1624" i="10"/>
  <c r="E1112" i="10"/>
  <c r="E1621" i="10"/>
  <c r="E11" i="10"/>
  <c r="E844" i="10"/>
  <c r="E371" i="10"/>
  <c r="E1404" i="10"/>
  <c r="E1620" i="10"/>
  <c r="E575" i="10"/>
  <c r="E1183" i="10"/>
  <c r="E1458" i="10"/>
  <c r="E912" i="10"/>
  <c r="E1564" i="10"/>
  <c r="E201" i="10"/>
  <c r="E1605" i="10"/>
  <c r="E377" i="10"/>
  <c r="E1264" i="10"/>
  <c r="E1217" i="10"/>
  <c r="E894" i="10"/>
  <c r="E657" i="10"/>
  <c r="E1617" i="10"/>
  <c r="E1363" i="10"/>
  <c r="E840" i="10"/>
  <c r="E948" i="10"/>
  <c r="E1463" i="10"/>
  <c r="E1372" i="10"/>
  <c r="E39" i="10"/>
  <c r="E277" i="10"/>
  <c r="E196" i="10"/>
  <c r="E1243" i="10"/>
  <c r="E1153" i="10"/>
  <c r="E118" i="10"/>
  <c r="E532" i="10"/>
  <c r="E231" i="10"/>
  <c r="E904" i="10"/>
  <c r="E608" i="10"/>
  <c r="E716" i="10"/>
  <c r="E841" i="10"/>
  <c r="E1462" i="10"/>
  <c r="E1186" i="10"/>
  <c r="E1671" i="10"/>
  <c r="E1110" i="10"/>
  <c r="E1547" i="10"/>
  <c r="E153" i="10"/>
  <c r="E568" i="10"/>
  <c r="E1182" i="10"/>
  <c r="E671" i="10"/>
  <c r="E1031" i="10"/>
  <c r="E296" i="10"/>
  <c r="E1627" i="10"/>
  <c r="E562" i="10"/>
  <c r="E1452" i="10"/>
  <c r="E65" i="10"/>
  <c r="E1543" i="10"/>
  <c r="E1402" i="10"/>
  <c r="E756" i="10"/>
  <c r="E1461" i="10"/>
  <c r="E961" i="10"/>
  <c r="E1401" i="10"/>
  <c r="E977" i="10"/>
  <c r="E1534" i="10"/>
  <c r="E599" i="10"/>
  <c r="E177" i="10"/>
  <c r="E724" i="10"/>
  <c r="E1737" i="10"/>
  <c r="E1726" i="10"/>
  <c r="E502" i="10"/>
  <c r="E521" i="10"/>
  <c r="E180" i="10"/>
  <c r="E609" i="10"/>
  <c r="E1289" i="10"/>
  <c r="E1399" i="10"/>
  <c r="E978" i="10"/>
  <c r="E759" i="10"/>
  <c r="E1729" i="10"/>
  <c r="E1395" i="10"/>
  <c r="E1520" i="10"/>
  <c r="E946" i="10"/>
  <c r="E1263" i="10"/>
  <c r="E1459" i="10"/>
  <c r="E1468" i="10"/>
  <c r="E1587" i="10"/>
  <c r="E573" i="10"/>
  <c r="E915" i="10"/>
  <c r="E1261" i="10"/>
  <c r="E1628" i="10"/>
  <c r="E1414" i="10"/>
  <c r="E439" i="10"/>
  <c r="E1688" i="10"/>
  <c r="E1586" i="10"/>
  <c r="E1687" i="10"/>
  <c r="E514" i="10"/>
  <c r="E298" i="10"/>
  <c r="E68" i="10"/>
  <c r="E433" i="10"/>
  <c r="E839" i="10"/>
  <c r="E787" i="10"/>
  <c r="E837" i="10"/>
  <c r="E535" i="10"/>
  <c r="E794" i="10"/>
  <c r="E1036" i="10"/>
  <c r="E1225" i="10"/>
  <c r="E809" i="10"/>
  <c r="E945" i="10"/>
  <c r="E905" i="10"/>
  <c r="E1708" i="10"/>
  <c r="E297" i="10"/>
  <c r="E1581" i="10"/>
  <c r="E952" i="10"/>
  <c r="E1467" i="10"/>
  <c r="E1398" i="10"/>
  <c r="E1749" i="10"/>
  <c r="E668" i="10"/>
  <c r="E1580" i="10"/>
  <c r="E885" i="10"/>
  <c r="E893" i="10"/>
  <c r="E124" i="10"/>
  <c r="E376" i="10"/>
  <c r="E722" i="10"/>
  <c r="E1396" i="10"/>
  <c r="E1647" i="10"/>
  <c r="E1295" i="10"/>
  <c r="E1241" i="10"/>
  <c r="E797" i="10"/>
  <c r="E1706" i="10"/>
  <c r="E1681" i="10"/>
  <c r="E1040" i="10"/>
  <c r="E67" i="10"/>
  <c r="E1109" i="10"/>
  <c r="E976" i="10"/>
  <c r="E884" i="10"/>
  <c r="E245" i="10"/>
  <c r="E410" i="10"/>
  <c r="E1616" i="10"/>
  <c r="E1646" i="10"/>
  <c r="E1108" i="10"/>
  <c r="E375" i="10"/>
  <c r="E1294" i="10"/>
  <c r="E1292" i="10"/>
  <c r="E1634" i="10"/>
  <c r="E446" i="10"/>
  <c r="E649" i="10"/>
  <c r="E1334" i="10"/>
  <c r="E109" i="10"/>
  <c r="E134" i="10"/>
  <c r="E965" i="10"/>
  <c r="E1751" i="10"/>
  <c r="E1290" i="10"/>
  <c r="E432" i="10"/>
  <c r="E1464" i="10"/>
  <c r="E1258" i="10"/>
  <c r="E981" i="10"/>
  <c r="E46" i="10"/>
  <c r="E1451" i="10"/>
  <c r="E508" i="10"/>
  <c r="E670" i="10"/>
  <c r="E178" i="10"/>
  <c r="E1427" i="10"/>
  <c r="E983" i="10"/>
  <c r="E836" i="10"/>
  <c r="E1705" i="10"/>
  <c r="E1081" i="10"/>
  <c r="E833" i="10"/>
  <c r="E916" i="10"/>
  <c r="E1160" i="10"/>
  <c r="E1562" i="10"/>
  <c r="E1518" i="10"/>
  <c r="E1287" i="10"/>
  <c r="E9" i="10"/>
  <c r="E896" i="10"/>
  <c r="E1533" i="10"/>
  <c r="E441" i="10"/>
  <c r="E1597" i="10"/>
  <c r="E920" i="10"/>
  <c r="E161" i="10"/>
  <c r="E1695" i="10"/>
  <c r="E1293" i="10"/>
  <c r="E1537" i="10"/>
  <c r="E1324" i="10"/>
  <c r="E761" i="10"/>
  <c r="E1187" i="10"/>
  <c r="E1106" i="10"/>
  <c r="E987" i="10"/>
  <c r="E1673" i="10"/>
  <c r="E1104" i="10"/>
  <c r="E1721" i="10"/>
  <c r="E1748" i="10"/>
  <c r="E1595" i="10"/>
  <c r="E1487" i="10"/>
  <c r="E226" i="10"/>
  <c r="E207" i="10"/>
  <c r="E1101" i="10"/>
  <c r="E442" i="10"/>
  <c r="E445" i="10"/>
  <c r="E287" i="10"/>
  <c r="E1604" i="10"/>
  <c r="E179" i="10"/>
  <c r="E534" i="10"/>
  <c r="E1654" i="10"/>
  <c r="E444" i="10"/>
  <c r="E669" i="10"/>
  <c r="E171" i="10"/>
  <c r="E1035" i="10"/>
  <c r="E1430" i="10"/>
  <c r="E1328" i="10"/>
  <c r="E1717" i="10"/>
  <c r="E138" i="10"/>
  <c r="E723" i="10"/>
  <c r="E988" i="10"/>
  <c r="E1330" i="10"/>
  <c r="E597" i="10"/>
  <c r="E1181" i="10"/>
  <c r="E1368" i="10"/>
  <c r="E921" i="10"/>
  <c r="E1740" i="10"/>
  <c r="E276" i="10"/>
  <c r="E1703" i="10"/>
  <c r="E672" i="10"/>
  <c r="E1588" i="10"/>
  <c r="E1516" i="10"/>
  <c r="E824" i="10"/>
  <c r="E1298" i="10"/>
  <c r="E1393" i="10"/>
  <c r="E1544" i="10"/>
  <c r="E807" i="10"/>
  <c r="E1454" i="10"/>
  <c r="E1596" i="10"/>
  <c r="E1096" i="10"/>
  <c r="E1629" i="10"/>
  <c r="E1432" i="10"/>
  <c r="E372" i="10"/>
  <c r="E675" i="10"/>
  <c r="E1722" i="10"/>
  <c r="E338" i="10"/>
  <c r="E374" i="10"/>
  <c r="E204" i="10"/>
  <c r="E1257" i="10"/>
  <c r="E1039" i="10"/>
  <c r="E677" i="10"/>
  <c r="E835" i="10"/>
  <c r="E33" i="10"/>
  <c r="E1156" i="10"/>
  <c r="E1283" i="10"/>
  <c r="E1185" i="10"/>
  <c r="E49" i="10"/>
  <c r="E1391" i="10"/>
  <c r="E1579" i="10"/>
  <c r="E1299" i="10"/>
  <c r="E1032" i="10"/>
  <c r="E1388" i="10"/>
  <c r="E306" i="10"/>
  <c r="E1561" i="10"/>
  <c r="E1739" i="10"/>
  <c r="E1300" i="10"/>
  <c r="E831" i="10"/>
  <c r="E1716" i="10"/>
  <c r="E289" i="10"/>
  <c r="E1744" i="10"/>
  <c r="E922" i="10"/>
  <c r="E762" i="10"/>
  <c r="E1685" i="10"/>
  <c r="E888" i="10"/>
  <c r="E598" i="10"/>
  <c r="E378" i="10"/>
  <c r="E1358" i="10"/>
  <c r="E434" i="10"/>
  <c r="E244" i="10"/>
  <c r="E40" i="10"/>
  <c r="E1466" i="10"/>
  <c r="E1736" i="10"/>
  <c r="E1615" i="10"/>
  <c r="E1097" i="10"/>
  <c r="E1607" i="10"/>
  <c r="E1669" i="10"/>
  <c r="E308" i="10"/>
  <c r="E1386" i="10"/>
  <c r="E305" i="10"/>
  <c r="E1242" i="10"/>
  <c r="E448" i="10"/>
  <c r="E1189" i="10"/>
  <c r="E612" i="10"/>
  <c r="E304" i="10"/>
  <c r="E1747" i="10"/>
  <c r="E361" i="10"/>
  <c r="E1663" i="10"/>
  <c r="E1042" i="10"/>
  <c r="E243" i="10"/>
  <c r="E413" i="10"/>
  <c r="E1656" i="10"/>
  <c r="E1256" i="10"/>
  <c r="E763" i="10"/>
  <c r="E611" i="10"/>
  <c r="E59" i="10"/>
  <c r="E1044" i="10"/>
  <c r="E429" i="10"/>
  <c r="E923" i="10"/>
  <c r="E1517" i="10"/>
  <c r="E827" i="10"/>
  <c r="E1045" i="10"/>
  <c r="E1333" i="10"/>
  <c r="E82" i="10"/>
  <c r="E610" i="10"/>
  <c r="E1326" i="10"/>
  <c r="E764" i="10"/>
  <c r="E1683" i="10"/>
  <c r="E199" i="10"/>
  <c r="E590" i="10"/>
  <c r="E1649" i="10"/>
  <c r="E447" i="10"/>
  <c r="E350" i="10"/>
  <c r="E1618" i="10"/>
  <c r="E1696" i="10"/>
  <c r="E1177" i="10"/>
  <c r="E818" i="10"/>
  <c r="E1578" i="10"/>
  <c r="E1682" i="10"/>
  <c r="E1631" i="10"/>
  <c r="E924" i="10"/>
  <c r="E1435" i="10"/>
  <c r="E228" i="10"/>
  <c r="E1608" i="10"/>
  <c r="E1173" i="10"/>
  <c r="E1657" i="10"/>
  <c r="E1083" i="10"/>
  <c r="E1643" i="10"/>
  <c r="E1046" i="10"/>
  <c r="E344" i="10"/>
  <c r="E533" i="10"/>
  <c r="E589" i="10"/>
  <c r="E1382" i="10"/>
  <c r="E1746" i="10"/>
  <c r="E1465" i="10"/>
  <c r="E1575" i="10"/>
  <c r="E290" i="10"/>
  <c r="E873" i="10"/>
  <c r="E1453" i="10"/>
  <c r="E1609" i="10"/>
  <c r="E1383" i="10"/>
  <c r="E129" i="10"/>
  <c r="E1514" i="10"/>
  <c r="E803" i="10"/>
  <c r="E1515" i="10"/>
  <c r="E1377" i="10"/>
  <c r="E830" i="10"/>
  <c r="E1053" i="10"/>
  <c r="E428" i="10"/>
  <c r="E569" i="10"/>
  <c r="E1512" i="10"/>
  <c r="E991" i="10"/>
  <c r="E20" i="10"/>
  <c r="E926" i="10"/>
  <c r="E537" i="10"/>
  <c r="E1052" i="10"/>
  <c r="E1100" i="10"/>
  <c r="E1577" i="10"/>
  <c r="E1367" i="10"/>
  <c r="E1254" i="10"/>
  <c r="E1332" i="10"/>
  <c r="E181" i="10"/>
  <c r="E167" i="10"/>
  <c r="E1436" i="10"/>
  <c r="E1563" i="10"/>
  <c r="E500" i="10"/>
  <c r="E900" i="10"/>
  <c r="E1191" i="10"/>
  <c r="E538" i="10"/>
  <c r="E1099" i="10"/>
  <c r="E1664" i="10"/>
  <c r="E455" i="10"/>
  <c r="E1469" i="10"/>
  <c r="E162" i="10"/>
  <c r="E1152" i="10"/>
  <c r="E1702" i="10"/>
  <c r="E826" i="10"/>
  <c r="E363" i="10"/>
  <c r="E973" i="10"/>
  <c r="E615" i="10"/>
  <c r="E247" i="10"/>
  <c r="E1251" i="10"/>
  <c r="E1093" i="10"/>
  <c r="E89" i="10"/>
  <c r="E1680" i="10"/>
  <c r="E1092" i="10"/>
  <c r="E1249" i="10"/>
  <c r="E1336" i="10"/>
  <c r="E1321" i="10"/>
  <c r="E91" i="10"/>
  <c r="E1558" i="10"/>
  <c r="E1084" i="10"/>
  <c r="E1640" i="10"/>
  <c r="E19" i="10"/>
  <c r="E925" i="10"/>
  <c r="E960" i="10"/>
  <c r="E1194" i="10"/>
  <c r="E1304" i="10"/>
  <c r="E1380" i="10"/>
  <c r="E1095" i="10"/>
  <c r="E362" i="10"/>
  <c r="E248" i="10"/>
  <c r="E1248" i="10"/>
  <c r="E41" i="10"/>
  <c r="E1571" i="10"/>
  <c r="E765" i="10"/>
  <c r="E613" i="10"/>
  <c r="E1470" i="10"/>
  <c r="E1570" i="10"/>
  <c r="E69" i="10"/>
  <c r="E767" i="10"/>
  <c r="E927" i="10"/>
  <c r="E678" i="10"/>
  <c r="E966" i="10"/>
  <c r="E34" i="10"/>
  <c r="E454" i="10"/>
  <c r="E50" i="10"/>
  <c r="E379" i="10"/>
  <c r="E829" i="10"/>
  <c r="E506" i="10"/>
  <c r="E1592" i="10"/>
  <c r="E679" i="10"/>
  <c r="E971" i="10"/>
  <c r="E1472" i="10"/>
  <c r="E1674" i="10"/>
  <c r="E90" i="10"/>
  <c r="E1247" i="10"/>
  <c r="E71" i="10"/>
  <c r="E654" i="10"/>
  <c r="E680" i="10"/>
  <c r="E1473" i="10"/>
  <c r="E766" i="10"/>
  <c r="E928" i="10"/>
  <c r="E458" i="10"/>
  <c r="E1338" i="10"/>
  <c r="E1098" i="10"/>
  <c r="E352" i="10"/>
  <c r="E729" i="10"/>
  <c r="E459" i="10"/>
  <c r="E380" i="10"/>
  <c r="E461" i="10"/>
  <c r="E93" i="10"/>
  <c r="E382" i="10"/>
  <c r="E123" i="10"/>
  <c r="E993" i="10"/>
  <c r="E249" i="10"/>
  <c r="E303" i="10"/>
  <c r="E197" i="10"/>
  <c r="E381" i="10"/>
  <c r="E1642" i="10"/>
  <c r="E92" i="10"/>
  <c r="E182" i="10"/>
  <c r="E31" i="10"/>
  <c r="E1197" i="10"/>
  <c r="E616" i="10"/>
  <c r="E301" i="10"/>
  <c r="E1641" i="10"/>
  <c r="E183" i="10"/>
  <c r="E994" i="10"/>
  <c r="E614" i="10"/>
  <c r="E1510" i="10"/>
  <c r="E250" i="10"/>
  <c r="E341" i="10"/>
  <c r="E1508" i="10"/>
  <c r="E94" i="10"/>
  <c r="E1055" i="10"/>
  <c r="E1569" i="10"/>
  <c r="E617" i="10"/>
  <c r="E1306" i="10"/>
  <c r="E929" i="10"/>
  <c r="E430" i="10"/>
  <c r="E1437" i="10"/>
  <c r="E1175" i="10"/>
  <c r="E828" i="10"/>
  <c r="E930" i="10"/>
  <c r="E768" i="10"/>
  <c r="E956" i="10"/>
  <c r="E1091" i="10"/>
  <c r="E185" i="10"/>
  <c r="E832" i="10"/>
  <c r="E1305" i="10"/>
  <c r="E1094" i="10"/>
  <c r="E539" i="10"/>
  <c r="E596" i="10"/>
  <c r="E1379" i="10"/>
  <c r="E834" i="10"/>
  <c r="E1438" i="10"/>
  <c r="E1542" i="10"/>
  <c r="E1329" i="10"/>
  <c r="E1245" i="10"/>
  <c r="E1235" i="10"/>
  <c r="E681" i="10"/>
  <c r="E1102" i="10"/>
  <c r="E1236" i="10"/>
  <c r="E1179" i="10"/>
  <c r="E1234" i="10"/>
  <c r="E210" i="10"/>
  <c r="E384" i="10"/>
  <c r="E460" i="10"/>
  <c r="E838" i="10"/>
  <c r="E1439" i="10"/>
  <c r="E1540" i="10"/>
  <c r="E682" i="10"/>
  <c r="E5" i="10"/>
  <c r="E1103" i="10"/>
  <c r="E1307" i="10"/>
  <c r="E95" i="10"/>
  <c r="E1374" i="10"/>
  <c r="E683" i="10"/>
  <c r="E1684" i="10"/>
  <c r="E383" i="10"/>
  <c r="E878" i="10"/>
  <c r="E462" i="10"/>
  <c r="E1440" i="10"/>
  <c r="E769" i="10"/>
  <c r="E385" i="10"/>
  <c r="E1375" i="10"/>
  <c r="E1734" i="10"/>
  <c r="E1619" i="10"/>
  <c r="E1539" i="10"/>
  <c r="E572" i="10"/>
  <c r="E1339" i="10"/>
  <c r="E842" i="10"/>
  <c r="E300" i="10"/>
  <c r="E1506" i="10"/>
  <c r="E1340" i="10"/>
  <c r="E1022" i="10"/>
  <c r="E771" i="10"/>
  <c r="E770" i="10"/>
  <c r="E251" i="10"/>
  <c r="E1056" i="10"/>
  <c r="E772" i="10"/>
  <c r="E1733" i="10"/>
  <c r="E1057" i="10"/>
  <c r="E1725" i="10"/>
  <c r="E1441" i="10"/>
  <c r="E1232" i="10"/>
  <c r="E1630" i="10"/>
  <c r="E1701" i="10"/>
  <c r="E1105" i="10"/>
  <c r="E684" i="10"/>
  <c r="E536" i="10"/>
  <c r="E685" i="10"/>
  <c r="E1658" i="10"/>
  <c r="E136" i="10"/>
  <c r="E1195" i="10"/>
  <c r="E208" i="10"/>
  <c r="E773" i="10"/>
  <c r="E271" i="10"/>
  <c r="E80" i="10"/>
  <c r="E1610" i="10"/>
  <c r="E463" i="10"/>
  <c r="E843" i="10"/>
  <c r="E774" i="10"/>
  <c r="E1107" i="10"/>
  <c r="E1058" i="10"/>
  <c r="E252" i="10"/>
  <c r="E1678" i="10"/>
  <c r="E845" i="10"/>
  <c r="E846" i="10"/>
  <c r="E1341" i="10"/>
  <c r="E540" i="10"/>
  <c r="E1598" i="10"/>
  <c r="E847" i="10"/>
  <c r="E1755" i="10"/>
  <c r="E570" i="10"/>
  <c r="E52" i="10"/>
  <c r="E53" i="10"/>
  <c r="E1723" i="10"/>
  <c r="E135" i="10"/>
  <c r="E1373" i="10"/>
  <c r="E1541" i="10"/>
  <c r="E1111" i="10"/>
  <c r="E619" i="10"/>
  <c r="E1381" i="10"/>
  <c r="E137" i="10"/>
  <c r="E995" i="10"/>
  <c r="E709" i="10"/>
  <c r="E1503" i="10"/>
  <c r="E253" i="10"/>
  <c r="E386" i="10"/>
  <c r="E299" i="10"/>
  <c r="E158" i="10"/>
  <c r="E96" i="10"/>
  <c r="E119" i="10"/>
  <c r="E849" i="10"/>
  <c r="E902" i="10"/>
  <c r="E1384" i="10"/>
  <c r="E618" i="10"/>
  <c r="E1442" i="10"/>
  <c r="E1198" i="10"/>
  <c r="E932" i="10"/>
  <c r="E112" i="10"/>
  <c r="E1501" i="10"/>
  <c r="E542" i="10"/>
  <c r="E851" i="10"/>
  <c r="E686" i="10"/>
  <c r="E1412" i="10"/>
  <c r="E1199" i="10"/>
  <c r="E1200" i="10"/>
  <c r="E1741" i="10"/>
  <c r="E541" i="10"/>
  <c r="E543" i="10"/>
  <c r="E499" i="10"/>
  <c r="E1476" i="10"/>
  <c r="E42" i="10"/>
  <c r="E302" i="10"/>
  <c r="E1724" i="10"/>
  <c r="E420" i="10"/>
  <c r="E620" i="10"/>
  <c r="E1699" i="10"/>
  <c r="E387" i="10"/>
  <c r="E139" i="10"/>
  <c r="E883" i="10"/>
  <c r="E1059" i="10"/>
  <c r="E854" i="10"/>
  <c r="E998" i="10"/>
  <c r="E1319" i="10"/>
  <c r="E184" i="10"/>
  <c r="E858" i="10"/>
  <c r="E1000" i="10"/>
  <c r="E1754" i="10"/>
  <c r="E388" i="10"/>
  <c r="E687" i="10"/>
  <c r="E1233" i="10"/>
  <c r="E1201" i="10"/>
  <c r="E544" i="10"/>
  <c r="E254" i="10"/>
  <c r="E465" i="10"/>
  <c r="E931" i="10"/>
  <c r="E1385" i="10"/>
  <c r="E1001" i="10"/>
  <c r="E621" i="10"/>
  <c r="E1718" i="10"/>
  <c r="E97" i="10"/>
  <c r="E775" i="10"/>
  <c r="E545" i="10"/>
  <c r="E256" i="10"/>
  <c r="E307" i="10"/>
  <c r="E98" i="10"/>
  <c r="E25" i="10"/>
  <c r="E70" i="10"/>
  <c r="E141" i="10"/>
  <c r="E1002" i="10"/>
  <c r="E546" i="10"/>
  <c r="E1745" i="10"/>
  <c r="E1116" i="10"/>
  <c r="E100" i="10"/>
  <c r="E1545" i="10"/>
  <c r="E859" i="10"/>
  <c r="E464" i="10"/>
  <c r="E1237" i="10"/>
  <c r="E389" i="10"/>
  <c r="E1443" i="10"/>
  <c r="E211" i="10"/>
  <c r="E255" i="10"/>
  <c r="E1644" i="10"/>
  <c r="E1566" i="10"/>
  <c r="E342" i="10"/>
  <c r="E1496" i="10"/>
  <c r="E359" i="10"/>
  <c r="E309" i="10"/>
  <c r="E1308" i="10"/>
  <c r="E1712" i="10"/>
  <c r="E1342" i="10"/>
  <c r="E1060" i="10"/>
  <c r="E1632" i="10"/>
  <c r="E365" i="10"/>
  <c r="E1309" i="10"/>
  <c r="E390" i="10"/>
  <c r="E391" i="10"/>
  <c r="E1387" i="10"/>
  <c r="E776" i="10"/>
  <c r="E54" i="10"/>
  <c r="E688" i="10"/>
  <c r="E777" i="10"/>
  <c r="E1536" i="10"/>
  <c r="E311" i="10"/>
  <c r="E1114" i="10"/>
  <c r="E1494" i="10"/>
  <c r="E140" i="10"/>
  <c r="E257" i="10"/>
  <c r="E547" i="10"/>
  <c r="E1665" i="10"/>
  <c r="E142" i="10"/>
  <c r="E622" i="10"/>
  <c r="E258" i="10"/>
  <c r="E1599" i="10"/>
  <c r="E1546" i="10"/>
  <c r="E860" i="10"/>
  <c r="E212" i="10"/>
  <c r="E1568" i="10"/>
  <c r="E1600" i="10"/>
  <c r="E310" i="10"/>
  <c r="E1220" i="10"/>
  <c r="E1389" i="10"/>
  <c r="E237" i="10"/>
  <c r="E1659" i="10"/>
  <c r="E1498" i="10"/>
  <c r="E1611" i="10"/>
  <c r="E1713" i="10"/>
  <c r="E1061" i="10"/>
  <c r="E1003" i="10"/>
  <c r="E1548" i="10"/>
  <c r="E548" i="10"/>
  <c r="E1661" i="10"/>
  <c r="E1117" i="10"/>
  <c r="E1246" i="10"/>
  <c r="E549" i="10"/>
  <c r="E99" i="10"/>
  <c r="E1500" i="10"/>
  <c r="E466" i="10"/>
  <c r="E778" i="10"/>
  <c r="E550" i="10"/>
  <c r="E313" i="10"/>
  <c r="E503" i="10"/>
  <c r="E934" i="10"/>
  <c r="E364" i="10"/>
  <c r="E800" i="10"/>
  <c r="E366" i="10"/>
  <c r="E1667" i="10"/>
  <c r="E259" i="10"/>
  <c r="E954" i="10"/>
  <c r="E1731" i="10"/>
  <c r="E186" i="10"/>
  <c r="E213" i="10"/>
  <c r="E260" i="10"/>
  <c r="E689" i="10"/>
  <c r="E312" i="10"/>
  <c r="E1250" i="10"/>
  <c r="E315" i="10"/>
  <c r="E1477" i="10"/>
  <c r="E73" i="10"/>
  <c r="E623" i="10"/>
  <c r="E861" i="10"/>
  <c r="E261" i="10"/>
  <c r="E1252" i="10"/>
  <c r="E1310" i="10"/>
  <c r="E1121" i="10"/>
  <c r="E314" i="10"/>
  <c r="E690" i="10"/>
  <c r="E1390" i="10"/>
  <c r="E817" i="10"/>
  <c r="E392" i="10"/>
  <c r="E1700" i="10"/>
  <c r="E1670" i="10"/>
  <c r="E1253" i="10"/>
  <c r="E745" i="10"/>
  <c r="E903" i="10"/>
  <c r="E1750" i="10"/>
  <c r="E1311" i="10"/>
  <c r="E520" i="10"/>
  <c r="E552" i="10"/>
  <c r="E8" i="10"/>
  <c r="E1622" i="10"/>
  <c r="E468" i="10"/>
  <c r="E779" i="10"/>
  <c r="E1004" i="10"/>
  <c r="E101" i="10"/>
  <c r="E467" i="10"/>
  <c r="E102" i="10"/>
  <c r="E862" i="10"/>
  <c r="E1124" i="10"/>
  <c r="E1549" i="10"/>
  <c r="E28" i="10"/>
  <c r="E1202" i="10"/>
  <c r="E624" i="10"/>
  <c r="E469" i="10"/>
  <c r="E625" i="10"/>
  <c r="E393" i="10"/>
  <c r="E551" i="10"/>
  <c r="E72" i="10"/>
  <c r="E1203" i="10"/>
  <c r="E627" i="10"/>
  <c r="E1704" i="10"/>
  <c r="E947" i="10"/>
  <c r="E27" i="10"/>
  <c r="E1552" i="10"/>
  <c r="E626" i="10"/>
  <c r="E470" i="10"/>
  <c r="E864" i="10"/>
  <c r="E933" i="10"/>
  <c r="E1633" i="10"/>
  <c r="E120" i="10"/>
  <c r="E144" i="10"/>
  <c r="E863" i="10"/>
  <c r="E10" i="10"/>
  <c r="E394" i="10"/>
  <c r="E935" i="10"/>
  <c r="E187" i="10"/>
  <c r="E1343" i="10"/>
  <c r="E1481" i="10"/>
  <c r="E1255" i="10"/>
  <c r="E1676" i="10"/>
  <c r="E1259" i="10"/>
  <c r="E1743" i="10"/>
  <c r="E1738" i="10"/>
  <c r="E865" i="10"/>
  <c r="E471" i="10"/>
  <c r="E553" i="10"/>
  <c r="E1668" i="10"/>
  <c r="E1502" i="10"/>
  <c r="E1504" i="10"/>
  <c r="E395" i="10"/>
  <c r="E1480" i="10"/>
  <c r="E554" i="10"/>
  <c r="E121" i="10"/>
  <c r="E1005" i="10"/>
  <c r="E1127" i="10"/>
  <c r="E1601" i="10"/>
  <c r="E1505" i="10"/>
  <c r="E1507" i="10"/>
  <c r="E1260" i="10"/>
  <c r="E1686" i="10"/>
  <c r="E691" i="10"/>
  <c r="E1262" i="10"/>
  <c r="E866" i="10"/>
  <c r="E936" i="10"/>
  <c r="E17" i="10"/>
  <c r="E1509" i="10"/>
  <c r="E345" i="10"/>
  <c r="E1265" i="10"/>
  <c r="E1204" i="10"/>
  <c r="E316" i="10"/>
  <c r="E1567" i="10"/>
  <c r="E1648" i="10"/>
  <c r="E692" i="10"/>
  <c r="E472" i="10"/>
  <c r="E143" i="10"/>
  <c r="E396" i="10"/>
  <c r="E145" i="10"/>
  <c r="E781" i="10"/>
  <c r="E1344" i="10"/>
  <c r="E397" i="10"/>
  <c r="E1062" i="10"/>
  <c r="E1269" i="10"/>
  <c r="E1572" i="10"/>
  <c r="E87" i="10"/>
  <c r="E1707" i="10"/>
  <c r="E1636" i="10"/>
  <c r="E1271" i="10"/>
  <c r="E1164" i="10"/>
  <c r="E36" i="10"/>
  <c r="E146" i="10"/>
  <c r="E317" i="10"/>
  <c r="E1574" i="10"/>
  <c r="E555" i="10"/>
  <c r="E148" i="10"/>
  <c r="E1426" i="10"/>
  <c r="E662" i="10"/>
  <c r="E75" i="10"/>
  <c r="E318" i="10"/>
  <c r="E319" i="10"/>
  <c r="E214" i="10"/>
  <c r="E1129" i="10"/>
  <c r="E1345" i="10"/>
  <c r="E38" i="10"/>
  <c r="E1730" i="10"/>
  <c r="E556" i="10"/>
  <c r="E37" i="10"/>
  <c r="E1645" i="10"/>
  <c r="E473" i="10"/>
  <c r="E693" i="10"/>
  <c r="E1312" i="10"/>
  <c r="E1063" i="10"/>
  <c r="E780" i="10"/>
  <c r="E782" i="10"/>
  <c r="E77" i="10"/>
  <c r="E103" i="10"/>
  <c r="E1346" i="10"/>
  <c r="E399" i="10"/>
  <c r="E474" i="10"/>
  <c r="E1313" i="10"/>
  <c r="E322" i="10"/>
  <c r="E1392" i="10"/>
  <c r="E628" i="10"/>
  <c r="E262" i="10"/>
  <c r="E263" i="10"/>
  <c r="E188" i="10"/>
  <c r="E694" i="10"/>
  <c r="E1006" i="10"/>
  <c r="E1007" i="10"/>
  <c r="E629" i="10"/>
  <c r="E76" i="10"/>
  <c r="E558" i="10"/>
  <c r="E1675" i="10"/>
  <c r="E320" i="10"/>
  <c r="E265" i="10"/>
  <c r="E321" i="10"/>
  <c r="E1482" i="10"/>
  <c r="E400" i="10"/>
  <c r="E630" i="10"/>
  <c r="E475" i="10"/>
  <c r="E56" i="10"/>
  <c r="E695" i="10"/>
  <c r="E1314" i="10"/>
  <c r="E323" i="10"/>
  <c r="E1064" i="10"/>
  <c r="E6" i="10"/>
  <c r="E867" i="10"/>
  <c r="E1008" i="10"/>
  <c r="E1132" i="10"/>
  <c r="E696" i="10"/>
  <c r="E697" i="10"/>
  <c r="E105" i="10"/>
  <c r="E698" i="10"/>
  <c r="E783" i="10"/>
  <c r="E519" i="10"/>
  <c r="E215" i="10"/>
  <c r="E868" i="10"/>
  <c r="E1347" i="10"/>
  <c r="E1065" i="10"/>
  <c r="E1732" i="10"/>
  <c r="E1348" i="10"/>
  <c r="E477" i="10"/>
  <c r="E816" i="10"/>
  <c r="E1205" i="10"/>
  <c r="E55" i="10"/>
  <c r="E1206" i="10"/>
  <c r="E1134" i="10"/>
  <c r="E216" i="10"/>
  <c r="E1066" i="10"/>
  <c r="E324" i="10"/>
  <c r="E631" i="10"/>
  <c r="E1275" i="10"/>
  <c r="E476" i="10"/>
  <c r="E1135" i="10"/>
  <c r="E147" i="10"/>
  <c r="E1349" i="10"/>
  <c r="E1602" i="10"/>
  <c r="E478" i="10"/>
  <c r="E1728" i="10"/>
  <c r="E1207" i="10"/>
  <c r="E217" i="10"/>
  <c r="E1067" i="10"/>
  <c r="E325" i="10"/>
  <c r="E326" i="10"/>
  <c r="E218" i="10"/>
  <c r="E107" i="10"/>
  <c r="E479" i="10"/>
  <c r="E327" i="10"/>
  <c r="E329" i="10"/>
  <c r="E1068" i="10"/>
  <c r="E480" i="10"/>
  <c r="E699" i="10"/>
  <c r="E1720" i="10"/>
  <c r="E221" i="10"/>
  <c r="E1136" i="10"/>
  <c r="E26" i="10"/>
  <c r="E106" i="10"/>
  <c r="E266" i="10"/>
  <c r="E150" i="10"/>
  <c r="E632" i="10"/>
  <c r="E1394" i="10"/>
  <c r="E1623" i="10"/>
  <c r="E1219" i="10"/>
  <c r="E635" i="10"/>
  <c r="E1137" i="10"/>
  <c r="E1444" i="10"/>
  <c r="E559" i="10"/>
  <c r="E1483" i="10"/>
  <c r="E24" i="10"/>
  <c r="E1350" i="10"/>
  <c r="E47" i="10"/>
  <c r="E937" i="10"/>
  <c r="E882" i="10"/>
  <c r="E1208" i="10"/>
  <c r="E1397" i="10"/>
  <c r="E14" i="10"/>
  <c r="E1573" i="10"/>
  <c r="E634" i="10"/>
  <c r="E560" i="10"/>
  <c r="E1009" i="10"/>
  <c r="E1554" i="10"/>
  <c r="E330" i="10"/>
  <c r="E869" i="10"/>
  <c r="E870" i="10"/>
  <c r="E74" i="10"/>
  <c r="E938" i="10"/>
  <c r="E35" i="10"/>
  <c r="E1400" i="10"/>
  <c r="E784" i="10"/>
  <c r="E331" i="10"/>
  <c r="E1138" i="10"/>
  <c r="E1279" i="10"/>
  <c r="E401" i="10"/>
  <c r="E151" i="10"/>
  <c r="E1034" i="10"/>
  <c r="E222" i="10"/>
  <c r="E636" i="10"/>
  <c r="E1174" i="10"/>
  <c r="E267" i="10"/>
  <c r="E1209" i="10"/>
  <c r="E1511" i="10"/>
  <c r="E402" i="10"/>
  <c r="E13" i="10"/>
  <c r="E1315" i="10"/>
  <c r="E1139" i="10"/>
  <c r="E939" i="10"/>
  <c r="E871" i="10"/>
  <c r="E1651" i="10"/>
  <c r="E637" i="10"/>
  <c r="E1280" i="10"/>
  <c r="E403" i="10"/>
  <c r="E1069" i="10"/>
  <c r="E108" i="10"/>
  <c r="E190" i="10"/>
  <c r="E152" i="10"/>
  <c r="E1010" i="10"/>
  <c r="E1637" i="10"/>
  <c r="E332" i="10"/>
  <c r="E1576" i="10"/>
  <c r="E561" i="10"/>
  <c r="E481" i="10"/>
  <c r="E1011" i="10"/>
  <c r="E1140" i="10"/>
  <c r="E333" i="10"/>
  <c r="E63" i="10"/>
  <c r="E1639" i="10"/>
  <c r="E786" i="10"/>
  <c r="E518" i="10"/>
  <c r="E149" i="10"/>
  <c r="E30" i="10"/>
  <c r="E785" i="10"/>
  <c r="E1625" i="10"/>
  <c r="E940" i="10"/>
  <c r="E872" i="10"/>
  <c r="E700" i="10"/>
  <c r="E941" i="10"/>
  <c r="E482" i="10"/>
  <c r="E701" i="10"/>
  <c r="E1012" i="10"/>
  <c r="E191" i="10"/>
  <c r="E484" i="10"/>
  <c r="E703" i="10"/>
  <c r="E328" i="10"/>
  <c r="E942" i="10"/>
  <c r="E557" i="10"/>
  <c r="E189" i="10"/>
  <c r="E104" i="10"/>
  <c r="E7" i="10"/>
  <c r="E88" i="10"/>
  <c r="E485" i="10"/>
  <c r="E1445" i="10"/>
  <c r="E264" i="10"/>
  <c r="E220" i="10"/>
  <c r="E486" i="10"/>
  <c r="E398" i="10"/>
  <c r="E704" i="10"/>
  <c r="E1679" i="10"/>
  <c r="E487" i="10"/>
  <c r="E488" i="10"/>
  <c r="E633" i="10"/>
  <c r="E1513" i="10"/>
  <c r="E1403" i="10"/>
  <c r="E1408" i="10"/>
  <c r="E1013" i="10"/>
  <c r="E130" i="10"/>
  <c r="E1689" i="10"/>
  <c r="E702" i="10"/>
  <c r="E1070" i="10"/>
  <c r="E173" i="10"/>
  <c r="E219" i="10"/>
  <c r="E483" i="10"/>
  <c r="E1014" i="10"/>
  <c r="E45" i="10"/>
  <c r="G130" i="10" l="1"/>
  <c r="G1014" i="10"/>
  <c r="G483" i="10"/>
  <c r="G219" i="10"/>
  <c r="G88" i="10"/>
  <c r="G940" i="10"/>
  <c r="G1637" i="10"/>
  <c r="G1511" i="10"/>
  <c r="G74" i="10"/>
  <c r="G24" i="10"/>
  <c r="G1720" i="10"/>
  <c r="G1602" i="10"/>
  <c r="G1348" i="10"/>
  <c r="G1064" i="10"/>
  <c r="G1007" i="10"/>
  <c r="G780" i="10"/>
  <c r="G662" i="10"/>
  <c r="G397" i="10"/>
  <c r="G936" i="10"/>
  <c r="G1502" i="10"/>
  <c r="G863" i="10"/>
  <c r="G393" i="10"/>
  <c r="G8" i="10"/>
  <c r="G1310" i="10"/>
  <c r="G259" i="10"/>
  <c r="G1661" i="10"/>
  <c r="G860" i="10"/>
  <c r="G54" i="10"/>
  <c r="G1566" i="10"/>
  <c r="G70" i="10"/>
  <c r="G1201" i="10"/>
  <c r="G620" i="10"/>
  <c r="G1501" i="10"/>
  <c r="G709" i="10"/>
  <c r="G540" i="10"/>
  <c r="G1195" i="10"/>
  <c r="G251" i="10"/>
  <c r="G1440" i="10"/>
  <c r="G384" i="10"/>
  <c r="G1094" i="10"/>
  <c r="G1055" i="10"/>
  <c r="G1642" i="10"/>
  <c r="G458" i="10"/>
  <c r="G379" i="10"/>
  <c r="G248" i="10"/>
  <c r="G1092" i="10"/>
  <c r="G1099" i="10"/>
  <c r="G926" i="10"/>
  <c r="G873" i="10"/>
  <c r="G1435" i="10"/>
  <c r="G1326" i="10"/>
  <c r="G243" i="10"/>
  <c r="G1615" i="10"/>
  <c r="G831" i="10"/>
  <c r="G677" i="10"/>
  <c r="G1393" i="10"/>
  <c r="G138" i="10"/>
  <c r="G207" i="10"/>
  <c r="G161" i="10"/>
  <c r="G983" i="10"/>
  <c r="G1334" i="10"/>
  <c r="G1040" i="10"/>
  <c r="G1398" i="10"/>
  <c r="G433" i="10"/>
  <c r="G1263" i="10"/>
  <c r="G177" i="10"/>
  <c r="G671" i="10"/>
  <c r="G1153" i="10"/>
  <c r="G1605" i="10"/>
  <c r="G1690" i="10"/>
  <c r="G172" i="10"/>
  <c r="G132" i="10"/>
  <c r="G1115" i="10"/>
  <c r="G1354" i="10"/>
  <c r="G1013" i="10"/>
  <c r="G7" i="10"/>
  <c r="G1625" i="10"/>
  <c r="G1010" i="10"/>
  <c r="G1209" i="10"/>
  <c r="G870" i="10"/>
  <c r="G1483" i="10"/>
  <c r="G699" i="10"/>
  <c r="G1349" i="10"/>
  <c r="G1732" i="10"/>
  <c r="G323" i="10"/>
  <c r="G1006" i="10"/>
  <c r="G1063" i="10"/>
  <c r="G1426" i="10"/>
  <c r="G1344" i="10"/>
  <c r="G866" i="10"/>
  <c r="G1668" i="10"/>
  <c r="G144" i="10"/>
  <c r="G625" i="10"/>
  <c r="G552" i="10"/>
  <c r="G1252" i="10"/>
  <c r="G1667" i="10"/>
  <c r="G548" i="10"/>
  <c r="G1546" i="10"/>
  <c r="G776" i="10"/>
  <c r="G1644" i="10"/>
  <c r="G1408" i="10"/>
  <c r="G104" i="10"/>
  <c r="G785" i="10"/>
  <c r="G152" i="10"/>
  <c r="G267" i="10"/>
  <c r="G869" i="10"/>
  <c r="G559" i="10"/>
  <c r="G480" i="10"/>
  <c r="G147" i="10"/>
  <c r="G1065" i="10"/>
  <c r="G1314" i="10"/>
  <c r="G694" i="10"/>
  <c r="G1312" i="10"/>
  <c r="G148" i="10"/>
  <c r="G781" i="10"/>
  <c r="G1262" i="10"/>
  <c r="G553" i="10"/>
  <c r="G120" i="10"/>
  <c r="G469" i="10"/>
  <c r="G520" i="10"/>
  <c r="G261" i="10"/>
  <c r="G366" i="10"/>
  <c r="G1548" i="10"/>
  <c r="G1599" i="10"/>
  <c r="G1403" i="10"/>
  <c r="G189" i="10"/>
  <c r="G30" i="10"/>
  <c r="G190" i="10"/>
  <c r="G1174" i="10"/>
  <c r="G330" i="10"/>
  <c r="G1444" i="10"/>
  <c r="G1068" i="10"/>
  <c r="G1135" i="10"/>
  <c r="G1347" i="10"/>
  <c r="G695" i="10"/>
  <c r="G188" i="10"/>
  <c r="G693" i="10"/>
  <c r="G555" i="10"/>
  <c r="G145" i="10"/>
  <c r="G691" i="10"/>
  <c r="G471" i="10"/>
  <c r="G1633" i="10"/>
  <c r="G624" i="10"/>
  <c r="G1311" i="10"/>
  <c r="G861" i="10"/>
  <c r="G800" i="10"/>
  <c r="G1003" i="10"/>
  <c r="G258" i="10"/>
  <c r="G391" i="10"/>
  <c r="G1513" i="10"/>
  <c r="G557" i="10"/>
  <c r="G149" i="10"/>
  <c r="G108" i="10"/>
  <c r="G636" i="10"/>
  <c r="G1554" i="10"/>
  <c r="G1137" i="10"/>
  <c r="G329" i="10"/>
  <c r="G476" i="10"/>
  <c r="G868" i="10"/>
  <c r="G56" i="10"/>
  <c r="G263" i="10"/>
  <c r="G473" i="10"/>
  <c r="G1574" i="10"/>
  <c r="G396" i="10"/>
  <c r="G1686" i="10"/>
  <c r="G865" i="10"/>
  <c r="G933" i="10"/>
  <c r="G1202" i="10"/>
  <c r="G1750" i="10"/>
  <c r="G623" i="10"/>
  <c r="G364" i="10"/>
  <c r="G1061" i="10"/>
  <c r="G622" i="10"/>
  <c r="G390" i="10"/>
  <c r="G633" i="10"/>
  <c r="G942" i="10"/>
  <c r="G518" i="10"/>
  <c r="G1069" i="10"/>
  <c r="G222" i="10"/>
  <c r="G1009" i="10"/>
  <c r="G635" i="10"/>
  <c r="G327" i="10"/>
  <c r="G1275" i="10"/>
  <c r="G215" i="10"/>
  <c r="G475" i="10"/>
  <c r="G262" i="10"/>
  <c r="G1645" i="10"/>
  <c r="G317" i="10"/>
  <c r="G143" i="10"/>
  <c r="G1260" i="10"/>
  <c r="G1738" i="10"/>
  <c r="G864" i="10"/>
  <c r="G28" i="10"/>
  <c r="G903" i="10"/>
  <c r="G73" i="10"/>
  <c r="G934" i="10"/>
  <c r="G1713" i="10"/>
  <c r="G142" i="10"/>
  <c r="G1309" i="10"/>
  <c r="G389" i="10"/>
  <c r="G488" i="10"/>
  <c r="G328" i="10"/>
  <c r="G786" i="10"/>
  <c r="G403" i="10"/>
  <c r="G1034" i="10"/>
  <c r="G560" i="10"/>
  <c r="G1219" i="10"/>
  <c r="G479" i="10"/>
  <c r="G631" i="10"/>
  <c r="G519" i="10"/>
  <c r="G630" i="10"/>
  <c r="G628" i="10"/>
  <c r="G37" i="10"/>
  <c r="G146" i="10"/>
  <c r="G472" i="10"/>
  <c r="G1507" i="10"/>
  <c r="G1743" i="10"/>
  <c r="G470" i="10"/>
  <c r="G1549" i="10"/>
  <c r="G745" i="10"/>
  <c r="G1477" i="10"/>
  <c r="G503" i="10"/>
  <c r="G1611" i="10"/>
  <c r="G1665" i="10"/>
  <c r="G365" i="10"/>
  <c r="G1237" i="10"/>
  <c r="G775" i="10"/>
  <c r="G487" i="10"/>
  <c r="G703" i="10"/>
  <c r="G1639" i="10"/>
  <c r="G1280" i="10"/>
  <c r="G151" i="10"/>
  <c r="G634" i="10"/>
  <c r="G1623" i="10"/>
  <c r="G107" i="10"/>
  <c r="G324" i="10"/>
  <c r="G783" i="10"/>
  <c r="G400" i="10"/>
  <c r="G1392" i="10"/>
  <c r="G556" i="10"/>
  <c r="G36" i="10"/>
  <c r="G692" i="10"/>
  <c r="G1505" i="10"/>
  <c r="G1259" i="10"/>
  <c r="G626" i="10"/>
  <c r="G1124" i="10"/>
  <c r="G1253" i="10"/>
  <c r="G315" i="10"/>
  <c r="G313" i="10"/>
  <c r="G1498" i="10"/>
  <c r="G547" i="10"/>
  <c r="G1632" i="10"/>
  <c r="G45" i="10"/>
  <c r="G1679" i="10"/>
  <c r="G484" i="10"/>
  <c r="G63" i="10"/>
  <c r="G637" i="10"/>
  <c r="G401" i="10"/>
  <c r="G1573" i="10"/>
  <c r="G1394" i="10"/>
  <c r="G218" i="10"/>
  <c r="G1066" i="10"/>
  <c r="G698" i="10"/>
  <c r="G1482" i="10"/>
  <c r="G322" i="10"/>
  <c r="G1730" i="10"/>
  <c r="G1164" i="10"/>
  <c r="G1648" i="10"/>
  <c r="G1601" i="10"/>
  <c r="G1676" i="10"/>
  <c r="G1552" i="10"/>
  <c r="G862" i="10"/>
  <c r="G1670" i="10"/>
  <c r="G1250" i="10"/>
  <c r="G550" i="10"/>
  <c r="G1659" i="10"/>
  <c r="G257" i="10"/>
  <c r="G1060" i="10"/>
  <c r="G704" i="10"/>
  <c r="G191" i="10"/>
  <c r="G333" i="10"/>
  <c r="G1651" i="10"/>
  <c r="G1279" i="10"/>
  <c r="G14" i="10"/>
  <c r="G632" i="10"/>
  <c r="G326" i="10"/>
  <c r="G216" i="10"/>
  <c r="G105" i="10"/>
  <c r="G321" i="10"/>
  <c r="G1313" i="10"/>
  <c r="G38" i="10"/>
  <c r="G1271" i="10"/>
  <c r="G1567" i="10"/>
  <c r="G1127" i="10"/>
  <c r="G1255" i="10"/>
  <c r="G27" i="10"/>
  <c r="G102" i="10"/>
  <c r="G1700" i="10"/>
  <c r="G312" i="10"/>
  <c r="G778" i="10"/>
  <c r="G237" i="10"/>
  <c r="G140" i="10"/>
  <c r="G398" i="10"/>
  <c r="G1012" i="10"/>
  <c r="G1140" i="10"/>
  <c r="G871" i="10"/>
  <c r="G1138" i="10"/>
  <c r="G1397" i="10"/>
  <c r="G150" i="10"/>
  <c r="G325" i="10"/>
  <c r="G1134" i="10"/>
  <c r="G697" i="10"/>
  <c r="G265" i="10"/>
  <c r="G474" i="10"/>
  <c r="G1345" i="10"/>
  <c r="G1636" i="10"/>
  <c r="G316" i="10"/>
  <c r="G1005" i="10"/>
  <c r="G1481" i="10"/>
  <c r="G947" i="10"/>
  <c r="G467" i="10"/>
  <c r="G392" i="10"/>
  <c r="G689" i="10"/>
  <c r="G466" i="10"/>
  <c r="G1389" i="10"/>
  <c r="G1494" i="10"/>
  <c r="G1712" i="10"/>
  <c r="G100" i="10"/>
  <c r="G486" i="10"/>
  <c r="G701" i="10"/>
  <c r="G1011" i="10"/>
  <c r="G939" i="10"/>
  <c r="G331" i="10"/>
  <c r="G1208" i="10"/>
  <c r="G266" i="10"/>
  <c r="G1067" i="10"/>
  <c r="G1206" i="10"/>
  <c r="G696" i="10"/>
  <c r="G320" i="10"/>
  <c r="G399" i="10"/>
  <c r="G1129" i="10"/>
  <c r="G1707" i="10"/>
  <c r="G1204" i="10"/>
  <c r="G121" i="10"/>
  <c r="G1343" i="10"/>
  <c r="G1704" i="10"/>
  <c r="G101" i="10"/>
  <c r="G817" i="10"/>
  <c r="G260" i="10"/>
  <c r="G1500" i="10"/>
  <c r="G1220" i="10"/>
  <c r="G1114" i="10"/>
  <c r="G1308" i="10"/>
  <c r="G1116" i="10"/>
  <c r="G1385" i="10"/>
  <c r="G173" i="10"/>
  <c r="G220" i="10"/>
  <c r="G482" i="10"/>
  <c r="G481" i="10"/>
  <c r="G1139" i="10"/>
  <c r="G784" i="10"/>
  <c r="G882" i="10"/>
  <c r="G106" i="10"/>
  <c r="G217" i="10"/>
  <c r="G55" i="10"/>
  <c r="G1132" i="10"/>
  <c r="G1675" i="10"/>
  <c r="G1346" i="10"/>
  <c r="G214" i="10"/>
  <c r="G87" i="10"/>
  <c r="G1265" i="10"/>
  <c r="G554" i="10"/>
  <c r="G187" i="10"/>
  <c r="G627" i="10"/>
  <c r="G1004" i="10"/>
  <c r="G1390" i="10"/>
  <c r="G213" i="10"/>
  <c r="G99" i="10"/>
  <c r="G310" i="10"/>
  <c r="G311" i="10"/>
  <c r="G309" i="10"/>
  <c r="G1745" i="10"/>
  <c r="G931" i="10"/>
  <c r="G1070" i="10"/>
  <c r="G264" i="10"/>
  <c r="G941" i="10"/>
  <c r="G561" i="10"/>
  <c r="G1315" i="10"/>
  <c r="G1400" i="10"/>
  <c r="G937" i="10"/>
  <c r="G26" i="10"/>
  <c r="G1207" i="10"/>
  <c r="G1205" i="10"/>
  <c r="G1008" i="10"/>
  <c r="G558" i="10"/>
  <c r="G103" i="10"/>
  <c r="G319" i="10"/>
  <c r="G1572" i="10"/>
  <c r="G345" i="10"/>
  <c r="G1480" i="10"/>
  <c r="G935" i="10"/>
  <c r="G1203" i="10"/>
  <c r="G779" i="10"/>
  <c r="G690" i="10"/>
  <c r="G186" i="10"/>
  <c r="G549" i="10"/>
  <c r="G1600" i="10"/>
  <c r="G1536" i="10"/>
  <c r="G359" i="10"/>
  <c r="G546" i="10"/>
  <c r="G702" i="10"/>
  <c r="G1445" i="10"/>
  <c r="G700" i="10"/>
  <c r="G1576" i="10"/>
  <c r="G13" i="10"/>
  <c r="G35" i="10"/>
  <c r="G47" i="10"/>
  <c r="G1136" i="10"/>
  <c r="G1728" i="10"/>
  <c r="G816" i="10"/>
  <c r="G867" i="10"/>
  <c r="G76" i="10"/>
  <c r="G77" i="10"/>
  <c r="G318" i="10"/>
  <c r="G1269" i="10"/>
  <c r="G1509" i="10"/>
  <c r="G395" i="10"/>
  <c r="G394" i="10"/>
  <c r="G72" i="10"/>
  <c r="G468" i="10"/>
  <c r="G314" i="10"/>
  <c r="G1731" i="10"/>
  <c r="G1246" i="10"/>
  <c r="G1568" i="10"/>
  <c r="G777" i="10"/>
  <c r="G1496" i="10"/>
  <c r="G1002" i="10"/>
  <c r="G1689" i="10"/>
  <c r="G485" i="10"/>
  <c r="G872" i="10"/>
  <c r="G332" i="10"/>
  <c r="G402" i="10"/>
  <c r="G938" i="10"/>
  <c r="G1350" i="10"/>
  <c r="G221" i="10"/>
  <c r="G478" i="10"/>
  <c r="G477" i="10"/>
  <c r="G6" i="10"/>
  <c r="G629" i="10"/>
  <c r="G782" i="10"/>
  <c r="G75" i="10"/>
  <c r="G1062" i="10"/>
  <c r="G17" i="10"/>
  <c r="G1504" i="10"/>
  <c r="G10" i="10"/>
  <c r="G551" i="10"/>
  <c r="G1622" i="10"/>
  <c r="G1121" i="10"/>
  <c r="G954" i="10"/>
  <c r="G1117" i="10"/>
  <c r="G212" i="10"/>
  <c r="G688" i="10"/>
  <c r="G342" i="10"/>
  <c r="G141" i="10"/>
  <c r="G544" i="10"/>
  <c r="G193" i="10"/>
  <c r="G874" i="10"/>
  <c r="G1190" i="10"/>
  <c r="G16" i="10"/>
  <c r="G1589" i="10"/>
  <c r="G576" i="10"/>
  <c r="G986" i="10"/>
  <c r="G603" i="10"/>
  <c r="G1216" i="10"/>
  <c r="G653" i="10"/>
  <c r="G664" i="10"/>
  <c r="G242" i="10"/>
  <c r="G646" i="10"/>
  <c r="G911" i="10"/>
  <c r="G1168" i="10"/>
  <c r="G793" i="10"/>
  <c r="G1125" i="10"/>
  <c r="G588" i="10"/>
  <c r="G233" i="10"/>
  <c r="G1479" i="10"/>
  <c r="G914" i="10"/>
  <c r="G992" i="10"/>
  <c r="G127" i="10"/>
  <c r="G159" i="10"/>
  <c r="G580" i="10"/>
  <c r="G1210" i="10"/>
  <c r="G415" i="10"/>
  <c r="G1714" i="10"/>
  <c r="G515" i="10"/>
  <c r="G820" i="10"/>
  <c r="G958" i="10"/>
  <c r="G154" i="10"/>
  <c r="G1172" i="10"/>
  <c r="G706" i="10"/>
  <c r="G349" i="10"/>
  <c r="G1411" i="10"/>
  <c r="G1144" i="10"/>
  <c r="G57" i="10"/>
  <c r="G25" i="10"/>
  <c r="G1233" i="10"/>
  <c r="G420" i="10"/>
  <c r="G112" i="10"/>
  <c r="G995" i="10"/>
  <c r="G1341" i="10"/>
  <c r="G136" i="10"/>
  <c r="G770" i="10"/>
  <c r="G462" i="10"/>
  <c r="G210" i="10"/>
  <c r="G1305" i="10"/>
  <c r="G94" i="10"/>
  <c r="G381" i="10"/>
  <c r="G928" i="10"/>
  <c r="G50" i="10"/>
  <c r="G362" i="10"/>
  <c r="G1680" i="10"/>
  <c r="G538" i="10"/>
  <c r="G20" i="10"/>
  <c r="G290" i="10"/>
  <c r="G924" i="10"/>
  <c r="G610" i="10"/>
  <c r="G1042" i="10"/>
  <c r="G1736" i="10"/>
  <c r="G1300" i="10"/>
  <c r="G1039" i="10"/>
  <c r="G1298" i="10"/>
  <c r="G1717" i="10"/>
  <c r="G226" i="10"/>
  <c r="G920" i="10"/>
  <c r="G1427" i="10"/>
  <c r="G649" i="10"/>
  <c r="G1681" i="10"/>
  <c r="G1467" i="10"/>
  <c r="G68" i="10"/>
  <c r="G946" i="10"/>
  <c r="G599" i="10"/>
  <c r="G1182" i="10"/>
  <c r="G1243" i="10"/>
  <c r="G201" i="10"/>
  <c r="G507" i="10"/>
  <c r="G1727" i="10"/>
  <c r="G1296" i="10"/>
  <c r="G648" i="10"/>
  <c r="G848" i="10"/>
  <c r="G490" i="10"/>
  <c r="G1273" i="10"/>
  <c r="G357" i="10"/>
  <c r="G437" i="10"/>
  <c r="G512" i="10"/>
  <c r="G602" i="10"/>
  <c r="G725" i="10"/>
  <c r="G175" i="10"/>
  <c r="G1026" i="10"/>
  <c r="G890" i="10"/>
  <c r="G424" i="10"/>
  <c r="G1223" i="10"/>
  <c r="G650" i="10"/>
  <c r="G1410" i="10"/>
  <c r="G1166" i="10"/>
  <c r="G1428" i="10"/>
  <c r="G601" i="10"/>
  <c r="G1222" i="10"/>
  <c r="G1585" i="10"/>
  <c r="G1155" i="10"/>
  <c r="G1532" i="10"/>
  <c r="G918" i="10"/>
  <c r="G889" i="10"/>
  <c r="G284" i="10"/>
  <c r="G582" i="10"/>
  <c r="G358" i="10"/>
  <c r="G1316" i="10"/>
  <c r="G1527" i="10"/>
  <c r="G1169" i="10"/>
  <c r="G1485" i="10"/>
  <c r="G660" i="10"/>
  <c r="G857" i="10"/>
  <c r="G1227" i="10"/>
  <c r="G131" i="10"/>
  <c r="G806" i="10"/>
  <c r="G111" i="10"/>
  <c r="G18" i="10"/>
  <c r="G880" i="10"/>
  <c r="G1387" i="10"/>
  <c r="G255" i="10"/>
  <c r="G98" i="10"/>
  <c r="G687" i="10"/>
  <c r="G1724" i="10"/>
  <c r="G932" i="10"/>
  <c r="G137" i="10"/>
  <c r="G846" i="10"/>
  <c r="G1658" i="10"/>
  <c r="G771" i="10"/>
  <c r="G878" i="10"/>
  <c r="G1234" i="10"/>
  <c r="G832" i="10"/>
  <c r="G1508" i="10"/>
  <c r="G197" i="10"/>
  <c r="G766" i="10"/>
  <c r="G454" i="10"/>
  <c r="G1095" i="10"/>
  <c r="G89" i="10"/>
  <c r="G1191" i="10"/>
  <c r="G991" i="10"/>
  <c r="G1575" i="10"/>
  <c r="G1631" i="10"/>
  <c r="G82" i="10"/>
  <c r="G1663" i="10"/>
  <c r="G1466" i="10"/>
  <c r="G1739" i="10"/>
  <c r="G1257" i="10"/>
  <c r="G824" i="10"/>
  <c r="G1328" i="10"/>
  <c r="G1487" i="10"/>
  <c r="G1597" i="10"/>
  <c r="G178" i="10"/>
  <c r="G446" i="10"/>
  <c r="G1706" i="10"/>
  <c r="G952" i="10"/>
  <c r="G298" i="10"/>
  <c r="G1520" i="10"/>
  <c r="G1534" i="10"/>
  <c r="G568" i="10"/>
  <c r="G196" i="10"/>
  <c r="G1564" i="10"/>
  <c r="G1582" i="10"/>
  <c r="G246" i="10"/>
  <c r="G489" i="10"/>
  <c r="G746" i="10"/>
  <c r="G1521" i="10"/>
  <c r="G1037" i="10"/>
  <c r="G754" i="10"/>
  <c r="G743" i="10"/>
  <c r="G369" i="10"/>
  <c r="G1697" i="10"/>
  <c r="G1151" i="10"/>
  <c r="G1416" i="10"/>
  <c r="G1407" i="10"/>
  <c r="G1446" i="10"/>
  <c r="G1025" i="10"/>
  <c r="G1048" i="10"/>
  <c r="G901" i="10"/>
  <c r="G367" i="10"/>
  <c r="G1638" i="10"/>
  <c r="G1455" i="10"/>
  <c r="G1050" i="10"/>
  <c r="G229" i="10"/>
  <c r="G747" i="10"/>
  <c r="G1361" i="10"/>
  <c r="G1193" i="10"/>
  <c r="G990" i="10"/>
  <c r="G1033" i="10"/>
  <c r="G606" i="10"/>
  <c r="G1317" i="10"/>
  <c r="G1075" i="10"/>
  <c r="G1488" i="10"/>
  <c r="G969" i="10"/>
  <c r="G1130" i="10"/>
  <c r="G638" i="10"/>
  <c r="G1353" i="10"/>
  <c r="G731" i="10"/>
  <c r="G60" i="10"/>
  <c r="G1228" i="10"/>
  <c r="G565" i="10"/>
  <c r="G78" i="10"/>
  <c r="G422" i="10"/>
  <c r="G798" i="10"/>
  <c r="G740" i="10"/>
  <c r="G211" i="10"/>
  <c r="G307" i="10"/>
  <c r="G388" i="10"/>
  <c r="G302" i="10"/>
  <c r="G1198" i="10"/>
  <c r="G1381" i="10"/>
  <c r="G845" i="10"/>
  <c r="G685" i="10"/>
  <c r="G1022" i="10"/>
  <c r="G383" i="10"/>
  <c r="G1179" i="10"/>
  <c r="G185" i="10"/>
  <c r="G341" i="10"/>
  <c r="G303" i="10"/>
  <c r="G1473" i="10"/>
  <c r="G34" i="10"/>
  <c r="G1380" i="10"/>
  <c r="G1093" i="10"/>
  <c r="G900" i="10"/>
  <c r="G1512" i="10"/>
  <c r="G1465" i="10"/>
  <c r="G1682" i="10"/>
  <c r="G1333" i="10"/>
  <c r="G361" i="10"/>
  <c r="G40" i="10"/>
  <c r="G1561" i="10"/>
  <c r="G204" i="10"/>
  <c r="G1516" i="10"/>
  <c r="G1430" i="10"/>
  <c r="G1595" i="10"/>
  <c r="G441" i="10"/>
  <c r="G670" i="10"/>
  <c r="G1634" i="10"/>
  <c r="G797" i="10"/>
  <c r="G1581" i="10"/>
  <c r="G514" i="10"/>
  <c r="G1395" i="10"/>
  <c r="G977" i="10"/>
  <c r="G153" i="10"/>
  <c r="G277" i="10"/>
  <c r="G912" i="10"/>
  <c r="G493" i="10"/>
  <c r="G373" i="10"/>
  <c r="G1148" i="10"/>
  <c r="G979" i="10"/>
  <c r="G850" i="10"/>
  <c r="G1535" i="10"/>
  <c r="G891" i="10"/>
  <c r="G128" i="10"/>
  <c r="G577" i="10"/>
  <c r="G892" i="10"/>
  <c r="G1272" i="10"/>
  <c r="G1698" i="10"/>
  <c r="G116" i="10"/>
  <c r="G823" i="10"/>
  <c r="G1528" i="10"/>
  <c r="G1176" i="10"/>
  <c r="G1023" i="10"/>
  <c r="G1072" i="10"/>
  <c r="G438" i="10"/>
  <c r="G758" i="10"/>
  <c r="G1418" i="10"/>
  <c r="G1277" i="10"/>
  <c r="G1434" i="10"/>
  <c r="G564" i="10"/>
  <c r="G122" i="10"/>
  <c r="G711" i="10"/>
  <c r="G1231" i="10"/>
  <c r="G1694" i="10"/>
  <c r="G452" i="10"/>
  <c r="G1028" i="10"/>
  <c r="G968" i="10"/>
  <c r="G600" i="10"/>
  <c r="G1029" i="10"/>
  <c r="G1079" i="10"/>
  <c r="G1159" i="10"/>
  <c r="G795" i="10"/>
  <c r="G719" i="10"/>
  <c r="G492" i="10"/>
  <c r="G1141" i="10"/>
  <c r="G66" i="10"/>
  <c r="G1229" i="10"/>
  <c r="G225" i="10"/>
  <c r="G339" i="10"/>
  <c r="G1443" i="10"/>
  <c r="G256" i="10"/>
  <c r="G1754" i="10"/>
  <c r="G42" i="10"/>
  <c r="G1442" i="10"/>
  <c r="G619" i="10"/>
  <c r="G1678" i="10"/>
  <c r="G536" i="10"/>
  <c r="G1340" i="10"/>
  <c r="G1684" i="10"/>
  <c r="G1236" i="10"/>
  <c r="G1091" i="10"/>
  <c r="G250" i="10"/>
  <c r="G249" i="10"/>
  <c r="G680" i="10"/>
  <c r="G966" i="10"/>
  <c r="G1304" i="10"/>
  <c r="G1251" i="10"/>
  <c r="G500" i="10"/>
  <c r="G569" i="10"/>
  <c r="G1746" i="10"/>
  <c r="G1578" i="10"/>
  <c r="G1045" i="10"/>
  <c r="G1747" i="10"/>
  <c r="G244" i="10"/>
  <c r="G306" i="10"/>
  <c r="G374" i="10"/>
  <c r="G1588" i="10"/>
  <c r="G1035" i="10"/>
  <c r="G1748" i="10"/>
  <c r="G1533" i="10"/>
  <c r="G508" i="10"/>
  <c r="G1292" i="10"/>
  <c r="G1241" i="10"/>
  <c r="G297" i="10"/>
  <c r="G1687" i="10"/>
  <c r="G1729" i="10"/>
  <c r="G1401" i="10"/>
  <c r="G1547" i="10"/>
  <c r="G39" i="10"/>
  <c r="G1458" i="10"/>
  <c r="G1650" i="10"/>
  <c r="G531" i="10"/>
  <c r="G1267" i="10"/>
  <c r="G275" i="10"/>
  <c r="G1606" i="10"/>
  <c r="G1406" i="10"/>
  <c r="G1238" i="10"/>
  <c r="G1553" i="10"/>
  <c r="G1497" i="10"/>
  <c r="G1047" i="10"/>
  <c r="G1555" i="10"/>
  <c r="G1120" i="10"/>
  <c r="G667" i="10"/>
  <c r="G1456" i="10"/>
  <c r="G1495" i="10"/>
  <c r="G1614" i="10"/>
  <c r="G735" i="10"/>
  <c r="G1433" i="10"/>
  <c r="G1499" i="10"/>
  <c r="G1221" i="10"/>
  <c r="G744" i="10"/>
  <c r="G335" i="10"/>
  <c r="G1460" i="10"/>
  <c r="G1489" i="10"/>
  <c r="G822" i="10"/>
  <c r="G1282" i="10"/>
  <c r="G426" i="10"/>
  <c r="G360" i="10"/>
  <c r="G1559" i="10"/>
  <c r="G126" i="10"/>
  <c r="G279" i="10"/>
  <c r="G997" i="10"/>
  <c r="G1735" i="10"/>
  <c r="G1457" i="10"/>
  <c r="G643" i="10"/>
  <c r="G356" i="10"/>
  <c r="G796" i="10"/>
  <c r="G815" i="10"/>
  <c r="G651" i="10"/>
  <c r="G51" i="10"/>
  <c r="G21" i="10"/>
  <c r="G528" i="10"/>
  <c r="G281" i="10"/>
  <c r="G545" i="10"/>
  <c r="G1000" i="10"/>
  <c r="G1476" i="10"/>
  <c r="G618" i="10"/>
  <c r="G1111" i="10"/>
  <c r="G252" i="10"/>
  <c r="G684" i="10"/>
  <c r="G1506" i="10"/>
  <c r="G683" i="10"/>
  <c r="G1102" i="10"/>
  <c r="G956" i="10"/>
  <c r="G1510" i="10"/>
  <c r="G993" i="10"/>
  <c r="G654" i="10"/>
  <c r="G678" i="10"/>
  <c r="G1194" i="10"/>
  <c r="G247" i="10"/>
  <c r="G1563" i="10"/>
  <c r="G428" i="10"/>
  <c r="G1382" i="10"/>
  <c r="G818" i="10"/>
  <c r="G827" i="10"/>
  <c r="G304" i="10"/>
  <c r="G434" i="10"/>
  <c r="G1388" i="10"/>
  <c r="G338" i="10"/>
  <c r="G672" i="10"/>
  <c r="G171" i="10"/>
  <c r="G1721" i="10"/>
  <c r="G896" i="10"/>
  <c r="G1451" i="10"/>
  <c r="G1294" i="10"/>
  <c r="G1295" i="10"/>
  <c r="G1708" i="10"/>
  <c r="G1586" i="10"/>
  <c r="G759" i="10"/>
  <c r="G961" i="10"/>
  <c r="G1110" i="10"/>
  <c r="G1372" i="10"/>
  <c r="G1183" i="10"/>
  <c r="G799" i="10"/>
  <c r="G673" i="10"/>
  <c r="G1184" i="10"/>
  <c r="G1268" i="10"/>
  <c r="G984" i="10"/>
  <c r="G370" i="10"/>
  <c r="G1351" i="10"/>
  <c r="G166" i="10"/>
  <c r="G1662" i="10"/>
  <c r="G674" i="10"/>
  <c r="G408" i="10"/>
  <c r="G1019" i="10"/>
  <c r="G949" i="10"/>
  <c r="G605" i="10"/>
  <c r="G1082" i="10"/>
  <c r="G200" i="10"/>
  <c r="G1590" i="10"/>
  <c r="G571" i="10"/>
  <c r="G497" i="10"/>
  <c r="G641" i="10"/>
  <c r="G760" i="10"/>
  <c r="G1478" i="10"/>
  <c r="G456" i="10"/>
  <c r="G566" i="10"/>
  <c r="G1409" i="10"/>
  <c r="G733" i="10"/>
  <c r="G757" i="10"/>
  <c r="G1020" i="10"/>
  <c r="G1146" i="10"/>
  <c r="G1089" i="10"/>
  <c r="G974" i="10"/>
  <c r="G1016" i="10"/>
  <c r="G232" i="10"/>
  <c r="G224" i="10"/>
  <c r="G1133" i="10"/>
  <c r="G592" i="10"/>
  <c r="G86" i="10"/>
  <c r="G1362" i="10"/>
  <c r="G517" i="10"/>
  <c r="G155" i="10"/>
  <c r="G516" i="10"/>
  <c r="G734" i="10"/>
  <c r="G268" i="10"/>
  <c r="G858" i="10"/>
  <c r="G499" i="10"/>
  <c r="G1384" i="10"/>
  <c r="G1541" i="10"/>
  <c r="G1058" i="10"/>
  <c r="G1105" i="10"/>
  <c r="G300" i="10"/>
  <c r="G1374" i="10"/>
  <c r="G681" i="10"/>
  <c r="G768" i="10"/>
  <c r="G614" i="10"/>
  <c r="G123" i="10"/>
  <c r="G71" i="10"/>
  <c r="G927" i="10"/>
  <c r="G960" i="10"/>
  <c r="G615" i="10"/>
  <c r="G1436" i="10"/>
  <c r="G1053" i="10"/>
  <c r="G589" i="10"/>
  <c r="G1177" i="10"/>
  <c r="G1517" i="10"/>
  <c r="G612" i="10"/>
  <c r="G1358" i="10"/>
  <c r="G1032" i="10"/>
  <c r="G1722" i="10"/>
  <c r="G1703" i="10"/>
  <c r="G669" i="10"/>
  <c r="G1104" i="10"/>
  <c r="G9" i="10"/>
  <c r="G46" i="10"/>
  <c r="G375" i="10"/>
  <c r="G1647" i="10"/>
  <c r="G905" i="10"/>
  <c r="G1688" i="10"/>
  <c r="G978" i="10"/>
  <c r="G1461" i="10"/>
  <c r="G1671" i="10"/>
  <c r="G1463" i="10"/>
  <c r="G575" i="10"/>
  <c r="G202" i="10"/>
  <c r="G714" i="10"/>
  <c r="G522" i="10"/>
  <c r="G1715" i="10"/>
  <c r="G906" i="10"/>
  <c r="G1157" i="10"/>
  <c r="G1327" i="10"/>
  <c r="G1320" i="10"/>
  <c r="G1017" i="10"/>
  <c r="G526" i="10"/>
  <c r="G1612" i="10"/>
  <c r="G741" i="10"/>
  <c r="G1475" i="10"/>
  <c r="G81" i="10"/>
  <c r="G1018" i="10"/>
  <c r="G1666" i="10"/>
  <c r="G752" i="10"/>
  <c r="G29" i="10"/>
  <c r="G581" i="10"/>
  <c r="G1413" i="10"/>
  <c r="G676" i="10"/>
  <c r="G1526" i="10"/>
  <c r="G736" i="10"/>
  <c r="G975" i="10"/>
  <c r="G1030" i="10"/>
  <c r="G639" i="10"/>
  <c r="G1021" i="10"/>
  <c r="G855" i="10"/>
  <c r="G970" i="10"/>
  <c r="G814" i="10"/>
  <c r="G1322" i="10"/>
  <c r="G886" i="10"/>
  <c r="G1538" i="10"/>
  <c r="G1711" i="10"/>
  <c r="G1240" i="10"/>
  <c r="G957" i="10"/>
  <c r="G919" i="10"/>
  <c r="G1161" i="10"/>
  <c r="G963" i="10"/>
  <c r="G1357" i="10"/>
  <c r="G234" i="10"/>
  <c r="G239" i="10"/>
  <c r="G346" i="10"/>
  <c r="G464" i="10"/>
  <c r="G97" i="10"/>
  <c r="G184" i="10"/>
  <c r="G543" i="10"/>
  <c r="G902" i="10"/>
  <c r="G1373" i="10"/>
  <c r="G1107" i="10"/>
  <c r="G1701" i="10"/>
  <c r="G842" i="10"/>
  <c r="G95" i="10"/>
  <c r="G1235" i="10"/>
  <c r="G930" i="10"/>
  <c r="G994" i="10"/>
  <c r="G382" i="10"/>
  <c r="G1247" i="10"/>
  <c r="G767" i="10"/>
  <c r="G925" i="10"/>
  <c r="G973" i="10"/>
  <c r="G167" i="10"/>
  <c r="G830" i="10"/>
  <c r="G533" i="10"/>
  <c r="G1696" i="10"/>
  <c r="G923" i="10"/>
  <c r="G1189" i="10"/>
  <c r="G378" i="10"/>
  <c r="G1299" i="10"/>
  <c r="G675" i="10"/>
  <c r="G276" i="10"/>
  <c r="G444" i="10"/>
  <c r="G1673" i="10"/>
  <c r="G1287" i="10"/>
  <c r="G981" i="10"/>
  <c r="G1108" i="10"/>
  <c r="G1396" i="10"/>
  <c r="G945" i="10"/>
  <c r="G439" i="10"/>
  <c r="G1399" i="10"/>
  <c r="G756" i="10"/>
  <c r="G1186" i="10"/>
  <c r="G948" i="10"/>
  <c r="G1620" i="10"/>
  <c r="G1471" i="10"/>
  <c r="G819" i="10"/>
  <c r="G343" i="10"/>
  <c r="G980" i="10"/>
  <c r="G1522" i="10"/>
  <c r="G1270" i="10"/>
  <c r="G288" i="10"/>
  <c r="G913" i="10"/>
  <c r="G825" i="10"/>
  <c r="G1565" i="10"/>
  <c r="G1192" i="10"/>
  <c r="G579" i="10"/>
  <c r="G525" i="10"/>
  <c r="G1594" i="10"/>
  <c r="G578" i="10"/>
  <c r="G737" i="10"/>
  <c r="G431" i="10"/>
  <c r="G727" i="10"/>
  <c r="G1302" i="10"/>
  <c r="G1088" i="10"/>
  <c r="G1450" i="10"/>
  <c r="G1123" i="10"/>
  <c r="G1415" i="10"/>
  <c r="G61" i="10"/>
  <c r="G917" i="10"/>
  <c r="G1158" i="10"/>
  <c r="G895" i="10"/>
  <c r="G48" i="10"/>
  <c r="G996" i="10"/>
  <c r="G1090" i="10"/>
  <c r="G739" i="10"/>
  <c r="G1672" i="10"/>
  <c r="G274" i="10"/>
  <c r="G405" i="10"/>
  <c r="G205" i="10"/>
  <c r="G721" i="10"/>
  <c r="G1076" i="10"/>
  <c r="G240" i="10"/>
  <c r="G584" i="10"/>
  <c r="G999" i="10"/>
  <c r="G1074" i="10"/>
  <c r="G881" i="10"/>
  <c r="G286" i="10"/>
  <c r="G859" i="10"/>
  <c r="G1718" i="10"/>
  <c r="G1319" i="10"/>
  <c r="G541" i="10"/>
  <c r="G849" i="10"/>
  <c r="G135" i="10"/>
  <c r="G774" i="10"/>
  <c r="G1630" i="10"/>
  <c r="G1339" i="10"/>
  <c r="G1307" i="10"/>
  <c r="G1245" i="10"/>
  <c r="G828" i="10"/>
  <c r="G183" i="10"/>
  <c r="G93" i="10"/>
  <c r="G90" i="10"/>
  <c r="G69" i="10"/>
  <c r="G19" i="10"/>
  <c r="G363" i="10"/>
  <c r="G181" i="10"/>
  <c r="G1377" i="10"/>
  <c r="G344" i="10"/>
  <c r="G1618" i="10"/>
  <c r="G429" i="10"/>
  <c r="G448" i="10"/>
  <c r="G598" i="10"/>
  <c r="G1579" i="10"/>
  <c r="G372" i="10"/>
  <c r="G1740" i="10"/>
  <c r="G1654" i="10"/>
  <c r="G987" i="10"/>
  <c r="G1518" i="10"/>
  <c r="G1258" i="10"/>
  <c r="G1646" i="10"/>
  <c r="G722" i="10"/>
  <c r="G809" i="10"/>
  <c r="G1414" i="10"/>
  <c r="G1289" i="10"/>
  <c r="G1402" i="10"/>
  <c r="G1462" i="10"/>
  <c r="G840" i="10"/>
  <c r="G1404" i="10"/>
  <c r="G1519" i="10"/>
  <c r="G1652" i="10"/>
  <c r="G285" i="10"/>
  <c r="G530" i="10"/>
  <c r="G511" i="10"/>
  <c r="G1118" i="10"/>
  <c r="G292" i="10"/>
  <c r="G273" i="10"/>
  <c r="G1691" i="10"/>
  <c r="G195" i="10"/>
  <c r="G1211" i="10"/>
  <c r="G792" i="10"/>
  <c r="G1369" i="10"/>
  <c r="G717" i="10"/>
  <c r="G1425" i="10"/>
  <c r="G1276" i="10"/>
  <c r="G1318" i="10"/>
  <c r="G435" i="10"/>
  <c r="G887" i="10"/>
  <c r="G1274" i="10"/>
  <c r="G1080" i="10"/>
  <c r="G1180" i="10"/>
  <c r="G1073" i="10"/>
  <c r="G595" i="10"/>
  <c r="G810" i="10"/>
  <c r="G1196" i="10"/>
  <c r="G790" i="10"/>
  <c r="G1337" i="10"/>
  <c r="G1420" i="10"/>
  <c r="G368" i="10"/>
  <c r="G1286" i="10"/>
  <c r="G732" i="10"/>
  <c r="G567" i="10"/>
  <c r="G1143" i="10"/>
  <c r="G407" i="10"/>
  <c r="G241" i="10"/>
  <c r="G1490" i="10"/>
  <c r="G1054" i="10"/>
  <c r="G157" i="10"/>
  <c r="G270" i="10"/>
  <c r="G587" i="10"/>
  <c r="G412" i="10"/>
  <c r="G58" i="10"/>
  <c r="G1342" i="10"/>
  <c r="G1545" i="10"/>
  <c r="G621" i="10"/>
  <c r="G998" i="10"/>
  <c r="G1741" i="10"/>
  <c r="G119" i="10"/>
  <c r="G1723" i="10"/>
  <c r="G843" i="10"/>
  <c r="G1232" i="10"/>
  <c r="G572" i="10"/>
  <c r="G1103" i="10"/>
  <c r="G1329" i="10"/>
  <c r="G1175" i="10"/>
  <c r="G1641" i="10"/>
  <c r="G461" i="10"/>
  <c r="G1674" i="10"/>
  <c r="G1570" i="10"/>
  <c r="G1640" i="10"/>
  <c r="G826" i="10"/>
  <c r="G1332" i="10"/>
  <c r="G1515" i="10"/>
  <c r="G1046" i="10"/>
  <c r="G350" i="10"/>
  <c r="G1044" i="10"/>
  <c r="G1242" i="10"/>
  <c r="G888" i="10"/>
  <c r="G1391" i="10"/>
  <c r="G1432" i="10"/>
  <c r="G921" i="10"/>
  <c r="G534" i="10"/>
  <c r="G1106" i="10"/>
  <c r="G1562" i="10"/>
  <c r="G1464" i="10"/>
  <c r="G1616" i="10"/>
  <c r="G376" i="10"/>
  <c r="G1225" i="10"/>
  <c r="G1628" i="10"/>
  <c r="G609" i="10"/>
  <c r="G1543" i="10"/>
  <c r="G841" i="10"/>
  <c r="G1363" i="10"/>
  <c r="G371" i="10"/>
  <c r="G982" i="10"/>
  <c r="G753" i="10"/>
  <c r="G203" i="10"/>
  <c r="G1405" i="10"/>
  <c r="G22" i="10"/>
  <c r="G1288" i="10"/>
  <c r="G1215" i="10"/>
  <c r="G1284" i="10"/>
  <c r="G1593" i="10"/>
  <c r="G1297" i="10"/>
  <c r="G1071" i="10"/>
  <c r="G450" i="10"/>
  <c r="G910" i="10"/>
  <c r="G715" i="10"/>
  <c r="G1376" i="10"/>
  <c r="G1049" i="10"/>
  <c r="G811" i="10"/>
  <c r="G1167" i="10"/>
  <c r="G1331" i="10"/>
  <c r="G1335" i="10"/>
  <c r="G223" i="10"/>
  <c r="G451" i="10"/>
  <c r="G1278" i="10"/>
  <c r="G282" i="10"/>
  <c r="G1230" i="10"/>
  <c r="G1224" i="10"/>
  <c r="G801" i="10"/>
  <c r="G336" i="10"/>
  <c r="G409" i="10"/>
  <c r="G280" i="10"/>
  <c r="G789" i="10"/>
  <c r="G791" i="10"/>
  <c r="G156" i="10"/>
  <c r="G427" i="10"/>
  <c r="G821" i="10"/>
  <c r="G856" i="10"/>
  <c r="G272" i="10"/>
  <c r="G962" i="10"/>
  <c r="G908" i="10"/>
  <c r="G453" i="10"/>
  <c r="G294" i="10"/>
  <c r="G206" i="10"/>
  <c r="G64" i="10"/>
  <c r="G1001" i="10"/>
  <c r="G854" i="10"/>
  <c r="G1200" i="10"/>
  <c r="G96" i="10"/>
  <c r="G53" i="10"/>
  <c r="G463" i="10"/>
  <c r="G1441" i="10"/>
  <c r="G1539" i="10"/>
  <c r="G5" i="10"/>
  <c r="G1542" i="10"/>
  <c r="G1437" i="10"/>
  <c r="G301" i="10"/>
  <c r="G380" i="10"/>
  <c r="G1472" i="10"/>
  <c r="G1470" i="10"/>
  <c r="G1084" i="10"/>
  <c r="G1702" i="10"/>
  <c r="G1254" i="10"/>
  <c r="G803" i="10"/>
  <c r="G1643" i="10"/>
  <c r="G447" i="10"/>
  <c r="G59" i="10"/>
  <c r="G305" i="10"/>
  <c r="G1685" i="10"/>
  <c r="G49" i="10"/>
  <c r="G1629" i="10"/>
  <c r="G1368" i="10"/>
  <c r="G179" i="10"/>
  <c r="G1187" i="10"/>
  <c r="G1160" i="10"/>
  <c r="G432" i="10"/>
  <c r="G410" i="10"/>
  <c r="G124" i="10"/>
  <c r="G1036" i="10"/>
  <c r="G1261" i="10"/>
  <c r="G180" i="10"/>
  <c r="G65" i="10"/>
  <c r="G716" i="10"/>
  <c r="G1617" i="10"/>
  <c r="G844" i="10"/>
  <c r="G1218" i="10"/>
  <c r="G1752" i="10"/>
  <c r="G347" i="10"/>
  <c r="G1424" i="10"/>
  <c r="G1551" i="10"/>
  <c r="G1365" i="10"/>
  <c r="G586" i="10"/>
  <c r="G1041" i="10"/>
  <c r="G1660" i="10"/>
  <c r="G1635" i="10"/>
  <c r="G1693" i="10"/>
  <c r="G1529" i="10"/>
  <c r="G168" i="10"/>
  <c r="G44" i="10"/>
  <c r="G655" i="10"/>
  <c r="G440" i="10"/>
  <c r="G169" i="10"/>
  <c r="G953" i="10"/>
  <c r="G293" i="10"/>
  <c r="G1086" i="10"/>
  <c r="G907" i="10"/>
  <c r="G955" i="10"/>
  <c r="G1710" i="10"/>
  <c r="G1371" i="10"/>
  <c r="G1128" i="10"/>
  <c r="G1491" i="10"/>
  <c r="G1170" i="10"/>
  <c r="G943" i="10"/>
  <c r="G235" i="10"/>
  <c r="G496" i="10"/>
  <c r="G1325" i="10"/>
  <c r="G899" i="10"/>
  <c r="G1583" i="10"/>
  <c r="G1419" i="10"/>
  <c r="G340" i="10"/>
  <c r="G62" i="10"/>
  <c r="G728" i="10"/>
  <c r="G416" i="10"/>
  <c r="G730" i="10"/>
  <c r="G1131" i="10"/>
  <c r="G163" i="10"/>
  <c r="G436" i="10"/>
  <c r="G498" i="10"/>
  <c r="G1059" i="10"/>
  <c r="G1199" i="10"/>
  <c r="G158" i="10"/>
  <c r="G52" i="10"/>
  <c r="G1610" i="10"/>
  <c r="G1725" i="10"/>
  <c r="G1619" i="10"/>
  <c r="G682" i="10"/>
  <c r="G1438" i="10"/>
  <c r="G430" i="10"/>
  <c r="G616" i="10"/>
  <c r="G459" i="10"/>
  <c r="G971" i="10"/>
  <c r="G613" i="10"/>
  <c r="G1558" i="10"/>
  <c r="G1152" i="10"/>
  <c r="G1367" i="10"/>
  <c r="G1514" i="10"/>
  <c r="G1083" i="10"/>
  <c r="G1649" i="10"/>
  <c r="G611" i="10"/>
  <c r="G1386" i="10"/>
  <c r="G762" i="10"/>
  <c r="G1185" i="10"/>
  <c r="G1096" i="10"/>
  <c r="G1181" i="10"/>
  <c r="G1604" i="10"/>
  <c r="G761" i="10"/>
  <c r="G916" i="10"/>
  <c r="G1290" i="10"/>
  <c r="G245" i="10"/>
  <c r="G893" i="10"/>
  <c r="G794" i="10"/>
  <c r="G915" i="10"/>
  <c r="G521" i="10"/>
  <c r="G1452" i="10"/>
  <c r="G608" i="10"/>
  <c r="G657" i="10"/>
  <c r="G11" i="10"/>
  <c r="G117" i="10"/>
  <c r="G443" i="10"/>
  <c r="G1113" i="10"/>
  <c r="G1038" i="10"/>
  <c r="G1244" i="10"/>
  <c r="G1027" i="10"/>
  <c r="G1281" i="10"/>
  <c r="G642" i="10"/>
  <c r="G985" i="10"/>
  <c r="G1087" i="10"/>
  <c r="G523" i="10"/>
  <c r="G951" i="10"/>
  <c r="G1484" i="10"/>
  <c r="G1531" i="10"/>
  <c r="G1165" i="10"/>
  <c r="G1285" i="10"/>
  <c r="G1448" i="10"/>
  <c r="G494" i="10"/>
  <c r="G1291" i="10"/>
  <c r="G32" i="10"/>
  <c r="G1122" i="10"/>
  <c r="G1613" i="10"/>
  <c r="G421" i="10"/>
  <c r="G1077" i="10"/>
  <c r="G1024" i="10"/>
  <c r="G43" i="10"/>
  <c r="G504" i="10"/>
  <c r="G1753" i="10"/>
  <c r="G666" i="10"/>
  <c r="G227" i="10"/>
  <c r="G1370" i="10"/>
  <c r="G607" i="10"/>
  <c r="G1142" i="10"/>
  <c r="G1429" i="10"/>
  <c r="G710" i="10"/>
  <c r="G192" i="10"/>
  <c r="G593" i="10"/>
  <c r="G1360" i="10"/>
  <c r="G645" i="10"/>
  <c r="G1147" i="10"/>
  <c r="G348" i="10"/>
  <c r="G713" i="10"/>
  <c r="G84" i="10"/>
  <c r="G883" i="10"/>
  <c r="G1412" i="10"/>
  <c r="G299" i="10"/>
  <c r="G570" i="10"/>
  <c r="G80" i="10"/>
  <c r="G1057" i="10"/>
  <c r="G1734" i="10"/>
  <c r="G1540" i="10"/>
  <c r="G834" i="10"/>
  <c r="G929" i="10"/>
  <c r="G1197" i="10"/>
  <c r="G729" i="10"/>
  <c r="G679" i="10"/>
  <c r="G765" i="10"/>
  <c r="G91" i="10"/>
  <c r="G162" i="10"/>
  <c r="G1577" i="10"/>
  <c r="G129" i="10"/>
  <c r="G1657" i="10"/>
  <c r="G590" i="10"/>
  <c r="G763" i="10"/>
  <c r="G308" i="10"/>
  <c r="G922" i="10"/>
  <c r="G1283" i="10"/>
  <c r="G1596" i="10"/>
  <c r="G597" i="10"/>
  <c r="G287" i="10"/>
  <c r="G1324" i="10"/>
  <c r="G833" i="10"/>
  <c r="G1751" i="10"/>
  <c r="G884" i="10"/>
  <c r="G885" i="10"/>
  <c r="G535" i="10"/>
  <c r="G573" i="10"/>
  <c r="G502" i="10"/>
  <c r="G562" i="10"/>
  <c r="G904" i="10"/>
  <c r="G894" i="10"/>
  <c r="G1621" i="10"/>
  <c r="G1378" i="10"/>
  <c r="G133" i="10"/>
  <c r="G449" i="10"/>
  <c r="G967" i="10"/>
  <c r="G909" i="10"/>
  <c r="G1709" i="10"/>
  <c r="G170" i="10"/>
  <c r="G563" i="10"/>
  <c r="G1043" i="10"/>
  <c r="G236" i="10"/>
  <c r="G1162" i="10"/>
  <c r="G898" i="10"/>
  <c r="G1525" i="10"/>
  <c r="G661" i="10"/>
  <c r="G712" i="10"/>
  <c r="G726" i="10"/>
  <c r="G1493" i="10"/>
  <c r="G1355" i="10"/>
  <c r="G418" i="10"/>
  <c r="G594" i="10"/>
  <c r="G1359" i="10"/>
  <c r="G1417" i="10"/>
  <c r="G1560" i="10"/>
  <c r="G85" i="10"/>
  <c r="G1303" i="10"/>
  <c r="G209" i="10"/>
  <c r="G505" i="10"/>
  <c r="G1557" i="10"/>
  <c r="G1214" i="10"/>
  <c r="G652" i="10"/>
  <c r="G174" i="10"/>
  <c r="G165" i="10"/>
  <c r="G718" i="10"/>
  <c r="G1603" i="10"/>
  <c r="G337" i="10"/>
  <c r="G644" i="10"/>
  <c r="G278" i="10"/>
  <c r="G1584" i="10"/>
  <c r="G813" i="10"/>
  <c r="G708" i="10"/>
  <c r="G585" i="10"/>
  <c r="G425" i="10"/>
  <c r="G12" i="10"/>
  <c r="G465" i="10"/>
  <c r="G139" i="10"/>
  <c r="G686" i="10"/>
  <c r="G386" i="10"/>
  <c r="G1755" i="10"/>
  <c r="G271" i="10"/>
  <c r="G1733" i="10"/>
  <c r="G1375" i="10"/>
  <c r="G1439" i="10"/>
  <c r="G1379" i="10"/>
  <c r="G1306" i="10"/>
  <c r="G31" i="10"/>
  <c r="G352" i="10"/>
  <c r="G1592" i="10"/>
  <c r="G1571" i="10"/>
  <c r="G1321" i="10"/>
  <c r="G1469" i="10"/>
  <c r="G1100" i="10"/>
  <c r="G1383" i="10"/>
  <c r="G1173" i="10"/>
  <c r="G199" i="10"/>
  <c r="G1256" i="10"/>
  <c r="G1669" i="10"/>
  <c r="G1744" i="10"/>
  <c r="G1156" i="10"/>
  <c r="G1454" i="10"/>
  <c r="G1330" i="10"/>
  <c r="G445" i="10"/>
  <c r="G1537" i="10"/>
  <c r="G1081" i="10"/>
  <c r="G965" i="10"/>
  <c r="G976" i="10"/>
  <c r="G1580" i="10"/>
  <c r="G837" i="10"/>
  <c r="G1587" i="10"/>
  <c r="G1726" i="10"/>
  <c r="G1627" i="10"/>
  <c r="G231" i="10"/>
  <c r="G1217" i="10"/>
  <c r="G1112" i="10"/>
  <c r="G1550" i="10"/>
  <c r="G291" i="10"/>
  <c r="G972" i="10"/>
  <c r="G748" i="10"/>
  <c r="G1421" i="10"/>
  <c r="G1178" i="10"/>
  <c r="G1085" i="10"/>
  <c r="G750" i="10"/>
  <c r="G1422" i="10"/>
  <c r="G1431" i="10"/>
  <c r="G115" i="10"/>
  <c r="G1530" i="10"/>
  <c r="G1352" i="10"/>
  <c r="G989" i="10"/>
  <c r="G1213" i="10"/>
  <c r="G1212" i="10"/>
  <c r="G897" i="10"/>
  <c r="G417" i="10"/>
  <c r="G1492" i="10"/>
  <c r="G1742" i="10"/>
  <c r="G802" i="10"/>
  <c r="G1591" i="10"/>
  <c r="G1126" i="10"/>
  <c r="G1239" i="10"/>
  <c r="G1719" i="10"/>
  <c r="G79" i="10"/>
  <c r="G788" i="10"/>
  <c r="G230" i="10"/>
  <c r="G1149" i="10"/>
  <c r="G749" i="10"/>
  <c r="G959" i="10"/>
  <c r="G414" i="10"/>
  <c r="G583" i="10"/>
  <c r="G1051" i="10"/>
  <c r="G1150" i="10"/>
  <c r="G656" i="10"/>
  <c r="G1015" i="10"/>
  <c r="G529" i="10"/>
  <c r="G423" i="10"/>
  <c r="G355" i="10"/>
  <c r="G406" i="10"/>
  <c r="G1145" i="10"/>
  <c r="G194" i="10"/>
  <c r="G254" i="10"/>
  <c r="G387" i="10"/>
  <c r="G851" i="10"/>
  <c r="G253" i="10"/>
  <c r="G847" i="10"/>
  <c r="G773" i="10"/>
  <c r="G772" i="10"/>
  <c r="G385" i="10"/>
  <c r="G838" i="10"/>
  <c r="G596" i="10"/>
  <c r="G617" i="10"/>
  <c r="G182" i="10"/>
  <c r="G1098" i="10"/>
  <c r="G506" i="10"/>
  <c r="G41" i="10"/>
  <c r="G1336" i="10"/>
  <c r="G455" i="10"/>
  <c r="G1052" i="10"/>
  <c r="G1609" i="10"/>
  <c r="G1608" i="10"/>
  <c r="G1683" i="10"/>
  <c r="G1656" i="10"/>
  <c r="G1607" i="10"/>
  <c r="G289" i="10"/>
  <c r="G33" i="10"/>
  <c r="G807" i="10"/>
  <c r="G988" i="10"/>
  <c r="G442" i="10"/>
  <c r="G1293" i="10"/>
  <c r="G1705" i="10"/>
  <c r="G134" i="10"/>
  <c r="G1109" i="10"/>
  <c r="G668" i="10"/>
  <c r="G787" i="10"/>
  <c r="G1468" i="10"/>
  <c r="G1737" i="10"/>
  <c r="G296" i="10"/>
  <c r="G532" i="10"/>
  <c r="G1264" i="10"/>
  <c r="G1624" i="10"/>
  <c r="G1266" i="10"/>
  <c r="G176" i="10"/>
  <c r="G604" i="10"/>
  <c r="G15" i="10"/>
  <c r="G1188" i="10"/>
  <c r="G1171" i="10"/>
  <c r="G1119" i="10"/>
  <c r="G705" i="10"/>
  <c r="G1677" i="10"/>
  <c r="G1653" i="10"/>
  <c r="G751" i="10"/>
  <c r="G354" i="10"/>
  <c r="G658" i="10"/>
  <c r="G404" i="10"/>
  <c r="G411" i="10"/>
  <c r="G755" i="10"/>
  <c r="G665" i="10"/>
  <c r="G876" i="10"/>
  <c r="G1447" i="10"/>
  <c r="G879" i="10"/>
  <c r="G591" i="10"/>
  <c r="G1078" i="10"/>
  <c r="G647" i="10"/>
  <c r="G805" i="10"/>
  <c r="G853" i="10"/>
  <c r="G1486" i="10"/>
  <c r="G1692" i="10"/>
  <c r="G1356" i="10"/>
  <c r="G944" i="10"/>
  <c r="G1226" i="10"/>
  <c r="G269" i="10"/>
  <c r="G524" i="10"/>
  <c r="G23" i="10"/>
  <c r="G513" i="10"/>
  <c r="G1154" i="10"/>
  <c r="G875" i="10"/>
  <c r="G238" i="10"/>
  <c r="G334" i="10"/>
  <c r="G114" i="10"/>
  <c r="G964" i="10"/>
  <c r="G198" i="10"/>
  <c r="G353" i="10"/>
  <c r="G491" i="10"/>
  <c r="G1699" i="10"/>
  <c r="G542" i="10"/>
  <c r="G1503" i="10"/>
  <c r="G1598" i="10"/>
  <c r="G208" i="10"/>
  <c r="G1056" i="10"/>
  <c r="G769" i="10"/>
  <c r="G460" i="10"/>
  <c r="G539" i="10"/>
  <c r="G1569" i="10"/>
  <c r="G92" i="10"/>
  <c r="G1338" i="10"/>
  <c r="G829" i="10"/>
  <c r="G1248" i="10"/>
  <c r="G1249" i="10"/>
  <c r="G1664" i="10"/>
  <c r="G537" i="10"/>
  <c r="G1453" i="10"/>
  <c r="G228" i="10"/>
  <c r="G764" i="10"/>
  <c r="G413" i="10"/>
  <c r="G1097" i="10"/>
  <c r="G1716" i="10"/>
  <c r="G835" i="10"/>
  <c r="G1544" i="10"/>
  <c r="G723" i="10"/>
  <c r="G1101" i="10"/>
  <c r="G1695" i="10"/>
  <c r="G836" i="10"/>
  <c r="G109" i="10"/>
  <c r="G67" i="10"/>
  <c r="G1749" i="10"/>
  <c r="G839" i="10"/>
  <c r="G1459" i="10"/>
  <c r="G724" i="10"/>
  <c r="G1031" i="10"/>
  <c r="G118" i="10"/>
  <c r="G377" i="10"/>
  <c r="G574" i="10"/>
  <c r="G1449" i="10"/>
  <c r="G1474" i="10"/>
  <c r="G1364" i="10"/>
  <c r="G419" i="10"/>
  <c r="G1626" i="10"/>
  <c r="G1523" i="10"/>
  <c r="G640" i="10"/>
  <c r="G1524" i="10"/>
  <c r="G160" i="10"/>
  <c r="G1301" i="10"/>
  <c r="G1556" i="10"/>
  <c r="G509" i="10"/>
  <c r="G164" i="10"/>
  <c r="G1655" i="10"/>
  <c r="G125" i="10"/>
  <c r="G808" i="10"/>
  <c r="G659" i="10"/>
  <c r="G113" i="10"/>
  <c r="G495" i="10"/>
  <c r="G804" i="10"/>
  <c r="G1366" i="10"/>
  <c r="G663" i="10"/>
  <c r="G877" i="10"/>
  <c r="G852" i="10"/>
  <c r="G738" i="10"/>
  <c r="G742" i="10"/>
  <c r="G950" i="10"/>
  <c r="G457" i="10"/>
  <c r="G720" i="10"/>
  <c r="G527" i="10"/>
  <c r="G1323" i="10"/>
  <c r="G1423" i="10"/>
  <c r="G1163" i="10"/>
  <c r="G707" i="10"/>
  <c r="G812" i="10"/>
  <c r="G110" i="10"/>
  <c r="G295" i="10"/>
  <c r="G510" i="10"/>
  <c r="G83" i="10"/>
  <c r="G501" i="10"/>
  <c r="G283" i="10"/>
  <c r="G351" i="10"/>
  <c r="E6" i="9" l="1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5" i="9"/>
  <c r="H6" i="9" a="1"/>
  <c r="H6" i="9" s="1"/>
  <c r="H7" i="9" a="1"/>
  <c r="H7" i="9" s="1"/>
  <c r="H8" i="9" a="1"/>
  <c r="H8" i="9" s="1"/>
  <c r="H9" i="9" a="1"/>
  <c r="H9" i="9" s="1"/>
  <c r="H10" i="9" a="1"/>
  <c r="H10" i="9" s="1"/>
  <c r="H11" i="9" a="1"/>
  <c r="H11" i="9" s="1"/>
  <c r="H12" i="9" a="1"/>
  <c r="H12" i="9" s="1"/>
  <c r="H13" i="9" a="1"/>
  <c r="H13" i="9" s="1"/>
  <c r="H14" i="9" a="1"/>
  <c r="H14" i="9" s="1"/>
  <c r="H15" i="9" a="1"/>
  <c r="H15" i="9" s="1"/>
  <c r="H16" i="9" a="1"/>
  <c r="H16" i="9" s="1"/>
  <c r="H17" i="9" a="1"/>
  <c r="H17" i="9" s="1"/>
  <c r="H18" i="9" a="1"/>
  <c r="H18" i="9" s="1"/>
  <c r="H19" i="9" a="1"/>
  <c r="H19" i="9" s="1"/>
  <c r="H20" i="9" a="1"/>
  <c r="H20" i="9" s="1"/>
  <c r="H21" i="9" a="1"/>
  <c r="H21" i="9" s="1"/>
  <c r="H22" i="9" a="1"/>
  <c r="H22" i="9" s="1"/>
  <c r="H23" i="9" a="1"/>
  <c r="H23" i="9" s="1"/>
  <c r="H24" i="9" a="1"/>
  <c r="H24" i="9" s="1"/>
  <c r="H25" i="9" a="1"/>
  <c r="H25" i="9" s="1"/>
  <c r="H26" i="9" a="1"/>
  <c r="H26" i="9" s="1"/>
  <c r="H27" i="9" a="1"/>
  <c r="H27" i="9" s="1"/>
  <c r="H28" i="9" a="1"/>
  <c r="H28" i="9" s="1"/>
  <c r="H29" i="9" a="1"/>
  <c r="H29" i="9" s="1"/>
  <c r="H30" i="9" a="1"/>
  <c r="H30" i="9" s="1"/>
  <c r="H31" i="9" a="1"/>
  <c r="H31" i="9" s="1"/>
  <c r="H32" i="9" a="1"/>
  <c r="H32" i="9" s="1"/>
  <c r="H33" i="9" a="1"/>
  <c r="H33" i="9" s="1"/>
  <c r="H34" i="9" a="1"/>
  <c r="H34" i="9" s="1"/>
  <c r="H35" i="9" a="1"/>
  <c r="H35" i="9" s="1"/>
  <c r="H36" i="9" a="1"/>
  <c r="H36" i="9" s="1"/>
  <c r="H37" i="9" a="1"/>
  <c r="H37" i="9" s="1"/>
  <c r="H38" i="9" a="1"/>
  <c r="H38" i="9" s="1"/>
  <c r="H39" i="9" a="1"/>
  <c r="H39" i="9" s="1"/>
  <c r="H40" i="9" a="1"/>
  <c r="H40" i="9" s="1"/>
  <c r="H41" i="9" a="1"/>
  <c r="H41" i="9" s="1"/>
  <c r="H42" i="9" a="1"/>
  <c r="H42" i="9" s="1"/>
  <c r="H5" i="9" a="1"/>
  <c r="H5" i="9" s="1"/>
  <c r="G6" i="9" a="1"/>
  <c r="G6" i="9"/>
  <c r="G7" i="9" a="1"/>
  <c r="G7" i="9"/>
  <c r="G8" i="9" a="1"/>
  <c r="G8" i="9"/>
  <c r="G9" i="9" a="1"/>
  <c r="G9" i="9"/>
  <c r="G10" i="9" a="1"/>
  <c r="G10" i="9"/>
  <c r="G11" i="9" a="1"/>
  <c r="G11" i="9"/>
  <c r="G12" i="9" a="1"/>
  <c r="G12" i="9"/>
  <c r="G13" i="9" a="1"/>
  <c r="G13" i="9"/>
  <c r="G14" i="9" a="1"/>
  <c r="G14" i="9"/>
  <c r="G15" i="9" a="1"/>
  <c r="G15" i="9"/>
  <c r="G16" i="9" a="1"/>
  <c r="G16" i="9"/>
  <c r="G17" i="9" a="1"/>
  <c r="G17" i="9"/>
  <c r="G18" i="9" a="1"/>
  <c r="G18" i="9"/>
  <c r="G19" i="9" a="1"/>
  <c r="G19" i="9"/>
  <c r="G20" i="9" a="1"/>
  <c r="G20" i="9"/>
  <c r="G21" i="9" a="1"/>
  <c r="G21" i="9"/>
  <c r="G22" i="9" a="1"/>
  <c r="G22" i="9"/>
  <c r="G23" i="9" a="1"/>
  <c r="G23" i="9"/>
  <c r="G24" i="9" a="1"/>
  <c r="G24" i="9"/>
  <c r="G25" i="9" a="1"/>
  <c r="G25" i="9"/>
  <c r="G26" i="9" a="1"/>
  <c r="G26" i="9"/>
  <c r="G27" i="9" a="1"/>
  <c r="G27" i="9"/>
  <c r="G28" i="9" a="1"/>
  <c r="G28" i="9"/>
  <c r="G29" i="9" a="1"/>
  <c r="G29" i="9"/>
  <c r="G30" i="9" a="1"/>
  <c r="G30" i="9"/>
  <c r="G31" i="9" a="1"/>
  <c r="G31" i="9"/>
  <c r="G32" i="9" a="1"/>
  <c r="G32" i="9"/>
  <c r="G33" i="9" a="1"/>
  <c r="G33" i="9"/>
  <c r="G34" i="9" a="1"/>
  <c r="G34" i="9"/>
  <c r="G35" i="9" a="1"/>
  <c r="G35" i="9"/>
  <c r="G36" i="9" a="1"/>
  <c r="G36" i="9"/>
  <c r="G37" i="9" a="1"/>
  <c r="G37" i="9"/>
  <c r="G38" i="9" a="1"/>
  <c r="G38" i="9"/>
  <c r="G39" i="9" a="1"/>
  <c r="G39" i="9"/>
  <c r="G40" i="9" a="1"/>
  <c r="G40" i="9"/>
  <c r="G41" i="9" a="1"/>
  <c r="G41" i="9"/>
  <c r="G42" i="9" a="1"/>
  <c r="G42" i="9"/>
  <c r="G5" i="9" a="1"/>
  <c r="G5" i="9" s="1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5" i="9"/>
  <c r="F5" i="7"/>
  <c r="G5" i="8"/>
  <c r="E5" i="8"/>
  <c r="F5" i="8" l="1"/>
  <c r="M6" i="7" l="1" a="1"/>
  <c r="M6" i="7" s="1"/>
  <c r="M7" i="7" a="1"/>
  <c r="M7" i="7" s="1"/>
  <c r="M8" i="7" a="1"/>
  <c r="M8" i="7" s="1"/>
  <c r="M9" i="7" a="1"/>
  <c r="M9" i="7" s="1"/>
  <c r="M10" i="7" a="1"/>
  <c r="M10" i="7" s="1"/>
  <c r="M11" i="7" a="1"/>
  <c r="M11" i="7" s="1"/>
  <c r="M12" i="7" a="1"/>
  <c r="M12" i="7" s="1"/>
  <c r="M13" i="7" a="1"/>
  <c r="M13" i="7" s="1"/>
  <c r="M14" i="7" a="1"/>
  <c r="M14" i="7" s="1"/>
  <c r="M15" i="7" a="1"/>
  <c r="M15" i="7" s="1"/>
  <c r="M16" i="7" a="1"/>
  <c r="M16" i="7" s="1"/>
  <c r="M17" i="7" a="1"/>
  <c r="M17" i="7" s="1"/>
  <c r="M18" i="7" a="1"/>
  <c r="M18" i="7" s="1"/>
  <c r="M19" i="7" a="1"/>
  <c r="M19" i="7" s="1"/>
  <c r="M20" i="7" a="1"/>
  <c r="M20" i="7" s="1"/>
  <c r="M21" i="7" a="1"/>
  <c r="M21" i="7" s="1"/>
  <c r="M22" i="7" a="1"/>
  <c r="M22" i="7" s="1"/>
  <c r="M23" i="7" a="1"/>
  <c r="M23" i="7" s="1"/>
  <c r="M24" i="7" a="1"/>
  <c r="M24" i="7" s="1"/>
  <c r="M25" i="7" a="1"/>
  <c r="M25" i="7" s="1"/>
  <c r="M26" i="7" a="1"/>
  <c r="M26" i="7" s="1"/>
  <c r="M27" i="7" a="1"/>
  <c r="M27" i="7" s="1"/>
  <c r="M5" i="7" a="1"/>
  <c r="M5" i="7" s="1"/>
  <c r="L6" i="7" a="1"/>
  <c r="L6" i="7" s="1"/>
  <c r="L7" i="7" a="1"/>
  <c r="L7" i="7" s="1"/>
  <c r="L8" i="7" a="1"/>
  <c r="L8" i="7" s="1"/>
  <c r="L9" i="7" a="1"/>
  <c r="L9" i="7" s="1"/>
  <c r="L10" i="7" a="1"/>
  <c r="L10" i="7" s="1"/>
  <c r="L11" i="7" a="1"/>
  <c r="L11" i="7" s="1"/>
  <c r="L12" i="7" a="1"/>
  <c r="L12" i="7" s="1"/>
  <c r="L13" i="7" a="1"/>
  <c r="L13" i="7" s="1"/>
  <c r="L14" i="7" a="1"/>
  <c r="L14" i="7" s="1"/>
  <c r="L15" i="7" a="1"/>
  <c r="L15" i="7" s="1"/>
  <c r="L16" i="7" a="1"/>
  <c r="L16" i="7" s="1"/>
  <c r="L17" i="7" a="1"/>
  <c r="L17" i="7" s="1"/>
  <c r="L18" i="7" a="1"/>
  <c r="L18" i="7" s="1"/>
  <c r="L19" i="7" a="1"/>
  <c r="L19" i="7" s="1"/>
  <c r="L20" i="7" a="1"/>
  <c r="L20" i="7" s="1"/>
  <c r="L21" i="7" a="1"/>
  <c r="L21" i="7" s="1"/>
  <c r="L22" i="7" a="1"/>
  <c r="L22" i="7" s="1"/>
  <c r="L23" i="7" a="1"/>
  <c r="L23" i="7" s="1"/>
  <c r="L24" i="7" a="1"/>
  <c r="L24" i="7" s="1"/>
  <c r="L25" i="7" a="1"/>
  <c r="L25" i="7" s="1"/>
  <c r="L26" i="7" a="1"/>
  <c r="L26" i="7" s="1"/>
  <c r="L27" i="7" a="1"/>
  <c r="L27" i="7" s="1"/>
  <c r="L5" i="7" a="1"/>
  <c r="L5" i="7" s="1"/>
  <c r="J6" i="7" a="1"/>
  <c r="J6" i="7" s="1"/>
  <c r="J7" i="7" a="1"/>
  <c r="J7" i="7" s="1"/>
  <c r="J8" i="7" a="1"/>
  <c r="J8" i="7" s="1"/>
  <c r="J9" i="7" a="1"/>
  <c r="J9" i="7" s="1"/>
  <c r="J10" i="7" a="1"/>
  <c r="J10" i="7" s="1"/>
  <c r="J11" i="7" a="1"/>
  <c r="J11" i="7" s="1"/>
  <c r="J12" i="7" a="1"/>
  <c r="J12" i="7" s="1"/>
  <c r="J13" i="7" a="1"/>
  <c r="J13" i="7" s="1"/>
  <c r="J14" i="7" a="1"/>
  <c r="J14" i="7" s="1"/>
  <c r="J15" i="7" a="1"/>
  <c r="J15" i="7" s="1"/>
  <c r="J16" i="7" a="1"/>
  <c r="J16" i="7" s="1"/>
  <c r="J17" i="7" a="1"/>
  <c r="J17" i="7" s="1"/>
  <c r="J18" i="7" a="1"/>
  <c r="J18" i="7" s="1"/>
  <c r="J19" i="7" a="1"/>
  <c r="J19" i="7" s="1"/>
  <c r="J20" i="7" a="1"/>
  <c r="J20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J27" i="7" a="1"/>
  <c r="J27" i="7" s="1"/>
  <c r="J5" i="7" a="1"/>
  <c r="J5" i="7" s="1"/>
  <c r="I6" i="7" a="1"/>
  <c r="I6" i="7" s="1"/>
  <c r="K6" i="7" s="1"/>
  <c r="I7" i="7" a="1"/>
  <c r="I7" i="7" s="1"/>
  <c r="I8" i="7" a="1"/>
  <c r="I8" i="7" s="1"/>
  <c r="I9" i="7" a="1"/>
  <c r="I9" i="7" s="1"/>
  <c r="I10" i="7" a="1"/>
  <c r="I10" i="7" s="1"/>
  <c r="I11" i="7" a="1"/>
  <c r="I11" i="7" s="1"/>
  <c r="K11" i="7" s="1"/>
  <c r="I12" i="7" a="1"/>
  <c r="I12" i="7" s="1"/>
  <c r="I13" i="7" a="1"/>
  <c r="I13" i="7" s="1"/>
  <c r="I14" i="7" a="1"/>
  <c r="I14" i="7" s="1"/>
  <c r="I15" i="7" a="1"/>
  <c r="I15" i="7" s="1"/>
  <c r="K15" i="7" s="1"/>
  <c r="I16" i="7" a="1"/>
  <c r="I16" i="7" s="1"/>
  <c r="K16" i="7" s="1"/>
  <c r="I17" i="7" a="1"/>
  <c r="I17" i="7" s="1"/>
  <c r="K17" i="7" s="1"/>
  <c r="I18" i="7" a="1"/>
  <c r="I18" i="7" s="1"/>
  <c r="K18" i="7" s="1"/>
  <c r="I19" i="7" a="1"/>
  <c r="I19" i="7" s="1"/>
  <c r="K19" i="7" s="1"/>
  <c r="I20" i="7" a="1"/>
  <c r="I20" i="7" s="1"/>
  <c r="K20" i="7" s="1"/>
  <c r="I21" i="7" a="1"/>
  <c r="I21" i="7" s="1"/>
  <c r="K21" i="7" s="1"/>
  <c r="I22" i="7" a="1"/>
  <c r="I22" i="7" s="1"/>
  <c r="I23" i="7" a="1"/>
  <c r="I23" i="7" s="1"/>
  <c r="I24" i="7" a="1"/>
  <c r="I24" i="7" s="1"/>
  <c r="K24" i="7" s="1"/>
  <c r="I25" i="7" a="1"/>
  <c r="I25" i="7" s="1"/>
  <c r="K25" i="7" s="1"/>
  <c r="I26" i="7" a="1"/>
  <c r="I26" i="7" s="1"/>
  <c r="I27" i="7" a="1"/>
  <c r="I27" i="7" s="1"/>
  <c r="K27" i="7" s="1"/>
  <c r="I5" i="7" a="1"/>
  <c r="I5" i="7" s="1"/>
  <c r="H6" i="7" a="1"/>
  <c r="H6" i="7" s="1"/>
  <c r="H7" i="7" a="1"/>
  <c r="H7" i="7" s="1"/>
  <c r="H8" i="7" a="1"/>
  <c r="H8" i="7" s="1"/>
  <c r="H9" i="7" a="1"/>
  <c r="H9" i="7" s="1"/>
  <c r="H10" i="7" a="1"/>
  <c r="H10" i="7" s="1"/>
  <c r="H11" i="7" a="1"/>
  <c r="H11" i="7" s="1"/>
  <c r="H12" i="7" a="1"/>
  <c r="H12" i="7" s="1"/>
  <c r="H13" i="7" a="1"/>
  <c r="H13" i="7" s="1"/>
  <c r="H14" i="7" a="1"/>
  <c r="H14" i="7" s="1"/>
  <c r="H15" i="7" a="1"/>
  <c r="H15" i="7" s="1"/>
  <c r="H16" i="7" a="1"/>
  <c r="H16" i="7" s="1"/>
  <c r="H17" i="7" a="1"/>
  <c r="H17" i="7" s="1"/>
  <c r="H18" i="7" a="1"/>
  <c r="H18" i="7" s="1"/>
  <c r="H19" i="7" a="1"/>
  <c r="H19" i="7" s="1"/>
  <c r="H20" i="7" a="1"/>
  <c r="H20" i="7" s="1"/>
  <c r="H21" i="7" a="1"/>
  <c r="H21" i="7" s="1"/>
  <c r="H22" i="7" a="1"/>
  <c r="H22" i="7" s="1"/>
  <c r="H23" i="7" a="1"/>
  <c r="H23" i="7" s="1"/>
  <c r="H24" i="7" a="1"/>
  <c r="H24" i="7" s="1"/>
  <c r="H25" i="7" a="1"/>
  <c r="H25" i="7" s="1"/>
  <c r="H5" i="7" a="1"/>
  <c r="H5" i="7" s="1"/>
  <c r="G6" i="7" a="1"/>
  <c r="G6" i="7" s="1"/>
  <c r="G7" i="7" a="1"/>
  <c r="G7" i="7" s="1"/>
  <c r="G8" i="7" a="1"/>
  <c r="G8" i="7" s="1"/>
  <c r="G9" i="7" a="1"/>
  <c r="G9" i="7" s="1"/>
  <c r="G10" i="7" a="1"/>
  <c r="G10" i="7" s="1"/>
  <c r="G11" i="7" a="1"/>
  <c r="G11" i="7" s="1"/>
  <c r="G12" i="7" a="1"/>
  <c r="G12" i="7" s="1"/>
  <c r="G13" i="7" a="1"/>
  <c r="G13" i="7" s="1"/>
  <c r="G14" i="7" a="1"/>
  <c r="G14" i="7" s="1"/>
  <c r="G15" i="7" a="1"/>
  <c r="G15" i="7" s="1"/>
  <c r="G16" i="7" a="1"/>
  <c r="G16" i="7" s="1"/>
  <c r="G17" i="7" a="1"/>
  <c r="G17" i="7" s="1"/>
  <c r="G18" i="7" a="1"/>
  <c r="G18" i="7" s="1"/>
  <c r="G19" i="7" a="1"/>
  <c r="G19" i="7" s="1"/>
  <c r="G20" i="7" a="1"/>
  <c r="G20" i="7" s="1"/>
  <c r="G21" i="7" a="1"/>
  <c r="G21" i="7" s="1"/>
  <c r="G22" i="7" a="1"/>
  <c r="G22" i="7" s="1"/>
  <c r="G23" i="7" a="1"/>
  <c r="G23" i="7" s="1"/>
  <c r="G24" i="7" a="1"/>
  <c r="G24" i="7" s="1"/>
  <c r="G25" i="7" a="1"/>
  <c r="G25" i="7" s="1"/>
  <c r="G26" i="7" a="1"/>
  <c r="G26" i="7" s="1"/>
  <c r="G27" i="7" a="1"/>
  <c r="G27" i="7" s="1"/>
  <c r="G5" i="7" a="1"/>
  <c r="G5" i="7" s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K14" i="7" l="1"/>
  <c r="K13" i="7"/>
  <c r="K12" i="7"/>
  <c r="K10" i="7"/>
  <c r="K9" i="7"/>
  <c r="K8" i="7"/>
  <c r="K7" i="7"/>
  <c r="K5" i="7"/>
  <c r="K23" i="7"/>
  <c r="K26" i="7"/>
  <c r="K22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<sst xmlns="http://schemas.openxmlformats.org/spreadsheetml/2006/main" count="84491" uniqueCount="24201">
  <si>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</si>
  <si>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</si>
  <si>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</si>
  <si>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</si>
  <si>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</si>
  <si>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</si>
  <si>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</si>
  <si>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</si>
  <si>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</si>
  <si>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</si>
  <si>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</si>
  <si>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</si>
  <si>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</si>
  <si>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</si>
  <si>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</si>
  <si>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</si>
  <si>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</si>
  <si>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</si>
  <si>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</si>
  <si>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</si>
  <si>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</si>
  <si>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</si>
  <si>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</si>
  <si>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</si>
  <si>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</si>
  <si>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</si>
  <si>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</si>
  <si>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</si>
  <si>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</si>
  <si>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</si>
  <si>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</si>
  <si>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</si>
  <si>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</si>
  <si>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</si>
  <si>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</si>
  <si>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</si>
  <si>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</si>
  <si>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</si>
  <si>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</si>
  <si>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</si>
  <si>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</si>
  <si>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</si>
  <si>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</si>
  <si>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</si>
  <si>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</si>
  <si>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</si>
  <si>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</si>
  <si>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</si>
  <si>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</si>
  <si>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</si>
  <si>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</si>
  <si>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</si>
  <si>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</si>
  <si>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</si>
  <si>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</si>
  <si>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</si>
  <si>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</si>
  <si>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</si>
  <si>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</si>
  <si>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</si>
  <si>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</si>
  <si>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</si>
  <si>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</si>
  <si>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</si>
  <si>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</si>
  <si>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</si>
  <si>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</si>
  <si>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</si>
  <si>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</si>
  <si>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</si>
  <si>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</si>
  <si>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</si>
  <si>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</si>
  <si>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</si>
  <si>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</si>
  <si>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</si>
  <si>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</si>
  <si>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</si>
  <si>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</si>
  <si>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</si>
  <si>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</si>
  <si>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</si>
  <si>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</si>
  <si>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</si>
  <si>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</si>
  <si>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</si>
  <si>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</si>
  <si>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</si>
  <si>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</si>
  <si>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</si>
  <si>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</si>
  <si>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</si>
  <si>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</si>
  <si>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</si>
  <si>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</si>
  <si>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</si>
  <si>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</si>
  <si>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</si>
  <si>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</si>
  <si>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</si>
  <si>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</si>
  <si>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</si>
  <si>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</si>
  <si>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</si>
  <si>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</si>
  <si>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</si>
  <si>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</si>
  <si>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</si>
  <si>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</si>
  <si>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</si>
  <si>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</si>
  <si>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</si>
  <si>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</si>
  <si>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</si>
  <si>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</si>
  <si>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</si>
  <si>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</si>
  <si>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</si>
  <si>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</si>
  <si>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</si>
  <si>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</si>
  <si>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</si>
  <si>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</si>
  <si>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</si>
  <si>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</si>
  <si>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</si>
  <si>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</si>
  <si>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</si>
  <si>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</si>
  <si>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</si>
  <si>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</si>
  <si>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</si>
  <si>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</si>
  <si>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</si>
  <si>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</si>
  <si>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</si>
  <si>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</si>
  <si>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</si>
  <si>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</si>
  <si>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</si>
  <si>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</si>
  <si>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</si>
  <si>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</si>
  <si>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</si>
  <si>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</si>
  <si>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</si>
  <si>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</si>
  <si>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</si>
  <si>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</si>
  <si>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</si>
  <si>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</si>
  <si>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</si>
  <si>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</si>
  <si>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</si>
  <si>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</si>
  <si>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</si>
  <si>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</si>
  <si>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</si>
  <si>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</si>
  <si>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</si>
  <si>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</si>
  <si>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</si>
  <si>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</si>
  <si>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</si>
  <si>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</si>
  <si>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</si>
  <si>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</si>
  <si>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</si>
  <si>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</si>
  <si>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</si>
  <si>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</si>
  <si>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</si>
  <si>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</si>
  <si>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</si>
  <si>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</si>
  <si>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</si>
  <si>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</si>
  <si>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</si>
  <si>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</si>
  <si>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</si>
  <si>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</si>
  <si>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</si>
  <si>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</si>
  <si>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</si>
  <si>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</si>
  <si>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</si>
  <si>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</si>
  <si>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</si>
  <si>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</si>
  <si>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</si>
  <si>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</si>
  <si>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</si>
  <si>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</si>
  <si>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</si>
  <si>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</si>
  <si>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</si>
  <si>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</si>
  <si>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</si>
  <si>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</si>
  <si>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</si>
  <si>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</si>
  <si>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</si>
  <si>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</si>
  <si>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</si>
  <si>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</si>
  <si>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</si>
  <si>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</si>
  <si>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</si>
  <si>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</si>
  <si>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</si>
  <si>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</si>
  <si>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</si>
  <si>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</si>
  <si>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</si>
  <si>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</si>
  <si>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</si>
  <si>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</si>
  <si>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</si>
  <si>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</si>
  <si>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</si>
  <si>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</si>
  <si>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</si>
  <si>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</si>
  <si>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</si>
  <si>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</si>
  <si>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</si>
  <si>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</si>
  <si>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</si>
  <si>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</si>
  <si>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</si>
  <si>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</si>
  <si>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</si>
  <si>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</si>
  <si>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</si>
  <si>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</si>
  <si>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</si>
  <si>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</si>
  <si>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</si>
  <si>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</si>
  <si>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</si>
  <si>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</si>
  <si>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</si>
  <si>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</si>
  <si>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</si>
  <si>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</si>
  <si>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</si>
  <si>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</si>
  <si>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</si>
  <si>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</si>
  <si>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</si>
  <si>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</si>
  <si>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</si>
  <si>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</si>
  <si>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</si>
  <si>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</si>
  <si>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</si>
  <si>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</si>
  <si>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</si>
  <si>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</si>
  <si>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</si>
  <si>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</si>
  <si>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</si>
  <si>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</si>
  <si>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</si>
  <si>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</si>
  <si>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</si>
  <si>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</si>
  <si>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</si>
  <si>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</si>
  <si>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</si>
  <si>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</si>
  <si>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</si>
  <si>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</si>
  <si>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</si>
  <si>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</si>
  <si>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</si>
  <si>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</si>
  <si>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</si>
  <si>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</si>
  <si>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</si>
  <si>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</si>
  <si>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</si>
  <si>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</si>
  <si>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</si>
  <si>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</si>
  <si>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</si>
  <si>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</si>
  <si>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</si>
  <si>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</si>
  <si>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</si>
  <si>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</si>
  <si>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</si>
  <si>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</si>
  <si>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</si>
  <si>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</si>
  <si>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</si>
  <si>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</si>
  <si>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</si>
  <si>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</si>
  <si>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</si>
  <si>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</si>
  <si>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</si>
  <si>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</si>
  <si>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</si>
  <si>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</si>
  <si>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</si>
  <si>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</si>
  <si>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</si>
  <si>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</si>
  <si>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</si>
  <si>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</si>
  <si>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</si>
  <si>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</si>
  <si>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</si>
  <si>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</si>
  <si>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</si>
  <si>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</si>
  <si>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</si>
  <si>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</si>
  <si>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</si>
  <si>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</si>
  <si>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</si>
  <si>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</si>
  <si>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</si>
  <si>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</si>
  <si>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</si>
  <si>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</si>
  <si>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</si>
  <si>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</si>
  <si>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</si>
  <si>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</si>
  <si>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</si>
  <si>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</si>
  <si>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</si>
  <si>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</si>
  <si>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</si>
  <si>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</si>
  <si>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</si>
  <si>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</si>
  <si>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</si>
  <si>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</si>
  <si>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</si>
  <si>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</si>
  <si>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</si>
  <si>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</si>
  <si>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</si>
  <si>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</si>
  <si>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</si>
  <si>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</si>
  <si>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</si>
  <si>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</si>
  <si>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</si>
  <si>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</si>
  <si>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</si>
  <si>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</si>
  <si>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</si>
  <si>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</si>
  <si>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</si>
  <si>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</si>
  <si>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</si>
  <si>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</si>
  <si>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</si>
  <si>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</si>
  <si>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</si>
  <si>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</si>
  <si>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</si>
  <si>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</si>
  <si>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</si>
  <si>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</si>
  <si>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</si>
  <si>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</si>
  <si>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</si>
  <si>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</si>
  <si>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</si>
  <si>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</si>
  <si>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</si>
  <si>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</si>
  <si>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</si>
  <si>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</si>
  <si>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</si>
  <si>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</si>
  <si>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</si>
  <si>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</si>
  <si>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</si>
  <si>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</si>
  <si>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</si>
  <si>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</si>
  <si>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</si>
  <si>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</si>
  <si>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</si>
  <si>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</si>
  <si>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</si>
  <si>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</si>
  <si>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</si>
  <si>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</si>
  <si>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</si>
  <si>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</si>
  <si>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</si>
  <si>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</si>
  <si>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</si>
  <si>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</si>
  <si>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</si>
  <si>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</si>
  <si>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</si>
  <si>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</si>
  <si>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</si>
  <si>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</si>
  <si>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</si>
  <si>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</si>
  <si>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</si>
  <si>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</si>
  <si>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</si>
  <si>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</si>
  <si>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</si>
  <si>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</si>
  <si>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</si>
  <si>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</si>
  <si>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</si>
  <si>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</si>
  <si>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</si>
  <si>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</si>
  <si>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</si>
  <si>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</si>
  <si>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</si>
  <si>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</si>
  <si>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</si>
  <si>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</si>
  <si>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</si>
  <si>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</si>
  <si>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</si>
  <si>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</si>
  <si>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</si>
  <si>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</si>
  <si>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</si>
  <si>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</si>
  <si>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</si>
  <si>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</si>
  <si>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</si>
  <si>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</si>
  <si>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</si>
  <si>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</si>
  <si>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</si>
  <si>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</si>
  <si>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</si>
  <si>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</si>
  <si>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</si>
  <si>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</si>
  <si>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</si>
  <si>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</si>
  <si>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</si>
  <si>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</si>
  <si>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</si>
  <si>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</si>
  <si>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</si>
  <si>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</si>
  <si>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</si>
  <si>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</si>
  <si>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</si>
  <si>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</si>
  <si>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</si>
  <si>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</si>
  <si>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</si>
  <si>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</si>
  <si>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</si>
  <si>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</si>
  <si>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</si>
  <si>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</si>
  <si>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</si>
  <si>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</si>
  <si>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</si>
  <si>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</si>
  <si>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</si>
  <si>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</si>
  <si>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</si>
  <si>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</si>
  <si>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</si>
  <si>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</si>
  <si>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</si>
  <si>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</si>
  <si>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</si>
  <si>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</si>
  <si>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</si>
  <si>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</si>
  <si>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</si>
  <si>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</si>
  <si>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</si>
  <si>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</si>
  <si>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</si>
  <si>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</si>
  <si>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</si>
  <si>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</si>
  <si>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</si>
  <si>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</si>
  <si>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</si>
  <si>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</si>
  <si>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</si>
  <si>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</si>
  <si>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</si>
  <si>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</si>
  <si>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</si>
  <si>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</si>
  <si>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</si>
  <si>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</si>
  <si>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</si>
  <si>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</si>
  <si>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</si>
  <si>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</si>
  <si>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</si>
  <si>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</si>
  <si>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</si>
  <si>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</si>
  <si>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</si>
  <si>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</si>
  <si>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</si>
  <si>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</si>
  <si>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</si>
  <si>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</si>
  <si>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</si>
  <si>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</si>
  <si>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</si>
  <si>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</si>
  <si>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</si>
  <si>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</si>
  <si>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</si>
  <si>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</si>
  <si>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</si>
  <si>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</si>
  <si>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</si>
  <si>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</si>
  <si>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</si>
  <si>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</si>
  <si>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</si>
  <si>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</si>
  <si>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</si>
  <si>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</si>
  <si>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</si>
  <si>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</si>
  <si>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</si>
  <si>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</si>
  <si>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</si>
  <si>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</si>
  <si>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</si>
  <si>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</si>
  <si>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</si>
  <si>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</si>
  <si>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</si>
  <si>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</si>
  <si>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</si>
  <si>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</si>
  <si>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</si>
  <si>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</si>
  <si>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</si>
  <si>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</si>
  <si>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</si>
  <si>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</si>
  <si>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</si>
  <si>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</si>
  <si>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</si>
  <si>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</si>
  <si>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</si>
  <si>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</si>
  <si>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</si>
  <si>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</si>
  <si>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</si>
  <si>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</si>
  <si>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</si>
  <si>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</si>
  <si>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</si>
  <si>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</si>
  <si>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</si>
  <si>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</si>
  <si>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</si>
  <si>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</si>
  <si>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</si>
  <si>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</si>
  <si>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</si>
  <si>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</si>
  <si>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</si>
  <si>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</si>
  <si>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</si>
  <si>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</si>
  <si>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</si>
  <si>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</si>
  <si>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</si>
  <si>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</si>
  <si>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</si>
  <si>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</si>
  <si>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</si>
  <si>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</si>
  <si>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</si>
  <si>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</si>
  <si>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</si>
  <si>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</si>
  <si>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</si>
  <si>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</si>
  <si>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</si>
  <si>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</si>
  <si>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</si>
  <si>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</si>
  <si>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</si>
  <si>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</si>
  <si>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</si>
  <si>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</si>
  <si>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</si>
  <si>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</si>
  <si>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</si>
  <si>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</si>
  <si>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</si>
  <si>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</si>
  <si>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</si>
  <si>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</si>
  <si>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</si>
  <si>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</si>
  <si>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</si>
  <si>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</si>
  <si>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</si>
  <si>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</si>
  <si>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</si>
  <si>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</si>
  <si>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</si>
  <si>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</si>
  <si>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</si>
  <si>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</si>
  <si>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</si>
  <si>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</si>
  <si>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</si>
  <si>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</si>
  <si>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</si>
  <si>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</si>
  <si>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</si>
  <si>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</si>
  <si>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</si>
  <si>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</si>
  <si>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</si>
  <si>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</si>
  <si>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</si>
  <si>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</si>
  <si>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</si>
  <si>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</si>
  <si>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</si>
  <si>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</si>
  <si>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</si>
  <si>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</si>
  <si>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</si>
  <si>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</si>
  <si>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</si>
  <si>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</si>
  <si>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</si>
  <si>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</si>
  <si>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</si>
  <si>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</si>
  <si>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</si>
  <si>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</si>
  <si>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</si>
  <si>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</si>
  <si>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</si>
  <si>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</si>
  <si>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</si>
  <si>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</si>
  <si>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</si>
  <si>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</si>
  <si>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</si>
  <si>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</si>
  <si>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</si>
  <si>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</si>
  <si>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</si>
  <si>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</si>
  <si>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</si>
  <si>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</si>
  <si>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</si>
  <si>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</si>
  <si>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</si>
  <si>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</si>
  <si>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</si>
  <si>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</si>
  <si>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</si>
  <si>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</si>
  <si>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</si>
  <si>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</si>
  <si>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</si>
  <si>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</si>
  <si>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</si>
  <si>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</si>
  <si>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</si>
  <si>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</si>
  <si>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</si>
  <si>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</si>
  <si>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</si>
  <si>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</si>
  <si>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</si>
  <si>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</si>
  <si>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</si>
  <si>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</si>
  <si>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</si>
  <si>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</si>
  <si>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</si>
  <si>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</si>
  <si>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</si>
  <si>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</si>
  <si>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</si>
  <si>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</si>
  <si>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</si>
  <si>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</si>
  <si>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</si>
  <si>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</si>
  <si>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</si>
  <si>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</si>
  <si>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</si>
  <si>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</si>
  <si>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</si>
  <si>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</si>
  <si>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</si>
  <si>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</si>
  <si>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</si>
  <si>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</si>
  <si>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</si>
  <si>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</si>
  <si>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</si>
  <si>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</si>
  <si>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</si>
  <si>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</si>
  <si>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</si>
  <si>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</si>
  <si>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</si>
  <si>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</si>
  <si>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</si>
  <si>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</si>
  <si>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</si>
  <si>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</si>
  <si>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</si>
  <si>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</si>
  <si>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</si>
  <si>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</si>
  <si>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</si>
  <si>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</si>
  <si>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</si>
  <si>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</si>
  <si>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</si>
  <si>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</si>
  <si>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</si>
  <si>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</si>
  <si>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</si>
  <si>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</si>
  <si>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</si>
  <si>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</si>
  <si>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</si>
  <si>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</si>
  <si>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</si>
  <si>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</si>
  <si>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</si>
  <si>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</si>
  <si>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</si>
  <si>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</si>
  <si>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</si>
  <si>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</si>
  <si>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</si>
  <si>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</si>
  <si>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</si>
  <si>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</si>
  <si>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</si>
  <si>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</si>
  <si>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</si>
  <si>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</si>
  <si>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</si>
  <si>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</si>
  <si>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</si>
  <si>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</si>
  <si>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</si>
  <si>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</si>
  <si>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</si>
  <si>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</si>
  <si>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</si>
  <si>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</si>
  <si>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</si>
  <si>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</si>
  <si>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</si>
  <si>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</si>
  <si>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</si>
  <si>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</si>
  <si>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</si>
  <si>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</si>
  <si>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</si>
  <si>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</si>
  <si>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</si>
  <si>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</si>
  <si>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</si>
  <si>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</si>
  <si>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</si>
  <si>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</si>
  <si>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</si>
  <si>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</si>
  <si>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</si>
  <si>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</si>
  <si>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</si>
  <si>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</si>
  <si>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</si>
  <si>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</si>
  <si>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</si>
  <si>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</si>
  <si>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</si>
  <si>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</si>
  <si>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</si>
  <si>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</si>
  <si>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</si>
  <si>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</si>
  <si>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</si>
  <si>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</si>
  <si>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</si>
  <si>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</si>
  <si>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</si>
  <si>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</si>
  <si>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</si>
  <si>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</si>
  <si>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</si>
  <si>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</si>
  <si>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</si>
  <si>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</si>
  <si>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</si>
  <si>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</si>
  <si>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</si>
  <si>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</si>
  <si>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</si>
  <si>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</si>
  <si>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</si>
  <si>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</si>
  <si>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</si>
  <si>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</si>
  <si>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</si>
  <si>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</si>
  <si>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</si>
  <si>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</si>
  <si>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</si>
  <si>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</si>
  <si>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</si>
  <si>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</si>
  <si>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</si>
  <si>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</si>
  <si>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</si>
  <si>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</si>
  <si>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</si>
  <si>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</si>
  <si>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</si>
  <si>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</si>
  <si>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</si>
  <si>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</si>
  <si>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</si>
  <si>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</si>
  <si>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</si>
  <si>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</si>
  <si>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</si>
  <si>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</si>
  <si>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</si>
  <si>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</si>
  <si>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</si>
  <si>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</si>
  <si>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</si>
  <si>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</si>
  <si>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</si>
  <si>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</si>
  <si>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</si>
  <si>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</si>
  <si>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</si>
  <si>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</si>
  <si>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</si>
  <si>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</si>
  <si>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</si>
  <si>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</si>
  <si>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</si>
  <si>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</si>
  <si>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</si>
  <si>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</si>
  <si>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</si>
  <si>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</si>
  <si>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</si>
  <si>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</si>
  <si>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</si>
  <si>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</si>
  <si>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</si>
  <si>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</si>
  <si>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</si>
  <si>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</si>
  <si>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</si>
  <si>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</si>
  <si>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</si>
  <si>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</si>
  <si>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</si>
  <si>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</si>
  <si>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</si>
  <si>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</si>
  <si>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</si>
  <si>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</si>
  <si>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</si>
  <si>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</si>
  <si>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</si>
  <si>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</si>
  <si>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</si>
  <si>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</si>
  <si>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</si>
  <si>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</si>
  <si>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</si>
  <si>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</si>
  <si>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</si>
  <si>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</si>
  <si>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</si>
  <si>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</si>
  <si>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</si>
  <si>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</si>
  <si>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</si>
  <si>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</si>
  <si>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</si>
  <si>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</si>
  <si>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</si>
  <si>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</si>
  <si>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</si>
  <si>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</si>
  <si>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</si>
  <si>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</si>
  <si>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</si>
  <si>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</si>
  <si>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</si>
  <si>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</si>
  <si>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</si>
  <si>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</si>
  <si>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</si>
  <si>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</si>
  <si>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</si>
  <si>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</si>
  <si>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</si>
  <si>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</si>
  <si>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</si>
  <si>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</si>
  <si>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</si>
  <si>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</si>
  <si>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</si>
  <si>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</si>
  <si>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</si>
  <si>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</si>
  <si>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</si>
  <si>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</si>
  <si>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</si>
  <si>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</si>
  <si>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</si>
  <si>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</si>
  <si>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</si>
  <si>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</si>
  <si>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</si>
  <si>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</si>
  <si>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</si>
  <si>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</si>
  <si>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</si>
  <si>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</si>
  <si>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</si>
  <si>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</si>
  <si>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</si>
  <si>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</si>
  <si>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</si>
  <si>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</si>
  <si>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</si>
  <si>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</si>
  <si>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</si>
  <si>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</si>
  <si>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</si>
  <si>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</si>
  <si>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</si>
  <si>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</si>
  <si>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</si>
  <si>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</si>
  <si>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</si>
  <si>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</si>
  <si>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</si>
  <si>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</si>
  <si>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</si>
  <si>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</si>
  <si>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</si>
  <si>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</si>
  <si>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</si>
  <si>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</si>
  <si>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</si>
  <si>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</si>
  <si>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</si>
  <si>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</si>
  <si>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</si>
  <si>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</si>
  <si>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</si>
  <si>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</si>
  <si>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</si>
  <si>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</si>
  <si>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</si>
  <si>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</si>
  <si>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</si>
  <si>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</si>
  <si>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</si>
  <si>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</si>
  <si>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</si>
  <si>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</si>
  <si>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</si>
  <si>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</si>
  <si>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</si>
  <si>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</si>
  <si>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</si>
  <si>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</si>
  <si>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</si>
  <si>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</si>
  <si>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</si>
  <si>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</si>
  <si>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</si>
  <si>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</si>
  <si>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</si>
  <si>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</si>
  <si>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</si>
  <si>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</si>
  <si>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</si>
  <si>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</si>
  <si>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</si>
  <si>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</si>
  <si>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</si>
  <si>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</si>
  <si>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</si>
  <si>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</si>
  <si>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</si>
  <si>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</si>
  <si>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</si>
  <si>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</si>
  <si>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</si>
  <si>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</si>
  <si>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</si>
  <si>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</si>
  <si>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</si>
  <si>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</si>
  <si>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</si>
  <si>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</si>
  <si>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</si>
  <si>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</si>
  <si>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</si>
  <si>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</si>
  <si>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</si>
  <si>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</si>
  <si>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</si>
  <si>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</si>
  <si>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</si>
  <si>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</si>
  <si>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</si>
  <si>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</si>
  <si>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</si>
  <si>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</si>
  <si>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</si>
  <si>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</si>
  <si>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</si>
  <si>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</si>
  <si>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</si>
  <si>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</si>
  <si>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</si>
  <si>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</si>
  <si>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</si>
  <si>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</si>
  <si>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</si>
  <si>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</si>
  <si>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</si>
  <si>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</si>
  <si>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</si>
  <si>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</si>
  <si>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</si>
  <si>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</si>
  <si>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</si>
  <si>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</si>
  <si>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</si>
  <si>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</si>
  <si>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</si>
  <si>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</si>
  <si>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</si>
  <si>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</si>
  <si>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</si>
  <si>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</si>
  <si>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</si>
  <si>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</si>
  <si>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</si>
  <si>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</si>
  <si>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</si>
  <si>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</si>
  <si>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</si>
  <si>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</si>
  <si>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</si>
  <si>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</si>
  <si>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</si>
  <si>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</si>
  <si>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</si>
  <si>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</si>
  <si>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</si>
  <si>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</si>
  <si>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</si>
  <si>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</si>
  <si>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</si>
  <si>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</si>
  <si>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</si>
  <si>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</si>
  <si>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</si>
  <si>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</si>
  <si>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</si>
  <si>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</si>
  <si>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</si>
  <si>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</si>
  <si>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</si>
  <si>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</si>
  <si>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</si>
  <si>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</si>
  <si>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</si>
  <si>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</si>
  <si>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</si>
  <si>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</si>
  <si>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</si>
  <si>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</si>
  <si>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</si>
  <si>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</si>
  <si>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</si>
  <si>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</si>
  <si>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</si>
  <si>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</si>
  <si>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</si>
  <si>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</si>
  <si>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</si>
  <si>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</si>
  <si>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</si>
  <si>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</si>
  <si>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</si>
  <si>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</si>
  <si>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</si>
  <si>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</si>
  <si>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</si>
  <si>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</si>
  <si>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</si>
  <si>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</si>
  <si>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</si>
  <si>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</si>
  <si>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</si>
  <si>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</si>
  <si>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</si>
  <si>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</si>
  <si>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</si>
  <si>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</si>
  <si>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</si>
  <si>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</si>
  <si>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</si>
  <si>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</si>
  <si>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</si>
  <si>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</si>
  <si>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</si>
  <si>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</si>
  <si>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</si>
  <si>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</si>
  <si>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</si>
  <si>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</si>
  <si>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</si>
  <si>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</si>
  <si>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</si>
  <si>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</si>
  <si>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</si>
  <si>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</si>
  <si>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</si>
  <si>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</si>
  <si>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</si>
  <si>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</si>
  <si>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</si>
  <si>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</si>
  <si>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</si>
  <si>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</si>
  <si>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</si>
  <si>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</si>
  <si>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</si>
  <si>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</si>
  <si>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</si>
  <si>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</si>
  <si>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</si>
  <si>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</si>
  <si>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</si>
  <si>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</si>
  <si>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</si>
  <si>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</si>
  <si>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</si>
  <si>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</si>
  <si>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</si>
  <si>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</si>
  <si>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</si>
  <si>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</si>
  <si>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</si>
  <si>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</si>
  <si>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</si>
  <si>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</si>
  <si>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</si>
  <si>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</si>
  <si>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</si>
  <si>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</si>
  <si>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</si>
  <si>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</si>
  <si>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</si>
  <si>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</si>
  <si>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</si>
  <si>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</si>
  <si>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</si>
  <si>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</si>
  <si>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</si>
  <si>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</si>
  <si>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</si>
  <si>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</si>
  <si>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</si>
  <si>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</si>
  <si>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</si>
  <si>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</si>
  <si>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</si>
  <si>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</si>
  <si>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</si>
  <si>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</si>
  <si>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</si>
  <si>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</si>
  <si>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</si>
  <si>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</si>
  <si>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</si>
  <si>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</si>
  <si>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</si>
  <si>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</si>
  <si>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</si>
  <si>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</si>
  <si>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</si>
  <si>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</si>
  <si>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</si>
  <si>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</si>
  <si>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</si>
  <si>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</si>
  <si>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</si>
  <si>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</si>
  <si>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</si>
  <si>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</si>
  <si>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</si>
  <si>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</si>
  <si>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</si>
  <si>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</si>
  <si>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</si>
  <si>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</si>
  <si>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</si>
  <si>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</si>
  <si>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</si>
  <si>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</si>
  <si>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</si>
  <si>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</si>
  <si>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</si>
  <si>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</si>
  <si>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</si>
  <si>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</si>
  <si>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</si>
  <si>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</si>
  <si>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</si>
  <si>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</si>
  <si>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</si>
  <si>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</si>
  <si>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</si>
  <si>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</si>
  <si>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</si>
  <si>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</si>
  <si>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</si>
  <si>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</si>
  <si>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</si>
  <si>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</si>
  <si>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</si>
  <si>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</si>
  <si>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</si>
  <si>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</si>
  <si>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</si>
  <si>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</si>
  <si>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</si>
  <si>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</si>
  <si>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</si>
  <si>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</si>
  <si>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</si>
  <si>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</si>
  <si>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</si>
  <si>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</si>
  <si>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</si>
  <si>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</si>
  <si>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</si>
  <si>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</si>
  <si>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</si>
  <si>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</si>
  <si>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</si>
  <si>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</si>
  <si>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</si>
  <si>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</si>
  <si>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</si>
  <si>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</si>
  <si>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</si>
  <si>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</si>
  <si>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</si>
  <si>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</si>
  <si>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</si>
  <si>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</si>
  <si>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</si>
  <si>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</si>
  <si>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</si>
  <si>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</si>
  <si>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</si>
  <si>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</si>
  <si>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</si>
  <si>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</si>
  <si>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</si>
  <si>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</si>
  <si>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</si>
  <si>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</si>
  <si>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</si>
  <si>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</si>
  <si>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</si>
  <si>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</si>
  <si>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</si>
  <si>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</si>
  <si>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</si>
  <si>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</si>
  <si>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</si>
  <si>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</si>
  <si>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</si>
  <si>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</si>
  <si>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</si>
  <si>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</si>
  <si>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</si>
  <si>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</si>
  <si>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</si>
  <si>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</si>
  <si>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</si>
  <si>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</si>
  <si>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</si>
  <si>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</si>
  <si>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</si>
  <si>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</si>
  <si>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</si>
  <si>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</si>
  <si>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</si>
  <si>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</si>
  <si>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</si>
  <si>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</si>
  <si>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</si>
  <si>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</si>
  <si>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</si>
  <si>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</si>
  <si>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</si>
  <si>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</si>
  <si>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</si>
  <si>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</si>
  <si>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</si>
  <si>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</si>
  <si>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</si>
  <si>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</si>
  <si>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</si>
  <si>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</si>
  <si>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</si>
  <si>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</si>
  <si>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</si>
  <si>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</si>
  <si>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</si>
  <si>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</si>
  <si>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</si>
  <si>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</si>
  <si>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</si>
  <si>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</si>
  <si>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</si>
  <si>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</si>
  <si>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</si>
  <si>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</si>
  <si>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</si>
  <si>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</si>
  <si>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</si>
  <si>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</si>
  <si>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</si>
  <si>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</si>
  <si>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</si>
  <si>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</si>
  <si>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</si>
  <si>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</si>
  <si>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</si>
  <si>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</si>
  <si>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</si>
  <si>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</si>
  <si>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</si>
  <si>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</si>
  <si>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</si>
  <si>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</si>
  <si>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</si>
  <si>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</si>
  <si>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</si>
  <si>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</si>
  <si>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</si>
  <si>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</si>
  <si>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</si>
  <si>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</si>
  <si>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</si>
  <si>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</si>
  <si>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</si>
  <si>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</si>
  <si>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</si>
  <si>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</si>
  <si>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</si>
  <si>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</si>
  <si>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</si>
  <si>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</si>
  <si>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</si>
  <si>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</si>
  <si>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</si>
  <si>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</si>
  <si>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</si>
  <si>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</si>
  <si>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</si>
  <si>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</si>
  <si>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</si>
  <si>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</si>
  <si>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</si>
  <si>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</si>
  <si>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</si>
  <si>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</si>
  <si>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</si>
  <si>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</si>
  <si>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</si>
  <si>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</si>
  <si>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</si>
  <si>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</si>
  <si>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</si>
  <si>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</si>
  <si>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</si>
  <si>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</si>
  <si>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</si>
  <si>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</si>
  <si>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</si>
  <si>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</si>
  <si>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</si>
  <si>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</si>
  <si>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</si>
  <si>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</si>
  <si>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</si>
  <si>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</si>
  <si>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</si>
  <si>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</si>
  <si>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</si>
  <si>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</si>
  <si>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</si>
  <si>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</si>
  <si>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</si>
  <si>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</si>
  <si>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</si>
  <si>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</si>
  <si>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</si>
  <si>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</si>
  <si>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</si>
  <si>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</si>
  <si>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</si>
  <si>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</si>
  <si>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</si>
  <si>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</si>
  <si>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</si>
  <si>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</si>
  <si>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</si>
  <si>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</si>
  <si>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</si>
  <si>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</si>
  <si>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</si>
  <si>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</si>
  <si>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</si>
  <si>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</si>
  <si>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</si>
  <si>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</si>
  <si>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</si>
  <si>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</si>
  <si>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</si>
  <si>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</si>
  <si>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</si>
  <si>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</si>
  <si>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</si>
  <si>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</si>
  <si>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</si>
  <si>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</si>
  <si>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</si>
  <si>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</si>
  <si>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</si>
  <si>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</si>
  <si>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</si>
  <si>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</si>
  <si>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</si>
  <si>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</si>
  <si>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</si>
  <si>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</si>
  <si>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</si>
  <si>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</si>
  <si>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</si>
  <si>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</si>
  <si>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</si>
  <si>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</si>
  <si>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</si>
  <si>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</si>
  <si>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</si>
  <si>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</si>
  <si>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</si>
  <si>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</si>
  <si>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</si>
  <si>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</si>
  <si>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</si>
  <si>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</si>
  <si>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</si>
  <si>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</si>
  <si>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</si>
  <si>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</si>
  <si>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</si>
  <si>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</si>
  <si>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</si>
  <si>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</si>
  <si>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</si>
  <si>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</si>
  <si>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</si>
  <si>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</si>
  <si>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</si>
  <si>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</si>
  <si>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</si>
  <si>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</si>
  <si>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</si>
  <si>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</si>
  <si>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</si>
  <si>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</si>
  <si>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</si>
  <si>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</si>
  <si>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</si>
  <si>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</si>
  <si>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</si>
  <si>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</si>
  <si>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</si>
  <si>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</si>
  <si>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</si>
  <si>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</si>
  <si>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</si>
  <si>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</si>
  <si>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</si>
  <si>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</si>
  <si>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</si>
  <si>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</si>
  <si>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</si>
  <si>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</si>
  <si>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</si>
  <si>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</si>
  <si>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</si>
  <si>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</si>
  <si>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</si>
  <si>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</si>
  <si>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</si>
  <si>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</si>
  <si>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</si>
  <si>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</si>
  <si>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</si>
  <si>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</si>
  <si>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</si>
  <si>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</si>
  <si>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</si>
  <si>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</si>
  <si>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</si>
  <si>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</si>
  <si>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</si>
  <si>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</si>
  <si>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</si>
  <si>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</si>
  <si>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</si>
  <si>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</si>
  <si>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</si>
  <si>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</si>
  <si>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</si>
  <si>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</si>
  <si>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</si>
  <si>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</si>
  <si>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</si>
  <si>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</si>
  <si>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</si>
  <si>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</si>
  <si>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</si>
  <si>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</si>
  <si>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</si>
  <si>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</si>
  <si>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</si>
  <si>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</si>
  <si>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</si>
  <si>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</si>
  <si>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</si>
  <si>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</si>
  <si>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</si>
  <si>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</si>
  <si>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</si>
  <si>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</si>
  <si>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</si>
  <si>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</si>
  <si>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</si>
  <si>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</si>
  <si>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</si>
  <si>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</si>
  <si>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</si>
  <si>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</si>
  <si>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</si>
  <si>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</si>
  <si>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</si>
  <si>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</si>
  <si>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</si>
  <si>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</si>
  <si>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</si>
  <si>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</si>
  <si>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</si>
  <si>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</si>
  <si>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</si>
  <si>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</si>
  <si>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</si>
  <si>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</si>
  <si>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</si>
  <si>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</si>
  <si>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</si>
  <si>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</si>
  <si>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</si>
  <si>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</si>
  <si>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</si>
  <si>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</si>
  <si>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</si>
  <si>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</si>
  <si>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</si>
  <si>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</si>
  <si>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</si>
  <si>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</si>
  <si>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</si>
  <si>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</si>
  <si>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</si>
  <si>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</si>
  <si>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</si>
  <si>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</si>
  <si>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</si>
  <si>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</si>
  <si>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</si>
  <si>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</si>
  <si>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</si>
  <si>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</si>
  <si>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</si>
  <si>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</si>
  <si>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</si>
  <si>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</si>
  <si>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</si>
  <si>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</si>
  <si>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</si>
  <si>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</si>
  <si>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</si>
  <si>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</si>
  <si>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</si>
  <si>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</si>
  <si>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</si>
  <si>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</si>
  <si>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</si>
  <si>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</si>
  <si>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</si>
  <si>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</si>
  <si>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</si>
  <si>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</si>
  <si>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</si>
  <si>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</si>
  <si>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</si>
  <si>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</si>
  <si>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</si>
  <si>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</si>
  <si>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</si>
  <si>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</si>
  <si>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</si>
  <si>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</si>
  <si>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</si>
  <si>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</si>
  <si>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</si>
  <si>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</si>
  <si>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</si>
  <si>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</si>
  <si>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</si>
  <si>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</si>
  <si>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</si>
  <si>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</si>
  <si>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</si>
  <si>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</si>
  <si>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</si>
  <si>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</si>
  <si>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</si>
  <si>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</si>
  <si>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</si>
  <si>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</si>
  <si>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</si>
  <si>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</si>
  <si>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</si>
  <si>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</si>
  <si>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</si>
  <si>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</si>
  <si>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</si>
  <si>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</si>
  <si>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</si>
  <si>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</si>
  <si>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</si>
  <si>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</si>
  <si>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</si>
  <si>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</si>
  <si>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</si>
  <si>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</si>
  <si>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</si>
  <si>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</si>
  <si>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</si>
  <si>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</si>
  <si>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</si>
  <si>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</si>
  <si>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</si>
  <si>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</si>
  <si>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</si>
  <si>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</si>
  <si>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</si>
  <si>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</si>
  <si>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</si>
  <si>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</si>
  <si>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</si>
  <si>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</si>
  <si>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</si>
  <si>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</si>
  <si>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</si>
  <si>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</si>
  <si>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</si>
  <si>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</si>
  <si>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</si>
  <si>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</si>
  <si>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</si>
  <si>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</si>
  <si>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</si>
  <si>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</si>
  <si>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</si>
  <si>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</si>
  <si>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</si>
  <si>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</si>
  <si>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</si>
  <si>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</si>
  <si>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</si>
  <si>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</si>
  <si>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</si>
  <si>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</si>
  <si>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</si>
  <si>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</si>
  <si>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</si>
  <si>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</si>
  <si>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</si>
  <si>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</si>
  <si>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</si>
  <si>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</si>
  <si>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</si>
  <si>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</si>
  <si>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</si>
  <si>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</si>
  <si>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</si>
  <si>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</si>
  <si>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</si>
  <si>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</si>
  <si>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</si>
  <si>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</si>
  <si>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</si>
  <si>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</si>
  <si>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</si>
  <si>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</si>
  <si>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</si>
  <si>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</si>
  <si>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</si>
  <si>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</si>
  <si>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</si>
  <si>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</si>
  <si>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</si>
  <si>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</si>
  <si>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</si>
  <si>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</si>
  <si>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</si>
  <si>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</si>
  <si>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</si>
  <si>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</si>
  <si>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</si>
  <si>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</si>
  <si>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</si>
  <si>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</si>
  <si>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</si>
  <si>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</si>
  <si>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</si>
  <si>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</si>
  <si>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</si>
  <si>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</si>
  <si>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</si>
  <si>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</si>
  <si>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</si>
  <si>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</si>
  <si>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</si>
  <si>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</si>
  <si>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</si>
  <si>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</si>
  <si>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</si>
  <si>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</si>
  <si>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</si>
  <si>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</si>
  <si>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</si>
  <si>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</si>
  <si>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</si>
  <si>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</si>
  <si>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</si>
  <si>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</si>
  <si>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</si>
  <si>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</si>
  <si>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</si>
  <si>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</si>
  <si>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</si>
  <si>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</si>
  <si>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</si>
  <si>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</si>
  <si>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</si>
  <si>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</si>
  <si>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</si>
  <si>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</si>
  <si>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</si>
  <si>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</si>
  <si>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</si>
  <si>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</si>
  <si>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</si>
  <si>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</si>
  <si>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</si>
  <si>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</si>
  <si>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</si>
  <si>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</si>
  <si>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</si>
  <si>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</si>
  <si>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</si>
  <si>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</si>
  <si>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</si>
  <si>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</si>
  <si>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</si>
  <si>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</si>
  <si>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</si>
  <si>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</si>
  <si>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</si>
  <si>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</si>
  <si>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</si>
  <si>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</si>
  <si>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</si>
  <si>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</si>
  <si>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</si>
  <si>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</si>
  <si>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</si>
  <si>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</si>
  <si>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</si>
  <si>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</si>
  <si>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</si>
  <si>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</si>
  <si>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</si>
  <si>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</si>
  <si>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</si>
  <si>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</si>
  <si>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</si>
  <si>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</si>
  <si>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</si>
  <si>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</si>
  <si>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</si>
  <si>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</si>
  <si>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</si>
  <si>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</si>
  <si>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</si>
  <si>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</si>
  <si>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</si>
  <si>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</si>
  <si>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</si>
  <si>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</si>
  <si>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</si>
  <si>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</si>
  <si>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</si>
  <si>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</si>
  <si>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</si>
  <si>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</si>
  <si>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</si>
  <si>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</si>
  <si>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</si>
  <si>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</si>
  <si>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</si>
  <si>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</si>
  <si>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</si>
  <si>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</si>
  <si>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</si>
  <si>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</si>
  <si>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</si>
  <si>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</si>
  <si>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</si>
  <si>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</si>
  <si>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</si>
  <si>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</si>
  <si>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</si>
  <si>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</si>
  <si>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</si>
  <si>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</si>
  <si>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</si>
  <si>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</si>
  <si>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</si>
  <si>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</si>
  <si>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</si>
  <si>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</si>
  <si>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</si>
  <si>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</si>
  <si>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</si>
  <si>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</si>
  <si>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</si>
  <si>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</si>
  <si>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</si>
  <si>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</si>
  <si>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</si>
  <si>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</si>
  <si>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</si>
  <si>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</si>
  <si>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</si>
  <si>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</si>
  <si>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</si>
  <si>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</si>
  <si>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</si>
  <si>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</si>
  <si>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</si>
  <si>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</si>
  <si>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</si>
  <si>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</si>
  <si>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</si>
  <si>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</si>
  <si>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</si>
  <si>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</si>
  <si>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</si>
  <si>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</si>
  <si>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</si>
  <si>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</si>
  <si>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</si>
  <si>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</si>
  <si>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</si>
  <si>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</si>
  <si>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</si>
  <si>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</si>
  <si>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</si>
  <si>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</si>
  <si>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</si>
  <si>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</si>
  <si>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</si>
  <si>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</si>
  <si>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</si>
  <si>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</si>
  <si>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</si>
  <si>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</si>
  <si>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</si>
  <si>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</si>
  <si>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</si>
  <si>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</si>
  <si>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</si>
  <si>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</si>
  <si>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</si>
  <si>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</si>
  <si>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</si>
  <si>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</si>
  <si>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</si>
  <si>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</si>
  <si>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</si>
  <si>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</si>
  <si>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</si>
  <si>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</si>
  <si>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</si>
  <si>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</si>
  <si>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</si>
  <si>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</si>
  <si>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</si>
  <si>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</si>
  <si>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</si>
  <si>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</si>
  <si>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</si>
  <si>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</si>
  <si>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</si>
  <si>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</si>
  <si>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</si>
  <si>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</si>
  <si>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</si>
  <si>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</si>
  <si>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</si>
  <si>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</si>
  <si>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</si>
  <si>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</si>
  <si>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</si>
  <si>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</si>
  <si>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</si>
  <si>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</si>
  <si>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</si>
  <si>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</si>
  <si>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</si>
  <si>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</si>
  <si>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</si>
  <si>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</si>
  <si>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</si>
  <si>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</si>
  <si>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</si>
  <si>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</si>
  <si>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</si>
  <si>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</si>
  <si>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</si>
  <si>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</si>
  <si>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</si>
  <si>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</si>
  <si>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</si>
  <si>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</si>
  <si>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</si>
  <si>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</si>
  <si>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</si>
  <si>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</si>
  <si>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</si>
  <si>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</si>
  <si>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</si>
  <si>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</si>
  <si>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</si>
  <si>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</si>
  <si>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</si>
  <si>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</si>
  <si>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</si>
  <si>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</si>
  <si>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</si>
  <si>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</si>
  <si>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</si>
  <si>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</si>
  <si>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</si>
  <si>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</si>
  <si>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</si>
  <si>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</si>
  <si>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</si>
  <si>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</si>
  <si>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</si>
  <si>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</si>
  <si>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</si>
  <si>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</si>
  <si>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</si>
  <si>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</si>
  <si>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</si>
  <si>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</si>
  <si>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</si>
  <si>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</si>
  <si>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</si>
  <si>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</si>
  <si>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</si>
  <si>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</si>
  <si>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</si>
  <si>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</si>
  <si>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</si>
  <si>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</si>
  <si>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</si>
  <si>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</si>
  <si>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</si>
  <si>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</si>
  <si>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</si>
  <si>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</si>
  <si>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</si>
  <si>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</si>
  <si>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</si>
  <si>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</si>
  <si>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</si>
  <si>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</si>
  <si>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</si>
  <si>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</si>
  <si>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</si>
  <si>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</si>
  <si>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</si>
  <si>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</si>
  <si>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</si>
  <si>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</si>
  <si>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</si>
  <si>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</si>
  <si>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</si>
  <si>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</si>
  <si>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</si>
  <si>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</si>
  <si>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</si>
  <si>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</si>
  <si>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</si>
  <si>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</si>
  <si>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</si>
  <si>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</si>
  <si>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</si>
  <si>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</si>
  <si>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</si>
  <si>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</si>
  <si>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</si>
  <si>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</si>
  <si>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</si>
  <si>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</si>
  <si>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</si>
  <si>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</si>
  <si>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</si>
  <si>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</si>
  <si>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</si>
  <si>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</si>
  <si>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</si>
  <si>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</si>
  <si>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</si>
  <si>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</si>
  <si>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</si>
  <si>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</si>
  <si>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</si>
  <si>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</si>
  <si>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</si>
  <si>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</si>
  <si>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</si>
  <si>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</si>
  <si>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</si>
  <si>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</si>
  <si>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</si>
  <si>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</si>
  <si>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</si>
  <si>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</si>
  <si>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</si>
  <si>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</si>
  <si>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</si>
  <si>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</si>
  <si>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</si>
  <si>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</si>
  <si>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</si>
  <si>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</si>
  <si>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</si>
  <si>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</si>
  <si>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</si>
  <si>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</si>
  <si>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</si>
  <si>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</si>
  <si>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</si>
  <si>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</si>
  <si>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</si>
  <si>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</si>
  <si>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</si>
  <si>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</si>
  <si>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</si>
  <si>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</si>
  <si>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</si>
  <si>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</si>
  <si>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</si>
  <si>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</si>
  <si>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</si>
  <si>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</si>
  <si>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</si>
  <si>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</si>
  <si>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</si>
  <si>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</si>
  <si>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</si>
  <si>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</si>
  <si>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</si>
  <si>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</si>
  <si>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</si>
  <si>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</si>
  <si>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</si>
  <si>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</si>
  <si>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</si>
  <si>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</si>
  <si>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</si>
  <si>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</si>
  <si>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</si>
  <si>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</si>
  <si>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</si>
  <si>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</si>
  <si>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</si>
  <si>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</si>
  <si>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</si>
  <si>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</si>
  <si>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</si>
  <si>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</si>
  <si>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</si>
  <si>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</si>
  <si>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</si>
  <si>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</si>
  <si>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</si>
  <si>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</si>
  <si>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</si>
  <si>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</si>
  <si>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</si>
  <si>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</si>
  <si>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</si>
  <si>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</si>
  <si>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</si>
  <si>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</si>
  <si>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</si>
  <si>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</si>
  <si>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</si>
  <si>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</si>
  <si>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</si>
  <si>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</si>
  <si>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</si>
  <si>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</si>
  <si>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</si>
  <si>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</si>
  <si>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</si>
  <si>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</si>
  <si>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</si>
  <si>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</si>
  <si>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</si>
  <si>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</si>
  <si>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</si>
  <si>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</si>
  <si>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</si>
  <si>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</si>
  <si>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</si>
  <si>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</si>
  <si>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</si>
  <si>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</si>
  <si>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</si>
  <si>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</si>
  <si>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</si>
  <si>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</si>
  <si>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</si>
  <si>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</si>
  <si>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</si>
  <si>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</si>
  <si>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</si>
  <si>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</si>
  <si>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</si>
  <si>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</si>
  <si>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</si>
  <si>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</si>
  <si>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</si>
  <si>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</si>
  <si>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</si>
  <si>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</si>
  <si>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</si>
  <si>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</si>
  <si>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</si>
  <si>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</si>
  <si>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</si>
  <si>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</si>
  <si>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</si>
  <si>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</si>
  <si>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</si>
  <si>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</si>
  <si>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</si>
  <si>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</si>
  <si>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</si>
  <si>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</si>
  <si>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</si>
  <si>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</si>
  <si>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</si>
  <si>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</si>
  <si>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</si>
  <si>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</si>
  <si>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</si>
  <si>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</si>
  <si>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</si>
  <si>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</si>
  <si>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</si>
  <si>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</si>
  <si>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</si>
  <si>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</si>
  <si>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</si>
  <si>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</si>
  <si>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</si>
  <si>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</si>
  <si>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</si>
  <si>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</si>
  <si>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</si>
  <si>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</si>
  <si>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</si>
  <si>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</si>
  <si>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</si>
  <si>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</si>
  <si>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</si>
  <si>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</si>
  <si>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</si>
  <si>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</si>
  <si>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</si>
  <si>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</si>
  <si>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</si>
  <si>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</si>
  <si>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</si>
  <si>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</si>
  <si>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</si>
  <si>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</si>
  <si>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</si>
  <si>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</si>
  <si>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</si>
  <si>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</si>
  <si>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</si>
  <si>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</si>
  <si>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</si>
  <si>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</si>
  <si>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</si>
  <si>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</si>
  <si>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</si>
  <si>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</si>
  <si>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</si>
  <si>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</si>
  <si>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</si>
  <si>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</si>
  <si>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</si>
  <si>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</si>
  <si>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</si>
  <si>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</si>
  <si>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</si>
  <si>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</si>
  <si>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</si>
  <si>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</si>
  <si>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</si>
  <si>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</si>
  <si>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</si>
  <si>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</si>
  <si>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</si>
  <si>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</si>
  <si>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</si>
  <si>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</si>
  <si>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</si>
  <si>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</si>
  <si>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</si>
  <si>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</si>
  <si>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</si>
  <si>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</si>
  <si>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</si>
  <si>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</si>
  <si>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</si>
  <si>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</si>
  <si>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</si>
  <si>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</si>
  <si>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</si>
  <si>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</si>
  <si>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</si>
  <si>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</si>
  <si>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</si>
  <si>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</si>
  <si>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</si>
  <si>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</si>
  <si>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</si>
  <si>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</si>
  <si>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</si>
  <si>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</si>
  <si>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</si>
  <si>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</si>
  <si>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</si>
  <si>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</si>
  <si>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</si>
  <si>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</si>
  <si>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</si>
  <si>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</si>
  <si>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</si>
  <si>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</si>
  <si>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</si>
  <si>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</si>
  <si>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</si>
  <si>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</si>
  <si>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</si>
  <si>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</si>
  <si>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</si>
  <si>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</si>
  <si>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</si>
  <si>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</si>
  <si>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</si>
  <si>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</si>
  <si>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</si>
  <si>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</si>
  <si>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</si>
  <si>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</si>
  <si>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</si>
  <si>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</si>
  <si>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</si>
  <si>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</si>
  <si>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</si>
  <si>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</si>
  <si>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</si>
  <si>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</si>
  <si>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</si>
  <si>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</si>
  <si>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</si>
  <si>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</si>
  <si>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</si>
  <si>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</si>
  <si>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</si>
  <si>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</si>
  <si>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</si>
  <si>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</si>
  <si>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</si>
  <si>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</si>
  <si>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</si>
  <si>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</si>
  <si>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</si>
  <si>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</si>
  <si>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</si>
  <si>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</si>
  <si>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</si>
  <si>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</si>
  <si>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</si>
  <si>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</si>
  <si>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</si>
  <si>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</si>
  <si>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</si>
  <si>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</si>
  <si>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</si>
  <si>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</si>
  <si>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</si>
  <si>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</si>
  <si>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</si>
  <si>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</si>
  <si>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</si>
  <si>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</si>
  <si>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</si>
  <si>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</si>
  <si>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</si>
  <si>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</si>
  <si>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</si>
  <si>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</si>
  <si>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</si>
  <si>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</si>
  <si>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</si>
  <si>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</si>
  <si>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</si>
  <si>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</si>
  <si>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</si>
  <si>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</si>
  <si>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</si>
  <si>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</si>
  <si>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</si>
  <si>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</si>
  <si>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</si>
  <si>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</si>
  <si>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</si>
  <si>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</si>
  <si>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</si>
  <si>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</si>
  <si>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</si>
  <si>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</si>
  <si>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</si>
  <si>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</si>
  <si>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</si>
  <si>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</si>
  <si>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</si>
  <si>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</si>
  <si>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</si>
  <si>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</si>
  <si>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</si>
  <si>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</si>
  <si>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</si>
  <si>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</si>
  <si>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</si>
  <si>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</si>
  <si>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</si>
  <si>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</si>
  <si>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</si>
  <si>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</si>
  <si>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</si>
  <si>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</si>
  <si>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</si>
  <si>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</si>
  <si>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</si>
  <si>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</si>
  <si>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</si>
  <si>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</si>
  <si>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</si>
  <si>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</si>
  <si>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</si>
  <si>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</si>
  <si>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</si>
  <si>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</si>
  <si>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</si>
  <si>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</si>
  <si>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</si>
  <si>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</si>
  <si>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</si>
  <si>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</si>
  <si>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</si>
  <si>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</si>
  <si>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</si>
  <si>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</si>
  <si>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</si>
  <si>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</si>
  <si>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</si>
  <si>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</si>
  <si>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</si>
  <si>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</si>
  <si>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</si>
  <si>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</si>
  <si>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</si>
  <si>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</si>
  <si>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</si>
  <si>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</si>
  <si>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</si>
  <si>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</si>
  <si>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</si>
  <si>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</si>
  <si>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</si>
  <si>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</si>
  <si>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</si>
  <si>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</si>
  <si>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</si>
  <si>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</si>
  <si>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</si>
  <si>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</si>
  <si>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</si>
  <si>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</si>
  <si>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</si>
  <si>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</si>
  <si>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</si>
  <si>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</si>
  <si>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</si>
  <si>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</si>
  <si>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</si>
  <si>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</si>
  <si>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</si>
  <si>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</si>
  <si>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</si>
  <si>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</si>
  <si>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</si>
  <si>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</si>
  <si>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</si>
  <si>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</si>
  <si>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</si>
  <si>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</si>
  <si>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</si>
  <si>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</si>
  <si>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</si>
  <si>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</si>
  <si>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</si>
  <si>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</si>
  <si>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</si>
  <si>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</si>
  <si>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</si>
  <si>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</si>
  <si>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</si>
  <si>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</si>
  <si>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</si>
  <si>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</si>
  <si>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</si>
  <si>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</si>
  <si>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</si>
  <si>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</si>
  <si>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</si>
  <si>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</si>
  <si>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</si>
  <si>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</si>
  <si>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</si>
  <si>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</si>
  <si>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</si>
  <si>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</si>
  <si>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</si>
  <si>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</si>
  <si>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</si>
  <si>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</si>
  <si>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</si>
  <si>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</si>
  <si>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</si>
  <si>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</si>
  <si>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</si>
  <si>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</si>
  <si>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</si>
  <si>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</si>
  <si>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</si>
  <si>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</si>
  <si>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</si>
  <si>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</si>
  <si>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</si>
  <si>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</si>
  <si>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</si>
  <si>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</si>
  <si>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</si>
  <si>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</si>
  <si>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</si>
  <si>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</si>
  <si>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</si>
  <si>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</si>
  <si>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</si>
  <si>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</si>
  <si>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</si>
  <si>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</si>
  <si>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</si>
  <si>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</si>
  <si>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</si>
  <si>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</si>
  <si>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</si>
  <si>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</si>
  <si>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</si>
  <si>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</si>
  <si>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</si>
  <si>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</si>
  <si>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</si>
  <si>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</si>
  <si>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</si>
  <si>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</si>
  <si>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</si>
  <si>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</si>
  <si>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</si>
  <si>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</si>
  <si>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</si>
  <si>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</si>
  <si>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</si>
  <si>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</si>
  <si>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</si>
  <si>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</si>
  <si>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</si>
  <si>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</si>
  <si>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</si>
  <si>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</si>
  <si>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</si>
  <si>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</si>
  <si>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</si>
  <si>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</si>
  <si>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</si>
  <si>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</si>
  <si>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</si>
  <si>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</si>
  <si>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</si>
  <si>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</si>
  <si>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</si>
  <si>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</si>
  <si>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</si>
  <si>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</si>
  <si>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</si>
  <si>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</si>
  <si>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</si>
  <si>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</si>
  <si>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</si>
  <si>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</si>
  <si>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</si>
  <si>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</si>
  <si>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</si>
  <si>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</si>
  <si>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</si>
  <si>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</si>
  <si>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</si>
  <si>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</si>
  <si>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</si>
  <si>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</si>
  <si>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</si>
  <si>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</si>
  <si>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</si>
  <si>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</si>
  <si>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</si>
  <si>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</si>
  <si>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</si>
  <si>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</si>
  <si>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</si>
  <si>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</si>
  <si>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</si>
  <si>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</si>
  <si>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</si>
  <si>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</si>
  <si>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</si>
  <si>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</si>
  <si>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</si>
  <si>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</si>
  <si>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</si>
  <si>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</si>
  <si>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</si>
  <si>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</si>
  <si>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</si>
  <si>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</si>
  <si>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</si>
  <si>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</si>
  <si>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</si>
  <si>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</si>
  <si>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</si>
  <si>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</si>
  <si>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</si>
  <si>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</si>
  <si>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</si>
  <si>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</si>
  <si>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</si>
  <si>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</si>
  <si>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</si>
  <si>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</si>
  <si>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</si>
  <si>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</si>
  <si>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</si>
  <si>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</si>
  <si>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</si>
  <si>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</si>
  <si>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</si>
  <si>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</si>
  <si>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</si>
  <si>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</si>
  <si>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</si>
  <si>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</si>
  <si>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</si>
  <si>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</si>
  <si>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</si>
  <si>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</si>
  <si>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</si>
  <si>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</si>
  <si>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</si>
  <si>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</si>
  <si>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</si>
  <si>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</si>
  <si>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</si>
  <si>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</si>
  <si>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</si>
  <si>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</si>
  <si>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</si>
  <si>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</si>
  <si>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</si>
  <si>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</si>
  <si>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</si>
  <si>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</si>
  <si>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</si>
  <si>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</si>
  <si>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</si>
  <si>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</si>
  <si>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</si>
  <si>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</si>
  <si>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</si>
  <si>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</si>
  <si>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</si>
  <si>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</si>
  <si>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</si>
  <si>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</si>
  <si>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</si>
  <si>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</si>
  <si>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</si>
  <si>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</si>
  <si>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</si>
  <si>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</si>
  <si>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</si>
  <si>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</si>
  <si>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</si>
  <si>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</si>
  <si>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</si>
  <si>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</si>
  <si>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</si>
  <si>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</si>
  <si>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</si>
  <si>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</si>
  <si>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</si>
  <si>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</si>
  <si>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</si>
  <si>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</si>
  <si>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</si>
  <si>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</si>
  <si>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</si>
  <si>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</si>
  <si>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</si>
  <si>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</si>
  <si>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</si>
  <si>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</si>
  <si>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</si>
  <si>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</si>
  <si>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</si>
  <si>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</si>
  <si>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</si>
  <si>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</si>
  <si>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</si>
  <si>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</si>
  <si>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</si>
  <si>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</si>
  <si>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</si>
  <si>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</si>
  <si>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</si>
  <si>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</si>
  <si>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</si>
  <si>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</si>
  <si>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</si>
  <si>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</si>
  <si>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</si>
  <si>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</si>
  <si>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</si>
  <si>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</si>
  <si>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</si>
  <si>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</si>
  <si>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</si>
  <si>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</si>
  <si>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</si>
  <si>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</si>
  <si>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</si>
  <si>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</si>
  <si>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</si>
  <si>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</si>
  <si>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</si>
  <si>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</si>
  <si>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</si>
  <si>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</si>
  <si>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</si>
  <si>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</si>
  <si>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</si>
  <si>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</si>
  <si>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</si>
  <si>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</si>
  <si>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</si>
  <si>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</si>
  <si>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</si>
  <si>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</si>
  <si>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</si>
  <si>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</si>
  <si>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</si>
  <si>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</si>
  <si>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</si>
  <si>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</si>
  <si>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</si>
  <si>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</si>
  <si>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</si>
  <si>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</si>
  <si>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</si>
  <si>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</si>
  <si>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</si>
  <si>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</si>
  <si>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</si>
  <si>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</si>
  <si>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</si>
  <si>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</si>
  <si>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</si>
  <si>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</si>
  <si>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</si>
  <si>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</si>
  <si>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</si>
  <si>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</si>
  <si>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</si>
  <si>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</si>
  <si>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</si>
  <si>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</si>
  <si>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</si>
  <si>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</si>
  <si>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</si>
  <si>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</si>
  <si>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</si>
  <si>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</si>
  <si>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</si>
  <si>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</si>
  <si>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</si>
  <si>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</si>
  <si>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</si>
  <si>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</si>
  <si>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</si>
  <si>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</si>
  <si>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</si>
  <si>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</si>
  <si>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</si>
  <si>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</si>
  <si>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</si>
  <si>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</si>
  <si>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</si>
  <si>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</si>
  <si>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</si>
  <si>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</si>
  <si>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</si>
  <si>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</si>
  <si>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</si>
  <si>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</si>
  <si>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</si>
  <si>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</si>
  <si>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</si>
  <si>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</si>
  <si>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</si>
  <si>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</si>
  <si>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</si>
  <si>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</si>
  <si>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</si>
  <si>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</si>
  <si>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</si>
  <si>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</si>
  <si>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</si>
  <si>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</si>
  <si>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</si>
  <si>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</si>
  <si>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</si>
  <si>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</si>
  <si>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</si>
  <si>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</si>
  <si>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</si>
  <si>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</si>
  <si>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</si>
  <si>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</si>
  <si>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</si>
  <si>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</si>
  <si>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</si>
  <si>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</si>
  <si>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</si>
  <si>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</si>
  <si>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</si>
  <si>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</si>
  <si>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</si>
  <si>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</si>
  <si>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</si>
  <si>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</si>
  <si>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</si>
  <si>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</si>
  <si>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</si>
  <si>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</si>
  <si>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</si>
  <si>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</si>
  <si>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</si>
  <si>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</si>
  <si>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</si>
  <si>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</si>
  <si>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</si>
  <si>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</si>
  <si>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</si>
  <si>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</si>
  <si>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</si>
  <si>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</si>
  <si>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</si>
  <si>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</si>
  <si>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</si>
  <si>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</si>
  <si>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</si>
  <si>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</si>
  <si>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</si>
  <si>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</si>
  <si>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</si>
  <si>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</si>
  <si>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</si>
  <si>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</si>
  <si>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</si>
  <si>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</si>
  <si>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</si>
  <si>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</si>
  <si>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</si>
  <si>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</si>
  <si>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</si>
  <si>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</si>
  <si>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</si>
  <si>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</si>
  <si>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</si>
  <si>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</si>
  <si>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</si>
  <si>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</si>
  <si>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</si>
  <si>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</si>
  <si>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</si>
  <si>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</si>
  <si>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</si>
  <si>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</si>
  <si>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</si>
  <si>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</si>
  <si>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</si>
  <si>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</si>
  <si>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</si>
  <si>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</si>
  <si>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</si>
  <si>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</si>
  <si>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</si>
  <si>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</si>
  <si>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</si>
  <si>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</si>
  <si>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</si>
  <si>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</si>
  <si>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</si>
  <si>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</si>
  <si>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</si>
  <si>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</si>
  <si>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</si>
  <si>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</si>
  <si>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</si>
  <si>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</si>
  <si>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</si>
  <si>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</si>
  <si>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</si>
  <si>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</si>
  <si>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</si>
  <si>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</si>
  <si>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</si>
  <si>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</si>
  <si>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</si>
  <si>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</si>
  <si>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</si>
  <si>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</si>
  <si>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</si>
  <si>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</si>
  <si>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</si>
  <si>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</si>
  <si>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</si>
  <si>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</si>
  <si>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</si>
  <si>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</si>
  <si>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</si>
  <si>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</si>
  <si>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</si>
  <si>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</si>
  <si>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</si>
  <si>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</si>
  <si>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</si>
  <si>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</si>
  <si>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</si>
  <si>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</si>
  <si>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</si>
  <si>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</si>
  <si>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</si>
  <si>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</si>
  <si>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</si>
  <si>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</si>
  <si>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</si>
  <si>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</si>
  <si>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</si>
  <si>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</si>
  <si>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</si>
  <si>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</si>
  <si>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</si>
  <si>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</si>
  <si>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</si>
  <si>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</si>
  <si>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</si>
  <si>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</si>
  <si>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</si>
  <si>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</si>
  <si>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</si>
  <si>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</si>
  <si>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</si>
  <si>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</si>
  <si>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</si>
  <si>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</si>
  <si>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</si>
  <si>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</si>
  <si>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</si>
  <si>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</si>
  <si>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</si>
  <si>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</si>
  <si>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</si>
  <si>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</si>
  <si>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</si>
  <si>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</si>
  <si>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</si>
  <si>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</si>
  <si>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</si>
  <si>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</si>
  <si>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</si>
  <si>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</si>
  <si>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</si>
  <si>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</si>
  <si>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</si>
  <si>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</si>
  <si>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</si>
  <si>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</si>
  <si>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</si>
  <si>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</si>
  <si>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</si>
  <si>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</si>
  <si>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</si>
  <si>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</si>
  <si>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</si>
  <si>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</si>
  <si>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</si>
  <si>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</si>
  <si>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</si>
  <si>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</si>
  <si>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</si>
  <si>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</si>
  <si>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</si>
  <si>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</si>
  <si>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</si>
  <si>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</si>
  <si>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</si>
  <si>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</si>
  <si>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</si>
  <si>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</si>
  <si>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</si>
  <si>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</si>
  <si>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</si>
  <si>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</si>
  <si>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</si>
  <si>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</si>
  <si>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</si>
  <si>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</si>
  <si>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</si>
  <si>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</si>
  <si>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</si>
  <si>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</si>
  <si>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</si>
  <si>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</si>
  <si>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</si>
  <si>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</si>
  <si>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</si>
  <si>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</si>
  <si>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</si>
  <si>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</si>
  <si>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</si>
  <si>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</si>
  <si>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</si>
  <si>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</si>
  <si>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</si>
  <si>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</si>
  <si>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</si>
  <si>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</si>
  <si>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</si>
  <si>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</si>
  <si>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</si>
  <si>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</si>
  <si>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</si>
  <si>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</si>
  <si>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</si>
  <si>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</si>
  <si>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</si>
  <si>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</si>
  <si>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</si>
  <si>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</si>
  <si>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</si>
  <si>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</si>
  <si>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</si>
  <si>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</si>
  <si>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</si>
  <si>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</si>
  <si>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</si>
  <si>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</si>
  <si>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</si>
  <si>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</si>
  <si>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</si>
  <si>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</si>
  <si>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</si>
  <si>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</si>
  <si>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</si>
  <si>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</si>
  <si>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</si>
  <si>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</si>
  <si>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</si>
  <si>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</si>
  <si>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</si>
  <si>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</si>
  <si>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</si>
  <si>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</si>
  <si>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</si>
  <si>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</si>
  <si>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</si>
  <si>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</si>
  <si>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</si>
  <si>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</si>
  <si>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</si>
  <si>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</si>
  <si>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</si>
  <si>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</si>
  <si>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</si>
  <si>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</si>
  <si>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</si>
  <si>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</si>
  <si>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</si>
  <si>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</si>
  <si>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</si>
  <si>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</si>
  <si>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</si>
  <si>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</si>
  <si>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</si>
  <si>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</si>
  <si>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</si>
  <si>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</si>
  <si>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</si>
  <si>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</si>
  <si>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</si>
  <si>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</si>
  <si>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</si>
  <si>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</si>
  <si>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</si>
  <si>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</si>
  <si>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</si>
  <si>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</si>
  <si>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</si>
  <si>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</si>
  <si>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</si>
  <si>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</si>
  <si>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</si>
  <si>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</si>
  <si>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</si>
  <si>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</si>
  <si>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</si>
  <si>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</si>
  <si>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</si>
  <si>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</si>
  <si>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</si>
  <si>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</si>
  <si>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</si>
  <si>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</si>
  <si>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</si>
  <si>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</si>
  <si>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</si>
  <si>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</si>
  <si>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</si>
  <si>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</si>
  <si>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</si>
  <si>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</si>
  <si>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</si>
  <si>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</si>
  <si>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</si>
  <si>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</si>
  <si>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</si>
  <si>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</si>
  <si>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</si>
  <si>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</si>
  <si>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</si>
  <si>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</si>
  <si>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</si>
  <si>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</si>
  <si>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</si>
  <si>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</si>
  <si>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</si>
  <si>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</si>
  <si>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</si>
  <si>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</si>
  <si>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</si>
  <si>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</si>
  <si>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</si>
  <si>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</si>
  <si>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</si>
  <si>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</si>
  <si>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</si>
  <si>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</si>
  <si>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</si>
  <si>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</si>
  <si>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</si>
  <si>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</si>
  <si>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</si>
  <si>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</si>
  <si>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</si>
  <si>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</si>
  <si>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</si>
  <si>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</si>
  <si>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</si>
  <si>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</si>
  <si>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</si>
  <si>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</si>
  <si>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</si>
  <si>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</si>
  <si>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</si>
  <si>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</si>
  <si>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</si>
  <si>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</si>
  <si>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</si>
  <si>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</si>
  <si>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</si>
  <si>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</si>
  <si>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</si>
  <si>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</si>
  <si>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</si>
  <si>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</si>
  <si>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</si>
  <si>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</si>
  <si>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</si>
  <si>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</si>
  <si>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</si>
  <si>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</si>
  <si>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</si>
  <si>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</si>
  <si>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</si>
  <si>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</si>
  <si>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</si>
  <si>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</si>
  <si>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</si>
  <si>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</si>
  <si>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</si>
  <si>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</si>
  <si>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</si>
  <si>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</si>
  <si>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</si>
  <si>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</si>
  <si>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</si>
  <si>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</si>
  <si>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</si>
  <si>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</si>
  <si>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</si>
  <si>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</si>
  <si>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</si>
  <si>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</si>
  <si>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</si>
  <si>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</si>
  <si>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</si>
  <si>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</si>
  <si>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</si>
  <si>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</si>
  <si>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</si>
  <si>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</si>
  <si>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</si>
  <si>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</si>
  <si>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</si>
  <si>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</si>
  <si>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</si>
  <si>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</si>
  <si>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</si>
  <si>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</si>
  <si>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</si>
  <si>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</si>
  <si>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</si>
  <si>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</si>
  <si>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</si>
  <si>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</si>
  <si>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</si>
  <si>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</si>
  <si>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</si>
  <si>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</si>
  <si>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</si>
  <si>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</si>
  <si>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</si>
  <si>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</si>
  <si>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</si>
  <si>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</si>
  <si>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</si>
  <si>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</si>
  <si>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</si>
  <si>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</si>
  <si>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</si>
  <si>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</si>
  <si>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</si>
  <si>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</si>
  <si>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</si>
  <si>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</si>
  <si>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</si>
  <si>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</si>
  <si>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</si>
  <si>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</si>
  <si>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</si>
  <si>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</si>
  <si>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</si>
  <si>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</si>
  <si>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</si>
  <si>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</si>
  <si>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</si>
  <si>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</si>
  <si>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</si>
  <si>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</si>
  <si>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</si>
  <si>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</si>
  <si>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</si>
  <si>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</si>
  <si>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</si>
  <si>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</si>
  <si>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</si>
  <si>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</si>
  <si>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</si>
  <si>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</si>
  <si>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</si>
  <si>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</si>
  <si>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</si>
  <si>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</si>
  <si>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</si>
  <si>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</si>
  <si>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</si>
  <si>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</si>
  <si>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</si>
  <si>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</si>
  <si>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</si>
  <si>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</si>
  <si>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</si>
  <si>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</si>
  <si>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</si>
  <si>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</si>
  <si>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</si>
  <si>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</si>
  <si>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</si>
  <si>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</si>
  <si>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</si>
  <si>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</si>
  <si>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</si>
  <si>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</si>
  <si>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</si>
  <si>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</si>
  <si>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</si>
  <si>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</si>
  <si>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</si>
  <si>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</si>
  <si>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</si>
  <si>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</si>
  <si>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</si>
  <si>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</si>
  <si>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</si>
  <si>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</si>
  <si>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</si>
  <si>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</si>
  <si>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</si>
  <si>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</si>
  <si>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</si>
  <si>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</si>
  <si>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</si>
  <si>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</si>
  <si>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</si>
  <si>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</si>
  <si>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</si>
  <si>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</si>
  <si>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</si>
  <si>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</si>
  <si>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</si>
  <si>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</si>
  <si>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</si>
  <si>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</si>
  <si>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</si>
  <si>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</si>
  <si>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</si>
  <si>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</si>
  <si>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</si>
  <si>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</si>
  <si>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</si>
  <si>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</si>
  <si>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</si>
  <si>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</si>
  <si>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</si>
  <si>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</si>
  <si>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</si>
  <si>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</si>
  <si>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</si>
  <si>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</si>
  <si>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</si>
  <si>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</si>
  <si>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</si>
  <si>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</si>
  <si>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</si>
  <si>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</si>
  <si>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</si>
  <si>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</si>
  <si>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</si>
  <si>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</si>
  <si>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</si>
  <si>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</si>
  <si>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</si>
  <si>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</si>
  <si>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</si>
  <si>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</si>
  <si>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</si>
  <si>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</si>
  <si>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</si>
  <si>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</si>
  <si>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</si>
  <si>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</si>
  <si>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</si>
  <si>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</si>
  <si>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</si>
  <si>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</si>
  <si>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</si>
  <si>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</si>
  <si>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</si>
  <si>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</si>
  <si>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</si>
  <si>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</si>
  <si>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</si>
  <si>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</si>
  <si>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</si>
  <si>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</si>
  <si>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</si>
  <si>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</si>
  <si>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</si>
  <si>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</si>
  <si>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</si>
  <si>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</si>
  <si>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</si>
  <si>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</si>
  <si>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</si>
  <si>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</si>
  <si>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</si>
  <si>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</si>
  <si>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</si>
  <si>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</si>
  <si>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</si>
  <si>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</si>
  <si>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</si>
  <si>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</si>
  <si>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</si>
  <si>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</si>
  <si>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</si>
  <si>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</si>
  <si>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</si>
  <si>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</si>
  <si>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</si>
  <si>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</si>
  <si>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</si>
  <si>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</si>
  <si>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</si>
  <si>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</si>
  <si>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</si>
  <si>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</si>
  <si>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</si>
  <si>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</si>
  <si>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</si>
  <si>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</si>
  <si>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</si>
  <si>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</si>
  <si>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</si>
  <si>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</si>
  <si>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</si>
  <si>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</si>
  <si>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</si>
  <si>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</si>
  <si>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</si>
  <si>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</si>
  <si>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</si>
  <si>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</si>
  <si>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</si>
  <si>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</si>
  <si>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</si>
  <si>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</si>
  <si>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</si>
  <si>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</si>
  <si>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</si>
  <si>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</si>
  <si>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</si>
  <si>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</si>
  <si>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</si>
  <si>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</si>
  <si>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</si>
  <si>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</si>
  <si>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</si>
  <si>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</si>
  <si>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</si>
  <si>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</si>
  <si>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</si>
  <si>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</si>
  <si>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</si>
  <si>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</si>
  <si>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</si>
  <si>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</si>
  <si>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</si>
  <si>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</si>
  <si>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</si>
  <si>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</si>
  <si>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</si>
  <si>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</si>
  <si>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</si>
  <si>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</si>
  <si>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</si>
  <si>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</si>
  <si>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</si>
  <si>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</si>
  <si>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</si>
  <si>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</si>
  <si>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</si>
  <si>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</si>
  <si>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</si>
  <si>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</si>
  <si>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</si>
  <si>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</si>
  <si>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</si>
  <si>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</si>
  <si>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</si>
  <si>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</si>
  <si>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</si>
  <si>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</si>
  <si>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</si>
  <si>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</si>
  <si>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</si>
  <si>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</si>
  <si>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</si>
  <si>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</si>
  <si>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</si>
  <si>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</si>
  <si>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</si>
  <si>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</si>
  <si>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</si>
  <si>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</si>
  <si>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</si>
  <si>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</si>
  <si>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</si>
  <si>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</si>
  <si>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</si>
  <si>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</si>
  <si>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</si>
  <si>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</si>
  <si>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</si>
  <si>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</si>
  <si>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</si>
  <si>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</si>
  <si>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</si>
  <si>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</si>
  <si>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</si>
  <si>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</si>
  <si>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</si>
  <si>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</si>
  <si>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</si>
  <si>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</si>
  <si>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</si>
  <si>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</si>
  <si>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</si>
  <si>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</si>
  <si>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</si>
  <si>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</si>
  <si>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</si>
  <si>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</si>
  <si>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</si>
  <si>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</si>
  <si>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</si>
  <si>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</si>
  <si>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</si>
  <si>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</si>
  <si>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</si>
  <si>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</si>
  <si>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</si>
  <si>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</si>
  <si>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</si>
  <si>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</si>
  <si>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</si>
  <si>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</si>
  <si>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</si>
  <si>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</si>
  <si>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</si>
  <si>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</si>
  <si>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</si>
  <si>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</si>
  <si>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</si>
  <si>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</si>
  <si>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</si>
  <si>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</si>
  <si>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</si>
  <si>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</si>
  <si>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</si>
  <si>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</si>
  <si>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</si>
  <si>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</si>
  <si>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</si>
  <si>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</si>
  <si>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</si>
  <si>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</si>
  <si>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</si>
  <si>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</si>
  <si>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</si>
  <si>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</si>
  <si>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</si>
  <si>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</si>
  <si>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</si>
  <si>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</si>
  <si>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</si>
  <si>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</si>
  <si>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</si>
  <si>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</si>
  <si>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</si>
  <si>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</si>
  <si>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</si>
  <si>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</si>
  <si>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</si>
  <si>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</si>
  <si>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</si>
  <si>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</si>
  <si>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</si>
  <si>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</si>
  <si>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</si>
  <si>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</si>
  <si>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</si>
  <si>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</si>
  <si>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</si>
  <si>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</si>
  <si>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</si>
  <si>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</si>
  <si>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</si>
  <si>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</si>
  <si>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</si>
  <si>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</si>
  <si>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</si>
  <si>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</si>
  <si>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</si>
  <si>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</si>
  <si>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</si>
  <si>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</si>
  <si>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</si>
  <si>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</si>
  <si>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</si>
  <si>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</si>
  <si>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</si>
  <si>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</si>
  <si>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</si>
  <si>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</si>
  <si>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</si>
  <si>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</si>
  <si>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</si>
  <si>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</si>
  <si>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</si>
  <si>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</si>
  <si>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</si>
  <si>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</si>
  <si>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</si>
  <si>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</si>
  <si>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</si>
  <si>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</si>
  <si>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</si>
  <si>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</si>
  <si>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</si>
  <si>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</si>
  <si>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</si>
  <si>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</si>
  <si>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</si>
  <si>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</si>
  <si>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</si>
  <si>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</si>
  <si>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</si>
  <si>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</si>
  <si>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</si>
  <si>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</si>
  <si>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</si>
  <si>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</si>
  <si>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</si>
  <si>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</si>
  <si>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</si>
  <si>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</si>
  <si>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</si>
  <si>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</si>
  <si>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</si>
  <si>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</si>
  <si>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</si>
  <si>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</si>
  <si>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</si>
  <si>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</si>
  <si>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</si>
  <si>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</si>
  <si>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</si>
  <si>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</si>
  <si>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</si>
  <si>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</si>
  <si>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</si>
  <si>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</si>
  <si>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</si>
  <si>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</si>
  <si>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</si>
  <si>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</si>
  <si>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</si>
  <si>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</si>
  <si>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</si>
  <si>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</si>
  <si>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</si>
  <si>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</si>
  <si>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</si>
  <si>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</si>
  <si>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</si>
  <si>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</si>
  <si>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</si>
  <si>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</si>
  <si>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</si>
  <si>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</si>
  <si>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</si>
  <si>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</si>
  <si>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</si>
  <si>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</si>
  <si>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</si>
  <si>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</si>
  <si>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</si>
  <si>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</si>
  <si>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</si>
  <si>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</si>
  <si>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</si>
  <si>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</si>
  <si>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</si>
  <si>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</si>
  <si>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</si>
  <si>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</si>
  <si>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</si>
  <si>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</si>
  <si>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</si>
  <si>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</si>
  <si>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</si>
  <si>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</si>
  <si>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</si>
  <si>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</si>
  <si>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</si>
  <si>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</si>
  <si>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</si>
  <si>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</si>
  <si>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</si>
  <si>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</si>
  <si>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</si>
  <si>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</si>
  <si>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</si>
  <si>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</si>
  <si>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</si>
  <si>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</si>
  <si>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</si>
  <si>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</si>
  <si>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</si>
  <si>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</si>
  <si>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</si>
  <si>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</si>
  <si>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</si>
  <si>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</si>
  <si>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</si>
  <si>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</si>
  <si>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</si>
  <si>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</si>
  <si>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</si>
  <si>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</si>
  <si>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</si>
  <si>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</si>
  <si>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</si>
  <si>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</si>
  <si>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</si>
  <si>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</si>
  <si>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</si>
  <si>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</si>
  <si>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</si>
  <si>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</si>
  <si>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</si>
  <si>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</si>
  <si>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</si>
  <si>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</si>
  <si>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</si>
  <si>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</si>
  <si>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</si>
  <si>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</si>
  <si>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</si>
  <si>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</si>
  <si>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</si>
  <si>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</si>
  <si>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</si>
  <si>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</si>
  <si>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</si>
  <si>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</si>
  <si>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</si>
  <si>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</si>
  <si>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</si>
  <si>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</si>
  <si>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</si>
  <si>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</si>
  <si>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</si>
  <si>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</si>
  <si>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</si>
  <si>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</si>
  <si>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</si>
  <si>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</si>
  <si>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</si>
  <si>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</si>
  <si>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</si>
  <si>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</si>
  <si>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</si>
  <si>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</si>
  <si>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</si>
  <si>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</si>
  <si>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</si>
  <si>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</si>
  <si>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</si>
  <si>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</si>
  <si>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</si>
  <si>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</si>
  <si>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</si>
  <si>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</si>
  <si>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</si>
  <si>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</si>
  <si>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</si>
  <si>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</si>
  <si>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</si>
  <si>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</si>
  <si>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</si>
  <si>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</si>
  <si>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</si>
  <si>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</si>
  <si>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</si>
  <si>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</si>
  <si>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</si>
  <si>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</si>
  <si>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</si>
  <si>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</si>
  <si>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</si>
  <si>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</si>
  <si>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</si>
  <si>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</si>
  <si>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</si>
  <si>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</si>
  <si>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</si>
  <si>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</si>
  <si>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</si>
  <si>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</si>
  <si>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</si>
  <si>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</si>
  <si>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</si>
  <si>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</si>
  <si>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</si>
  <si>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</si>
  <si>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</si>
  <si>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</si>
  <si>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</si>
  <si>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</si>
  <si>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</si>
  <si>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</si>
  <si>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</si>
  <si>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</si>
  <si>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</si>
  <si>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</si>
  <si>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</si>
  <si>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</si>
  <si>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</si>
  <si>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</si>
  <si>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</si>
  <si>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</si>
  <si>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</si>
  <si>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</si>
  <si>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</si>
  <si>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</si>
  <si>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</si>
  <si>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</si>
  <si>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</si>
  <si>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</si>
  <si>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</si>
  <si>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</si>
  <si>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</si>
  <si>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</si>
  <si>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</si>
  <si>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</si>
  <si>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</si>
  <si>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</si>
  <si>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</si>
  <si>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</si>
  <si>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</si>
  <si>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</si>
  <si>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</si>
  <si>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</si>
  <si>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</si>
  <si>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</si>
  <si>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</si>
  <si>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</si>
  <si>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</si>
  <si>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</si>
  <si>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</si>
  <si>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</si>
  <si>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</si>
  <si>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</si>
  <si>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</si>
  <si>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</si>
  <si>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</si>
  <si>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</si>
  <si>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</si>
  <si>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</si>
  <si>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</si>
  <si>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</si>
  <si>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</si>
  <si>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</si>
  <si>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</si>
  <si>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</si>
  <si>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</si>
  <si>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</si>
  <si>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</si>
  <si>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</si>
  <si>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</si>
  <si>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</si>
  <si>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</si>
  <si>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</si>
  <si>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</si>
  <si>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</si>
  <si>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</si>
  <si>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</si>
  <si>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</si>
  <si>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</si>
  <si>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</si>
  <si>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</si>
  <si>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</si>
  <si>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</si>
  <si>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</si>
  <si>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</si>
  <si>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</si>
  <si>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</si>
  <si>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</si>
  <si>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</si>
  <si>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</si>
  <si>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</si>
  <si>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</si>
  <si>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</si>
  <si>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</si>
  <si>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</si>
  <si>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</si>
  <si>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</si>
  <si>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</si>
  <si>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</si>
  <si>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</si>
  <si>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</si>
  <si>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</si>
  <si>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</si>
  <si>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</si>
  <si>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</si>
  <si>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</si>
  <si>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</si>
  <si>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</si>
  <si>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</si>
  <si>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</si>
  <si>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</si>
  <si>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</si>
  <si>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</si>
  <si>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</si>
  <si>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</si>
  <si>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</si>
  <si>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</si>
  <si>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</si>
  <si>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</si>
  <si>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</si>
  <si>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</si>
  <si>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</si>
  <si>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</si>
  <si>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</si>
  <si>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</si>
  <si>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</si>
  <si>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</si>
  <si>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</si>
  <si>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</si>
  <si>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</si>
  <si>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</si>
  <si>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</si>
  <si>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</si>
  <si>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</si>
  <si>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</si>
  <si>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</si>
  <si>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</si>
  <si>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</si>
  <si>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</si>
  <si>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</si>
  <si>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</si>
  <si>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</si>
  <si>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</si>
  <si>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</si>
  <si>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</si>
  <si>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</si>
  <si>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</si>
  <si>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</si>
  <si>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</si>
  <si>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</si>
  <si>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</si>
  <si>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</si>
  <si>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</si>
  <si>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</si>
  <si>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</si>
  <si>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</si>
  <si>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</si>
  <si>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</si>
  <si>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</si>
  <si>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</si>
  <si>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</si>
  <si>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</si>
  <si>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</si>
  <si>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</si>
  <si>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</si>
  <si>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</si>
  <si>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</si>
  <si>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</si>
  <si>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</si>
  <si>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</si>
  <si>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</si>
  <si>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</si>
  <si>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</si>
  <si>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</si>
  <si>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</si>
  <si>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</si>
  <si>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</si>
  <si>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</si>
  <si>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</si>
  <si>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</si>
  <si>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</si>
  <si>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</si>
  <si>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</si>
  <si>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</si>
  <si>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</si>
  <si>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</si>
  <si>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</si>
  <si>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</si>
  <si>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</si>
  <si>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</si>
  <si>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</si>
  <si>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</si>
  <si>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</si>
  <si>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</si>
  <si>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</si>
  <si>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</si>
  <si>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</si>
  <si>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</si>
  <si>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</si>
  <si>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</si>
  <si>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</si>
  <si>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</si>
  <si>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</si>
  <si>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</si>
  <si>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</si>
  <si>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</si>
  <si>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</si>
  <si>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</si>
  <si>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</si>
  <si>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</si>
  <si>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</si>
  <si>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</si>
  <si>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</si>
  <si>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</si>
  <si>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</si>
  <si>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</si>
  <si>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</si>
  <si>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</si>
  <si>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</si>
  <si>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</si>
  <si>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</si>
  <si>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</si>
  <si>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</si>
  <si>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</si>
  <si>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</si>
  <si>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</si>
  <si>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</si>
  <si>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</si>
  <si>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</si>
  <si>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</si>
  <si>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</si>
  <si>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</si>
  <si>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</si>
  <si>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</si>
  <si>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</si>
  <si>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</si>
  <si>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</si>
  <si>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</si>
  <si>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</si>
  <si>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</si>
  <si>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</si>
  <si>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</si>
  <si>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</si>
  <si>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</si>
  <si>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</si>
  <si>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</si>
  <si>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</si>
  <si>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</si>
  <si>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</si>
  <si>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</si>
  <si>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</si>
  <si>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</si>
  <si>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</si>
  <si>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</si>
  <si>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</si>
  <si>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</si>
  <si>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</si>
  <si>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</si>
  <si>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</si>
  <si>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</si>
  <si>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</si>
  <si>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</si>
  <si>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</si>
  <si>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</si>
  <si>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</si>
  <si>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</si>
  <si>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</si>
  <si>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</si>
  <si>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</si>
  <si>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</si>
  <si>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</si>
  <si>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</si>
  <si>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</si>
  <si>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</si>
  <si>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</si>
  <si>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</si>
  <si>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</si>
  <si>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</si>
  <si>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</si>
  <si>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</si>
  <si>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</si>
  <si>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</si>
  <si>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</si>
  <si>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</si>
  <si>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</si>
  <si>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</si>
  <si>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</si>
  <si>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</si>
  <si>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</si>
  <si>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</si>
  <si>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</si>
  <si>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</si>
  <si>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</si>
  <si>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</si>
  <si>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</si>
  <si>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</si>
  <si>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</si>
  <si>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</si>
  <si>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</si>
  <si>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</si>
  <si>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</si>
  <si>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</si>
  <si>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</si>
  <si>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</si>
  <si>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</si>
  <si>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</si>
  <si>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</si>
  <si>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</si>
  <si>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</si>
  <si>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</si>
  <si>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</si>
  <si>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</si>
  <si>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</si>
  <si>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</si>
  <si>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</si>
  <si>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</si>
  <si>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</si>
  <si>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</si>
  <si>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</si>
  <si>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</si>
  <si>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</si>
  <si>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</si>
  <si>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</si>
  <si>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</si>
  <si>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</si>
  <si>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</si>
  <si>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</si>
  <si>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</si>
  <si>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</si>
  <si>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</si>
  <si>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</si>
  <si>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</si>
  <si>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</si>
  <si>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</si>
  <si>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</si>
  <si>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</si>
  <si>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</si>
  <si>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</si>
  <si>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</si>
  <si>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</si>
  <si>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</si>
  <si>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</si>
  <si>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</si>
  <si>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</si>
  <si>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</si>
  <si>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</si>
  <si>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</si>
  <si>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</si>
  <si>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</si>
  <si>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</si>
  <si>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</si>
  <si>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</si>
  <si>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</si>
  <si>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</si>
  <si>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</si>
  <si>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</si>
  <si>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</si>
  <si>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</si>
  <si>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</si>
  <si>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</si>
  <si>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</si>
  <si>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</si>
  <si>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</si>
  <si>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</si>
  <si>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</si>
  <si>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</si>
  <si>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</si>
  <si>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</si>
  <si>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</si>
  <si>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</si>
  <si>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</si>
  <si>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</si>
  <si>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</si>
  <si>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</si>
  <si>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</si>
  <si>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</si>
  <si>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</si>
  <si>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</si>
  <si>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</si>
  <si>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</si>
  <si>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</si>
  <si>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</si>
  <si>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</si>
  <si>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</si>
  <si>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</si>
  <si>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</si>
  <si>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</si>
  <si>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</si>
  <si>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</si>
  <si>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</si>
  <si>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</si>
  <si>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</si>
  <si>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</si>
  <si>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</si>
  <si>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</si>
  <si>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</si>
  <si>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</si>
  <si>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</si>
  <si>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</si>
  <si>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</si>
  <si>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</si>
  <si>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</si>
  <si>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</si>
  <si>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</si>
  <si>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</si>
  <si>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</si>
  <si>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</si>
  <si>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</si>
  <si>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</si>
  <si>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</si>
  <si>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</si>
  <si>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</si>
  <si>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</si>
  <si>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</si>
  <si>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</si>
  <si>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</si>
  <si>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</si>
  <si>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</si>
  <si>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</si>
  <si>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</si>
  <si>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</si>
  <si>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</si>
  <si>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</si>
  <si>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</si>
  <si>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</si>
  <si>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</si>
  <si>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</si>
  <si>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</si>
  <si>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</si>
  <si>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</si>
  <si>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</si>
  <si>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</si>
  <si>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</si>
  <si>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</si>
  <si>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</si>
  <si>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</si>
  <si>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</si>
  <si>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</si>
  <si>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</si>
  <si>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</si>
  <si>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</si>
  <si>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</si>
  <si>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</si>
  <si>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</si>
  <si>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</si>
  <si>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</si>
  <si>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</si>
  <si>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</si>
  <si>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</si>
  <si>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</si>
  <si>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</si>
  <si>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</si>
  <si>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</si>
  <si>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</si>
  <si>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</si>
  <si>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</si>
  <si>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</si>
  <si>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</si>
  <si>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</si>
  <si>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</si>
  <si>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</si>
  <si>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</si>
  <si>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</si>
  <si>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</si>
  <si>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</si>
  <si>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</si>
  <si>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</si>
  <si>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</si>
  <si>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</si>
  <si>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</si>
  <si>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</si>
  <si>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</si>
  <si>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</si>
  <si>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</si>
  <si>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</si>
  <si>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</si>
  <si>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</si>
  <si>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</si>
  <si>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</si>
  <si>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</si>
  <si>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</si>
  <si>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</si>
  <si>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</si>
  <si>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</si>
  <si>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</si>
  <si>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</si>
  <si>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</si>
  <si>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</si>
  <si>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</si>
  <si>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</si>
  <si>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</si>
  <si>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</si>
  <si>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</si>
  <si>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</si>
  <si>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</si>
  <si>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</si>
  <si>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</si>
  <si>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</si>
  <si>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</si>
  <si>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</si>
  <si>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</si>
  <si>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</si>
  <si>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</si>
  <si>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</si>
  <si>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</si>
  <si>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</si>
  <si>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</si>
  <si>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</si>
  <si>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</si>
  <si>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</si>
  <si>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</si>
  <si>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</si>
  <si>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</si>
  <si>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</si>
  <si>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</si>
  <si>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</si>
  <si>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</si>
  <si>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</si>
  <si>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</si>
  <si>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</si>
  <si>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</si>
  <si>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</si>
  <si>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</si>
  <si>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</si>
  <si>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</si>
  <si>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</si>
  <si>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</si>
  <si>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</si>
  <si>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</si>
  <si>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</si>
  <si>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</si>
  <si>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</si>
  <si>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</si>
  <si>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</si>
  <si>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</si>
  <si>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</si>
  <si>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</si>
  <si>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</si>
  <si>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</si>
  <si>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</si>
  <si>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</si>
  <si>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</si>
  <si>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</si>
  <si>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</si>
  <si>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</si>
  <si>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</si>
  <si>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</si>
  <si>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</si>
  <si>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</si>
  <si>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</si>
  <si>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</si>
  <si>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</si>
  <si>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</si>
  <si>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</si>
  <si>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</si>
  <si>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</si>
  <si>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</si>
  <si>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</si>
  <si>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</si>
  <si>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</si>
  <si>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</si>
  <si>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</si>
  <si>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</si>
  <si>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</si>
  <si>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</si>
  <si>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</si>
  <si>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</si>
  <si>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</si>
  <si>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</si>
  <si>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</si>
  <si>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</si>
  <si>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</si>
  <si>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</si>
  <si>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</si>
  <si>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</si>
  <si>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</si>
  <si>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</si>
  <si>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</si>
  <si>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</si>
  <si>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</si>
  <si>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</si>
  <si>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</si>
  <si>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</si>
  <si>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</si>
  <si>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</si>
  <si>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</si>
  <si>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</si>
  <si>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</si>
  <si>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</si>
  <si>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</si>
  <si>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</si>
  <si>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</si>
  <si>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</si>
  <si>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</si>
  <si>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</si>
  <si>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</si>
  <si>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</si>
  <si>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</si>
  <si>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</si>
  <si>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</si>
  <si>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</si>
  <si>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</si>
  <si>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</si>
  <si>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</si>
  <si>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</si>
  <si>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</si>
  <si>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</si>
  <si>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</si>
  <si>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</si>
  <si>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</si>
  <si>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</si>
  <si>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</si>
  <si>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</si>
  <si>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</si>
  <si>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</si>
  <si>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</si>
  <si>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</si>
  <si>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</si>
  <si>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</si>
  <si>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</si>
  <si>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</si>
  <si>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</si>
  <si>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</si>
  <si>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</si>
  <si>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</si>
  <si>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</si>
  <si>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</si>
  <si>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</si>
  <si>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</si>
  <si>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</si>
  <si>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</si>
  <si>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</si>
  <si>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</si>
  <si>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</si>
  <si>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</si>
  <si>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</si>
  <si>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</si>
  <si>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</si>
  <si>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</si>
  <si>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</si>
  <si>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</si>
  <si>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</si>
  <si>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</si>
  <si>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</si>
  <si>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</si>
  <si>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</si>
  <si>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</si>
  <si>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</si>
  <si>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</si>
  <si>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</si>
  <si>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</si>
  <si>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</si>
  <si>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</si>
  <si>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</si>
  <si>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</si>
  <si>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</si>
  <si>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</si>
  <si>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</si>
  <si>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</si>
  <si>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</si>
  <si>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</si>
  <si>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</si>
  <si>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</si>
  <si>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</si>
  <si>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</si>
  <si>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</si>
  <si>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</si>
  <si>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</si>
  <si>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</si>
  <si>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</si>
  <si>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</si>
  <si>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</si>
  <si>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</si>
  <si>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</si>
  <si>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</si>
  <si>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</si>
  <si>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</si>
  <si>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</si>
  <si>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</si>
  <si>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</si>
  <si>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</si>
  <si>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</si>
  <si>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</si>
  <si>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</si>
  <si>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</si>
  <si>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</si>
  <si>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</si>
  <si>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</si>
  <si>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</si>
  <si>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</si>
  <si>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</si>
  <si>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</si>
  <si>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</si>
  <si>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</si>
  <si>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</si>
  <si>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</si>
  <si>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</si>
  <si>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</si>
  <si>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</si>
  <si>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</si>
  <si>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</si>
  <si>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</si>
  <si>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</si>
  <si>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</si>
  <si>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</si>
  <si>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</si>
  <si>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</si>
  <si>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</si>
  <si>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</si>
  <si>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</si>
  <si>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</si>
  <si>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</si>
  <si>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</si>
  <si>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</si>
  <si>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</si>
  <si>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</si>
  <si>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</si>
  <si>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</si>
  <si>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</si>
  <si>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</si>
  <si>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</si>
  <si>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</si>
  <si>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</si>
  <si>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</si>
  <si>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</si>
  <si>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</si>
  <si>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</si>
  <si>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</si>
  <si>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</si>
  <si>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</si>
  <si>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</si>
  <si>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</si>
  <si>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</si>
  <si>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</si>
  <si>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</si>
  <si>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</si>
  <si>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</si>
  <si>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</si>
  <si>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</si>
  <si>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</si>
  <si>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</si>
  <si>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</si>
  <si>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</si>
  <si>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</si>
  <si>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</si>
  <si>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</si>
  <si>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</si>
  <si>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</si>
  <si>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</si>
  <si>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</si>
  <si>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</si>
  <si>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</si>
  <si>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</si>
  <si>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</si>
  <si>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</si>
  <si>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</si>
  <si>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</si>
  <si>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</si>
  <si>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</si>
  <si>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</si>
  <si>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</si>
  <si>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</si>
  <si>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</si>
  <si>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</si>
  <si>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</si>
  <si>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</si>
  <si>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</si>
  <si>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</si>
  <si>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</si>
  <si>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</si>
  <si>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</si>
  <si>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</si>
  <si>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</si>
  <si>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</si>
  <si>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</si>
  <si>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</si>
  <si>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</si>
  <si>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</si>
  <si>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</si>
  <si>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</si>
  <si>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</si>
  <si>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</si>
  <si>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</si>
  <si>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</si>
  <si>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</si>
  <si>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</si>
  <si>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</si>
  <si>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</si>
  <si>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</si>
  <si>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</si>
  <si>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</si>
  <si>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</si>
  <si>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</si>
  <si>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</si>
  <si>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</si>
  <si>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</si>
  <si>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</si>
  <si>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</si>
  <si>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</si>
  <si>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</si>
  <si>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</si>
  <si>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</si>
  <si>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</si>
  <si>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</si>
  <si>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</si>
  <si>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</si>
  <si>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</si>
  <si>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</si>
  <si>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</si>
  <si>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</si>
  <si>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</si>
  <si>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</si>
  <si>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</si>
  <si>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</si>
  <si>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</si>
  <si>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</si>
  <si>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</si>
  <si>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</si>
  <si>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</si>
  <si>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</si>
  <si>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</si>
  <si>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</si>
  <si>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</si>
  <si>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</si>
  <si>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</si>
  <si>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</si>
  <si>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</si>
  <si>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</si>
  <si>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</si>
  <si>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</si>
  <si>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</si>
  <si>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</si>
  <si>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</si>
  <si>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</si>
  <si>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</si>
  <si>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</si>
  <si>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</si>
  <si>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</si>
  <si>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</si>
  <si>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</si>
  <si>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</si>
  <si>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</si>
  <si>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</si>
  <si>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</si>
  <si>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</si>
  <si>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</si>
  <si>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</si>
  <si>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</si>
  <si>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</si>
  <si>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</si>
  <si>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</si>
  <si>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</si>
  <si>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</si>
  <si>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</si>
  <si>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</si>
  <si>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</si>
  <si>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</si>
  <si>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</si>
  <si>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</si>
  <si>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</si>
  <si>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</si>
  <si>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</si>
  <si>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</si>
  <si>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</si>
  <si>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</si>
  <si>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</si>
  <si>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</si>
  <si>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</si>
  <si>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</si>
  <si>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</si>
  <si>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</si>
  <si>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</si>
  <si>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</si>
  <si>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</si>
  <si>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</si>
  <si>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</si>
  <si>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</si>
  <si>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</si>
  <si>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</si>
  <si>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</si>
  <si>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</si>
  <si>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</si>
  <si>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</si>
  <si>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</si>
  <si>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</si>
  <si>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</si>
  <si>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</si>
  <si>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</si>
  <si>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</si>
  <si>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</si>
  <si>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</si>
  <si>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</si>
  <si>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</si>
  <si>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</si>
  <si>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</si>
  <si>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</si>
  <si>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</si>
  <si>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</si>
  <si>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</si>
  <si>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</si>
  <si>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</si>
  <si>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</si>
  <si>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</si>
  <si>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</si>
  <si>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</si>
  <si>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</si>
  <si>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</si>
  <si>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</si>
  <si>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</si>
  <si>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</si>
  <si>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</si>
  <si>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</si>
  <si>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</si>
  <si>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</si>
  <si>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</si>
  <si>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</si>
  <si>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</si>
  <si>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</si>
  <si>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</si>
  <si>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</si>
  <si>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</si>
  <si>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</si>
  <si>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</si>
  <si>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</si>
  <si>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</si>
  <si>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</si>
  <si>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</si>
  <si>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</si>
  <si>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</si>
  <si>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</si>
  <si>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</si>
  <si>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</si>
  <si>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</si>
  <si>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</si>
  <si>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</si>
  <si>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</si>
  <si>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</si>
  <si>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</si>
  <si>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</si>
  <si>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</si>
  <si>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</si>
  <si>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</si>
  <si>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</si>
  <si>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</si>
  <si>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</si>
  <si>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</si>
  <si>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</si>
  <si>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</si>
  <si>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</si>
  <si>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</si>
  <si>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</si>
  <si>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</si>
  <si>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</si>
  <si>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</si>
  <si>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</si>
  <si>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</si>
  <si>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</si>
  <si>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</si>
  <si>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</si>
  <si>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</si>
  <si>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</si>
  <si>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</si>
  <si>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</si>
  <si>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</si>
  <si>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</si>
  <si>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</si>
  <si>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</si>
  <si>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</si>
  <si>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</si>
  <si>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</si>
  <si>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</si>
  <si>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</si>
  <si>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</si>
  <si>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</si>
  <si>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</si>
  <si>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</si>
  <si>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</si>
  <si>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</si>
  <si>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</si>
  <si>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</si>
  <si>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</si>
  <si>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</si>
  <si>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</si>
  <si>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</si>
  <si>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</si>
  <si>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</si>
  <si>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</si>
  <si>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</si>
  <si>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</si>
  <si>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</si>
  <si>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</si>
  <si>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</si>
  <si>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</si>
  <si>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</si>
  <si>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</si>
  <si>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</si>
  <si>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</si>
  <si>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</si>
  <si>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</si>
  <si>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</si>
  <si>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</si>
  <si>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</si>
  <si>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</si>
  <si>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</si>
  <si>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</si>
  <si>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</si>
  <si>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</si>
  <si>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</si>
  <si>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</si>
  <si>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</si>
  <si>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</si>
  <si>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</si>
  <si>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</si>
  <si>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</si>
  <si>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</si>
  <si>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</si>
  <si>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</si>
  <si>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</si>
  <si>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</si>
  <si>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</si>
  <si>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</si>
  <si>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</si>
  <si>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</si>
  <si>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</si>
  <si>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</si>
  <si>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</si>
  <si>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</si>
  <si>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</si>
  <si>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</si>
  <si>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</si>
  <si>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</si>
  <si>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</si>
  <si>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</si>
  <si>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</si>
  <si>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</si>
  <si>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</si>
  <si>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</si>
  <si>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</si>
  <si>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</si>
  <si>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</si>
  <si>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</si>
  <si>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</si>
  <si>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</si>
  <si>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</si>
  <si>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</si>
  <si>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</si>
  <si>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</si>
  <si>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</si>
  <si>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</si>
  <si>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</si>
  <si>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</si>
  <si>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</si>
  <si>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</si>
  <si>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</si>
  <si>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</si>
  <si>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</si>
  <si>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</si>
  <si>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</si>
  <si>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</si>
  <si>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</si>
  <si>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</si>
  <si>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</si>
  <si>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</si>
  <si>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</si>
  <si>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</si>
  <si>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</si>
  <si>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</si>
  <si>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</si>
  <si>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</si>
  <si>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</si>
  <si>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</si>
  <si>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</si>
  <si>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</si>
  <si>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</si>
  <si>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</si>
  <si>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</si>
  <si>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</si>
  <si>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</si>
  <si>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</si>
  <si>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</si>
  <si>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</si>
  <si>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</si>
  <si>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</si>
  <si>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</si>
  <si>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</si>
  <si>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</si>
  <si>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</si>
  <si>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</si>
  <si>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</si>
  <si>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</si>
  <si>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</si>
  <si>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</si>
  <si>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</si>
  <si>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</si>
  <si>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</si>
  <si>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</si>
  <si>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</si>
  <si>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</si>
  <si>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</si>
  <si>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</si>
  <si>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</si>
  <si>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</si>
  <si>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</si>
  <si>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</si>
  <si>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</si>
  <si>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</si>
  <si>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</si>
  <si>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</si>
  <si>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</si>
  <si>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</si>
  <si>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</si>
  <si>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</si>
  <si>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</si>
  <si>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</si>
  <si>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</si>
  <si>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</si>
  <si>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</si>
  <si>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</si>
  <si>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</si>
  <si>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</si>
  <si>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</si>
  <si>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</si>
  <si>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</si>
  <si>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</si>
  <si>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</si>
  <si>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</si>
  <si>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</si>
  <si>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</si>
  <si>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</si>
  <si>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</si>
  <si>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</si>
  <si>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</si>
  <si>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</si>
  <si>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</si>
  <si>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</si>
  <si>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</si>
  <si>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</si>
  <si>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</si>
  <si>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</si>
  <si>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</si>
  <si>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</si>
  <si>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</si>
  <si>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</si>
  <si>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</si>
  <si>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</si>
  <si>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</si>
  <si>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</si>
  <si>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</si>
  <si>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</si>
  <si>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</si>
  <si>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</si>
  <si>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</si>
  <si>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</si>
  <si>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</si>
  <si>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</si>
  <si>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</si>
  <si>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</si>
  <si>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</si>
  <si>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</si>
  <si>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</si>
  <si>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</si>
  <si>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</si>
  <si>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</si>
  <si>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</si>
  <si>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</si>
  <si>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</si>
  <si>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</si>
  <si>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</si>
  <si>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</si>
  <si>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</si>
  <si>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</si>
  <si>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</si>
  <si>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</si>
  <si>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</si>
  <si>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</si>
  <si>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</si>
  <si>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</si>
  <si>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</si>
  <si>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</si>
  <si>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</si>
  <si>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</si>
  <si>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</si>
  <si>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</si>
  <si>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</si>
  <si>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</si>
  <si>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</si>
  <si>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</si>
  <si>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</si>
  <si>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</si>
  <si>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</si>
  <si>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</si>
  <si>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</si>
  <si>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</si>
  <si>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</si>
  <si>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</si>
  <si>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</si>
  <si>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</si>
  <si>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</si>
  <si>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</si>
  <si>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</si>
  <si>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</si>
  <si>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</si>
  <si>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</si>
  <si>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</si>
  <si>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</si>
  <si>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</si>
  <si>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</si>
  <si>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</si>
  <si>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</si>
  <si>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</si>
  <si>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</si>
  <si>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</si>
  <si>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</si>
  <si>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</si>
  <si>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</si>
  <si>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</si>
  <si>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</si>
  <si>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</si>
  <si>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</si>
  <si>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</si>
  <si>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</si>
  <si>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</si>
  <si>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</si>
  <si>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</si>
  <si>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</si>
  <si>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</si>
  <si>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</si>
  <si>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</si>
  <si>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</si>
  <si>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</si>
  <si>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</si>
  <si>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</si>
  <si>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</si>
  <si>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</si>
  <si>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</si>
  <si>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</si>
  <si>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</si>
  <si>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</si>
  <si>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</si>
  <si>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</si>
  <si>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</si>
  <si>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</si>
  <si>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</si>
  <si>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</si>
  <si>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</si>
  <si>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</si>
  <si>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</si>
  <si>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</si>
  <si>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</si>
  <si>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</si>
  <si>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</si>
  <si>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</si>
  <si>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</si>
  <si>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</si>
  <si>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</si>
  <si>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</si>
  <si>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</si>
  <si>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</si>
  <si>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</si>
  <si>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</si>
  <si>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</si>
  <si>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</si>
  <si>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</si>
  <si>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</si>
  <si>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</si>
  <si>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</si>
  <si>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</si>
  <si>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</si>
  <si>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</si>
  <si>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</si>
  <si>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</si>
  <si>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</si>
  <si>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</si>
  <si>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</si>
  <si>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</si>
  <si>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</si>
  <si>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</si>
  <si>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</si>
  <si>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</si>
  <si>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</si>
  <si>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</si>
  <si>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</si>
  <si>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</si>
  <si>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</si>
  <si>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</si>
  <si>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</si>
  <si>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</si>
  <si>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</si>
  <si>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</si>
  <si>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</si>
  <si>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</si>
  <si>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</si>
  <si>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</si>
  <si>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</si>
  <si>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</si>
  <si>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</si>
  <si>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</si>
  <si>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</si>
  <si>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</si>
  <si>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</si>
  <si>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</si>
  <si>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</si>
  <si>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</si>
  <si>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</si>
  <si>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</si>
  <si>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</si>
  <si>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</si>
  <si>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</si>
  <si>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</si>
  <si>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</si>
  <si>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</si>
  <si>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</si>
  <si>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</si>
  <si>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</si>
  <si>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</si>
  <si>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</si>
  <si>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</si>
  <si>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</si>
  <si>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</si>
  <si>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</si>
  <si>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</si>
  <si>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</si>
  <si>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</si>
  <si>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</si>
  <si>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</si>
  <si>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</si>
  <si>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</si>
  <si>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</si>
  <si>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</si>
  <si>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</si>
  <si>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</si>
  <si>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</si>
  <si>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</si>
  <si>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</si>
  <si>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</si>
  <si>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</si>
  <si>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</si>
  <si>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</si>
  <si>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</si>
  <si>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</si>
  <si>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</si>
  <si>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</si>
  <si>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</si>
  <si>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</si>
  <si>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</si>
  <si>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</si>
  <si>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</si>
  <si>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</si>
  <si>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</si>
  <si>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</si>
  <si>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</si>
  <si>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</si>
  <si>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</si>
  <si>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</si>
  <si>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</si>
  <si>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</si>
  <si>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</si>
  <si>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</si>
  <si>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</si>
  <si>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</si>
  <si>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</si>
  <si>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</si>
  <si>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</si>
  <si>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</si>
  <si>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</si>
  <si>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</si>
  <si>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</si>
  <si>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</si>
  <si>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</si>
  <si>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</si>
  <si>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</si>
  <si>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</si>
  <si>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</si>
  <si>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</si>
  <si>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</si>
  <si>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</si>
  <si>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</si>
  <si>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</si>
  <si>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</si>
  <si>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</si>
  <si>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</si>
  <si>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</si>
  <si>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</si>
  <si>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</si>
  <si>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</si>
  <si>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</si>
  <si>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</si>
  <si>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</si>
  <si>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</si>
  <si>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</si>
  <si>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</si>
  <si>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</si>
  <si>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</si>
  <si>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</si>
  <si>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</si>
  <si>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</si>
  <si>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</si>
  <si>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</si>
  <si>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</si>
  <si>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</si>
  <si>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</si>
  <si>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</si>
  <si>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</si>
  <si>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</si>
  <si>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</si>
  <si>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</si>
  <si>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</si>
  <si>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</si>
  <si>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</si>
  <si>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</si>
  <si>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</si>
  <si>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</si>
  <si>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</si>
  <si>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</si>
  <si>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</si>
  <si>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</si>
  <si>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</si>
  <si>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</si>
  <si>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</si>
  <si>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</si>
  <si>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</si>
  <si>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</si>
  <si>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</si>
  <si>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</si>
  <si>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</si>
  <si>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</si>
  <si>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</si>
  <si>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</si>
  <si>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</si>
  <si>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</si>
  <si>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</si>
  <si>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</si>
  <si>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</si>
  <si>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</si>
  <si>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</si>
  <si>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</si>
  <si>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</si>
  <si>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</si>
  <si>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</si>
  <si>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</si>
  <si>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</si>
  <si>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</si>
  <si>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</si>
  <si>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</si>
  <si>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</si>
  <si>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</si>
  <si>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</si>
  <si>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</si>
  <si>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</si>
  <si>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</si>
  <si>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</si>
  <si>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</si>
  <si>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</si>
  <si>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</si>
  <si>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</si>
  <si>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</si>
  <si>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</si>
  <si>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</si>
  <si>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</si>
  <si>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</si>
  <si>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</si>
  <si>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</si>
  <si>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</si>
  <si>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</si>
  <si>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</si>
  <si>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</si>
  <si>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</si>
  <si>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</si>
  <si>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</si>
  <si>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</si>
  <si>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</si>
  <si>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</si>
  <si>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</si>
  <si>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</si>
  <si>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</si>
  <si>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</si>
  <si>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</si>
  <si>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</si>
  <si>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</si>
  <si>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</si>
  <si>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</si>
  <si>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</si>
  <si>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</si>
  <si>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</si>
  <si>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</si>
  <si>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</si>
  <si>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</si>
  <si>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</si>
  <si>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</si>
  <si>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</si>
  <si>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</si>
  <si>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</si>
  <si>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</si>
  <si>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</si>
  <si>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</si>
  <si>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</si>
  <si>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</si>
  <si>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</si>
  <si>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</si>
  <si>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</si>
  <si>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</si>
  <si>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</si>
  <si>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</si>
  <si>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</si>
  <si>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</si>
  <si>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</si>
  <si>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</si>
  <si>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</si>
  <si>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</si>
  <si>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</si>
  <si>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</si>
  <si>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</si>
  <si>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</si>
  <si>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</si>
  <si>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</si>
  <si>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</si>
  <si>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</si>
  <si>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</si>
  <si>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</si>
  <si>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</si>
  <si>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</si>
  <si>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</si>
  <si>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</si>
  <si>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</si>
  <si>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</si>
  <si>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</si>
  <si>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</si>
  <si>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</si>
  <si>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</si>
  <si>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</si>
  <si>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</si>
  <si>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</si>
  <si>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</si>
  <si>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</si>
  <si>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</si>
  <si>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</si>
  <si>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</si>
  <si>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</si>
  <si>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</si>
  <si>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</si>
  <si>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</si>
  <si>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</si>
  <si>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</si>
  <si>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</si>
  <si>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</si>
  <si>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</si>
  <si>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</si>
  <si>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</si>
  <si>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</si>
  <si>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</si>
  <si>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</si>
  <si>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</si>
  <si>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</si>
  <si>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</si>
  <si>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</si>
  <si>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</si>
  <si>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</si>
  <si>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</si>
  <si>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</si>
  <si>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</si>
  <si>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</si>
  <si>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</si>
  <si>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</si>
  <si>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</si>
  <si>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</si>
  <si>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</si>
  <si>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</si>
  <si>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</si>
  <si>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</si>
  <si>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</si>
  <si>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</si>
  <si>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</si>
  <si>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</si>
  <si>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</si>
  <si>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</si>
  <si>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</si>
  <si>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</si>
  <si>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</si>
  <si>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</si>
  <si>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</si>
  <si>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</si>
  <si>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</si>
  <si>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</si>
  <si>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</si>
  <si>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</si>
  <si>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</si>
  <si>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</si>
  <si>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</si>
  <si>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</si>
  <si>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</si>
  <si>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</si>
  <si>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</si>
  <si>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</si>
  <si>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</si>
  <si>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</si>
  <si>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</si>
  <si>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</si>
  <si>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</si>
  <si>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</si>
  <si>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</si>
  <si>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</si>
  <si>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</si>
  <si>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</si>
  <si>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</si>
  <si>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</si>
  <si>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</si>
  <si>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</si>
  <si>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</si>
  <si>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</si>
  <si>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</si>
  <si>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</si>
  <si>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</si>
  <si>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</si>
  <si>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</si>
  <si>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</si>
  <si>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</si>
  <si>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</si>
  <si>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</si>
  <si>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</si>
  <si>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</si>
  <si>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</si>
  <si>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</si>
  <si>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</si>
  <si>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</si>
  <si>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</si>
  <si>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</si>
  <si>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</si>
  <si>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</si>
  <si>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</si>
  <si>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</si>
  <si>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</si>
  <si>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</si>
  <si>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</si>
  <si>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</si>
  <si>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</si>
  <si>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</si>
  <si>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</si>
  <si>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</si>
  <si>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</si>
  <si>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</si>
  <si>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</si>
  <si>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</si>
  <si>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</si>
  <si>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</si>
  <si>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</si>
  <si>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</si>
  <si>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</si>
  <si>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</si>
  <si>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</si>
  <si>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</si>
  <si>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</si>
  <si>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</si>
  <si>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</si>
  <si>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</si>
  <si>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</si>
  <si>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</si>
  <si>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</si>
  <si>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</si>
  <si>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</si>
  <si>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</si>
  <si>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</si>
  <si>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</si>
  <si>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</si>
  <si>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</si>
  <si>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</si>
  <si>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</si>
  <si>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</si>
  <si>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</si>
  <si>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</si>
  <si>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</si>
  <si>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</si>
  <si>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</si>
  <si>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</si>
  <si>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</si>
  <si>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</si>
  <si>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</si>
  <si>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</si>
  <si>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</si>
  <si>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</si>
  <si>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</si>
  <si>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</si>
  <si>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</si>
  <si>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</si>
  <si>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</si>
  <si>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</si>
  <si>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</si>
  <si>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</si>
  <si>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</si>
  <si>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</si>
  <si>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</si>
  <si>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</si>
  <si>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</si>
  <si>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</si>
  <si>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</si>
  <si>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</si>
  <si>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</si>
  <si>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</si>
  <si>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</si>
  <si>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</si>
  <si>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</si>
  <si>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</si>
  <si>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</si>
  <si>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</si>
  <si>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</si>
  <si>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</si>
  <si>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</si>
  <si>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</si>
  <si>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</si>
  <si>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</si>
  <si>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</si>
  <si>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</si>
  <si>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</si>
  <si>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</si>
  <si>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</si>
  <si>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</si>
  <si>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</si>
  <si>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</si>
  <si>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</si>
  <si>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</si>
  <si>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</si>
  <si>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</si>
  <si>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</si>
  <si>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</si>
  <si>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</si>
  <si>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</si>
  <si>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</si>
  <si>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</si>
  <si>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</si>
  <si>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</si>
  <si>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</si>
  <si>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</si>
  <si>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</si>
  <si>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</si>
  <si>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</si>
  <si>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</si>
  <si>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</si>
  <si>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</si>
  <si>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</si>
  <si>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</si>
  <si>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</si>
  <si>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</si>
  <si>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</si>
  <si>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</si>
  <si>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</si>
  <si>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</si>
  <si>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</si>
  <si>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</si>
  <si>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</si>
  <si>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</si>
  <si>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</si>
  <si>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</si>
  <si>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</si>
  <si>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</si>
  <si>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</si>
  <si>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</si>
  <si>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</si>
  <si>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</si>
  <si>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</si>
  <si>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</si>
  <si>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</si>
  <si>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</si>
  <si>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</si>
  <si>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</si>
  <si>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</si>
  <si>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</si>
  <si>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</si>
  <si>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</si>
  <si>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</si>
  <si>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</si>
  <si>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</si>
  <si>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</si>
  <si>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</si>
  <si>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</si>
  <si>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</si>
  <si>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</si>
  <si>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</si>
  <si>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</si>
  <si>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</si>
  <si>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</si>
  <si>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</si>
  <si>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</si>
  <si>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</si>
  <si>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</si>
  <si>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</si>
  <si>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</si>
  <si>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</si>
  <si>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</si>
  <si>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</si>
  <si>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</si>
  <si>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</si>
  <si>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</si>
  <si>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</si>
  <si>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</si>
  <si>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</si>
  <si>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</si>
  <si>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</si>
  <si>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</si>
  <si>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</si>
  <si>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</si>
  <si>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</si>
  <si>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</si>
  <si>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</si>
  <si>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</si>
  <si>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</si>
  <si>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</si>
  <si>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</si>
  <si>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</si>
  <si>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</si>
  <si>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</si>
  <si>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</si>
  <si>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</si>
  <si>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</si>
  <si>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</si>
  <si>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</si>
  <si>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</si>
  <si>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</si>
  <si>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</si>
  <si>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</si>
  <si>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</si>
  <si>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</si>
  <si>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</si>
  <si>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</si>
  <si>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</si>
  <si>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</si>
  <si>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</si>
  <si>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</si>
  <si>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</si>
  <si>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</si>
  <si>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</si>
  <si>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</si>
  <si>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</si>
  <si>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</si>
  <si>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</si>
  <si>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</si>
  <si>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</si>
  <si>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</si>
  <si>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</si>
  <si>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</si>
  <si>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</si>
  <si>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</si>
  <si>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</si>
  <si>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</si>
  <si>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</si>
  <si>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</si>
  <si>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</si>
  <si>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</si>
  <si>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</si>
  <si>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</si>
  <si>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</si>
  <si>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</si>
  <si>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</si>
  <si>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</si>
  <si>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</si>
  <si>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</si>
  <si>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</si>
  <si>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</si>
  <si>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</si>
  <si>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</si>
  <si>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</si>
  <si>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</si>
  <si>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</si>
  <si>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</si>
  <si>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</si>
  <si>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</si>
  <si>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</si>
  <si>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</si>
  <si>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</si>
  <si>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</si>
  <si>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</si>
  <si>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</si>
  <si>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</si>
  <si>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</si>
  <si>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</si>
  <si>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</si>
  <si>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</si>
  <si>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</si>
  <si>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</si>
  <si>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</si>
  <si>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</si>
  <si>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</si>
  <si>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</si>
  <si>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</si>
  <si>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</si>
  <si>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</si>
  <si>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</si>
  <si>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</si>
  <si>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</si>
  <si>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</si>
  <si>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</si>
  <si>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</si>
  <si>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</si>
  <si>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</si>
  <si>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</si>
  <si>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</si>
  <si>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</si>
  <si>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</si>
  <si>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</si>
  <si>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</si>
  <si>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</si>
  <si>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</si>
  <si>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</si>
  <si>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</si>
  <si>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</si>
  <si>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</si>
  <si>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</si>
  <si>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</si>
  <si>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</si>
  <si>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</si>
  <si>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</si>
  <si>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</si>
  <si>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</si>
  <si>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</si>
  <si>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</si>
  <si>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</si>
  <si>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</si>
  <si>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</si>
  <si>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</si>
  <si>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</si>
  <si>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</si>
  <si>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</si>
  <si>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</si>
  <si>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</si>
  <si>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</si>
  <si>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</si>
  <si>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</si>
  <si>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</si>
  <si>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</si>
  <si>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</si>
  <si>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</si>
  <si>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</si>
  <si>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</si>
  <si>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</si>
  <si>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</si>
  <si>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</si>
  <si>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</si>
  <si>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</si>
  <si>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</si>
  <si>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</si>
  <si>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</si>
  <si>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</si>
  <si>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</si>
  <si>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</si>
  <si>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</si>
  <si>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</si>
  <si>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</si>
  <si>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</si>
  <si>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</si>
  <si>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</si>
  <si>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</si>
  <si>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</si>
  <si>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</si>
  <si>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</si>
  <si>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</si>
  <si>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</si>
  <si>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</si>
  <si>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</si>
  <si>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</si>
  <si>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</si>
  <si>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</si>
  <si>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</si>
  <si>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</si>
  <si>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</si>
  <si>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</si>
  <si>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</si>
  <si>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</si>
  <si>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</si>
  <si>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</si>
  <si>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</si>
  <si>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</si>
  <si>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</si>
  <si>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</si>
  <si>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</si>
  <si>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</si>
  <si>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</si>
  <si>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</si>
  <si>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</si>
  <si>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</si>
  <si>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</si>
  <si>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</si>
  <si>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</si>
  <si>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</si>
  <si>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</si>
  <si>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</si>
  <si>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</si>
  <si>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</si>
  <si>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</si>
  <si>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</si>
  <si>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</si>
  <si>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</si>
  <si>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</si>
  <si>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</si>
  <si>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</si>
  <si>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</si>
  <si>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</si>
  <si>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</si>
  <si>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</si>
  <si>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</si>
  <si>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</si>
  <si>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</si>
  <si>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</si>
  <si>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</si>
  <si>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</si>
  <si>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</si>
  <si>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</si>
  <si>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</si>
  <si>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</si>
  <si>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</si>
  <si>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</si>
  <si>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</si>
  <si>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</si>
  <si>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</si>
  <si>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</si>
  <si>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</si>
  <si>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</si>
  <si>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</si>
  <si>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</si>
  <si>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</si>
  <si>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</si>
  <si>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</si>
  <si>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</si>
  <si>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</si>
  <si>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</si>
  <si>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</si>
  <si>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</si>
  <si>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</si>
  <si>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</si>
  <si>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</si>
  <si>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</si>
  <si>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</si>
  <si>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</si>
  <si>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</si>
  <si>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</si>
  <si>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</si>
  <si>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</si>
  <si>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</si>
  <si>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</si>
  <si>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</si>
  <si>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</si>
  <si>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</si>
  <si>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</si>
  <si>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</si>
  <si>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</si>
  <si>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</si>
  <si>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</si>
  <si>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</si>
  <si>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</si>
  <si>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</si>
  <si>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</si>
  <si>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</si>
  <si>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</si>
  <si>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</si>
  <si>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</si>
  <si>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</si>
  <si>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</si>
  <si>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</si>
  <si>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</si>
  <si>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</si>
  <si>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</si>
  <si>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</si>
  <si>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</si>
  <si>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</si>
  <si>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</si>
  <si>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</si>
  <si>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</si>
  <si>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</si>
  <si>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</si>
  <si>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</si>
  <si>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</si>
  <si>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</si>
  <si>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</si>
  <si>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</si>
  <si>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</si>
  <si>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</si>
  <si>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</si>
  <si>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</si>
  <si>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</si>
  <si>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</si>
  <si>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</si>
  <si>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</si>
  <si>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</si>
  <si>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</si>
  <si>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</si>
  <si>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</si>
  <si>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</si>
  <si>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</si>
  <si>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</si>
  <si>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</si>
  <si>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</si>
  <si>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</si>
  <si>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</si>
  <si>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</si>
  <si>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</si>
  <si>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</si>
  <si>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</si>
  <si>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</si>
  <si>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</si>
  <si>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</si>
  <si>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</si>
  <si>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</si>
  <si>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</si>
  <si>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</si>
  <si>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</si>
  <si>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</si>
  <si>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</si>
  <si>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</si>
  <si>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</si>
  <si>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</si>
  <si>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</si>
  <si>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</si>
  <si>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</si>
  <si>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</si>
  <si>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</si>
  <si>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</si>
  <si>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</si>
  <si>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</si>
  <si>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</si>
  <si>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</si>
  <si>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</si>
  <si>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</si>
  <si>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</si>
  <si>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</si>
  <si>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</si>
  <si>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</si>
  <si>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</si>
  <si>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</si>
  <si>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</si>
  <si>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</si>
  <si>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</si>
  <si>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</si>
  <si>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</si>
  <si>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</si>
  <si>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</si>
  <si>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</si>
  <si>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</si>
  <si>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</si>
  <si>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</si>
  <si>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</si>
  <si>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</si>
  <si>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</si>
  <si>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</si>
  <si>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</si>
  <si>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</si>
  <si>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</si>
  <si>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</si>
  <si>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</si>
  <si>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</si>
  <si>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</si>
  <si>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</si>
  <si>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</si>
  <si>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</si>
  <si>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</si>
  <si>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</si>
  <si>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</si>
  <si>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</si>
  <si>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</si>
  <si>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</si>
  <si>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</si>
  <si>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</si>
  <si>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</si>
  <si>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</si>
  <si>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</si>
  <si>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</si>
  <si>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</si>
  <si>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</si>
  <si>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</si>
  <si>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</si>
  <si>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</si>
  <si>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</si>
  <si>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</si>
  <si>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</si>
  <si>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</si>
  <si>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</si>
  <si>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</si>
  <si>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</si>
  <si>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</si>
  <si>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</si>
  <si>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</si>
  <si>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</si>
  <si>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</si>
  <si>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</si>
  <si>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</si>
  <si>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</si>
  <si>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</si>
  <si>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</si>
  <si>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</si>
  <si>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</si>
  <si>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</si>
  <si>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</si>
  <si>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</si>
  <si>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</si>
  <si>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</si>
  <si>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</si>
  <si>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</si>
  <si>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</si>
  <si>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</si>
  <si>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</si>
  <si>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</si>
  <si>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</si>
  <si>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</si>
  <si>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</si>
  <si>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</si>
  <si>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</si>
  <si>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</si>
  <si>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</si>
  <si>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</si>
  <si>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</si>
  <si>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</si>
  <si>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</si>
  <si>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</si>
  <si>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</si>
  <si>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</si>
  <si>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</si>
  <si>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</si>
  <si>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</si>
  <si>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</si>
  <si>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</si>
  <si>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</si>
  <si>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</si>
  <si>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</si>
  <si>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</si>
  <si>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</si>
  <si>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</si>
  <si>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</si>
  <si>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</si>
  <si>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</si>
  <si>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</si>
  <si>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</si>
  <si>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</si>
  <si>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</si>
  <si>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</si>
  <si>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</si>
  <si>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</si>
  <si>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</si>
  <si>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</si>
  <si>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</si>
  <si>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</si>
  <si>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</si>
  <si>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</si>
  <si>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</si>
  <si>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</si>
  <si>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</si>
  <si>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</si>
  <si>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</si>
  <si>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</si>
  <si>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</si>
  <si>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</si>
  <si>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</si>
  <si>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</si>
  <si>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</si>
  <si>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</si>
  <si>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</si>
  <si>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</si>
  <si>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</si>
  <si>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</si>
  <si>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</si>
  <si>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</si>
  <si>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</si>
  <si>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</si>
  <si>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</si>
  <si>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</si>
  <si>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</si>
  <si>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</si>
  <si>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</si>
  <si>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</si>
  <si>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</si>
  <si>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</si>
  <si>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</si>
  <si>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</si>
  <si>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</si>
  <si>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</si>
  <si>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</si>
  <si>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</si>
  <si>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</si>
  <si>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</si>
  <si>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</si>
  <si>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</si>
  <si>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</si>
  <si>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</si>
  <si>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</si>
  <si>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</si>
  <si>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</si>
  <si>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</si>
  <si>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</si>
  <si>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</si>
  <si>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</si>
  <si>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</si>
  <si>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</si>
  <si>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</si>
  <si>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</si>
  <si>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</si>
  <si>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</si>
  <si>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</si>
  <si>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</si>
  <si>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</si>
  <si>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</si>
  <si>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</si>
  <si>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</si>
  <si>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</si>
  <si>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</si>
  <si>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</si>
  <si>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</si>
  <si>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</si>
  <si>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</si>
  <si>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</si>
  <si>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</si>
  <si>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</si>
  <si>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</si>
  <si>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</si>
  <si>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</si>
  <si>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</si>
  <si>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</si>
  <si>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</si>
  <si>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</si>
  <si>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</si>
  <si>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</si>
  <si>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</si>
  <si>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</si>
  <si>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</si>
  <si>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</si>
  <si>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</si>
  <si>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</si>
  <si>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</si>
  <si>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</si>
  <si>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</si>
  <si>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</si>
  <si>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</si>
  <si>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</si>
  <si>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</si>
  <si>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</si>
  <si>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</si>
  <si>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</si>
  <si>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</si>
  <si>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</si>
  <si>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</si>
  <si>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</si>
  <si>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</si>
  <si>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</si>
  <si>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</si>
  <si>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</si>
  <si>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</si>
  <si>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</si>
  <si>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</si>
  <si>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</si>
  <si>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</si>
  <si>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</si>
  <si>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</si>
  <si>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</si>
  <si>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</si>
  <si>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</si>
  <si>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</si>
  <si>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</si>
  <si>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</si>
  <si>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</si>
  <si>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</si>
  <si>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</si>
  <si>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</si>
  <si>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</si>
  <si>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</si>
  <si>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</si>
  <si>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</si>
  <si>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</si>
  <si>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</si>
  <si>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</si>
  <si>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</si>
  <si>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</si>
  <si>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</si>
  <si>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</si>
  <si>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</si>
  <si>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</si>
  <si>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</si>
  <si>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</si>
  <si>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</si>
  <si>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</si>
  <si>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</si>
  <si>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</si>
  <si>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</si>
  <si>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</si>
  <si>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</si>
  <si>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</si>
  <si>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</si>
  <si>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</si>
  <si>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</si>
  <si>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</si>
  <si>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</si>
  <si>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</si>
  <si>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</si>
  <si>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</si>
  <si>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</si>
  <si>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</si>
  <si>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</si>
  <si>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</si>
  <si>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</si>
  <si>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</si>
  <si>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</si>
  <si>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</si>
  <si>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</si>
  <si>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</si>
  <si>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</si>
  <si>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</si>
  <si>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</si>
  <si>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</si>
  <si>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</si>
  <si>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</si>
  <si>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</si>
  <si>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</si>
  <si>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</si>
  <si>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</si>
  <si>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</si>
  <si>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</si>
  <si>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</si>
  <si>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</si>
  <si>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</si>
  <si>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</si>
  <si>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</si>
  <si>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</si>
  <si>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</si>
  <si>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</si>
  <si>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</si>
  <si>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</si>
  <si>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</si>
  <si>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</si>
  <si>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</si>
  <si>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</si>
  <si>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</si>
  <si>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</si>
  <si>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</si>
  <si>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</si>
  <si>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</si>
  <si>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</si>
  <si>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</si>
  <si>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</si>
  <si>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</si>
  <si>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</si>
  <si>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</si>
  <si>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</si>
  <si>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</si>
  <si>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</si>
  <si>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</si>
  <si>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</si>
  <si>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</si>
  <si>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</si>
  <si>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</si>
  <si>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</si>
  <si>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</si>
  <si>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</si>
  <si>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</si>
  <si>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</si>
  <si>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</si>
  <si>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</si>
  <si>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</si>
  <si>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</si>
  <si>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</si>
  <si>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</si>
  <si>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</si>
  <si>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</si>
  <si>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</si>
  <si>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</si>
  <si>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</si>
  <si>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</si>
  <si>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</si>
  <si>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</si>
  <si>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</si>
  <si>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</si>
  <si>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</si>
  <si>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</si>
  <si>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</si>
  <si>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</si>
  <si>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</si>
  <si>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</si>
  <si>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</si>
  <si>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</si>
  <si>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</si>
  <si>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</si>
  <si>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</si>
  <si>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</si>
  <si>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</si>
  <si>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</si>
  <si>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</si>
  <si>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</si>
  <si>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</si>
  <si>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</si>
  <si>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</si>
  <si>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</si>
  <si>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</si>
  <si>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</si>
  <si>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</si>
  <si>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</si>
  <si>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</si>
  <si>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</si>
  <si>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</si>
  <si>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</si>
  <si>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</si>
  <si>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</si>
  <si>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</si>
  <si>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</si>
  <si>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</si>
  <si>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</si>
  <si>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</si>
  <si>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</si>
  <si>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</si>
  <si>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</si>
  <si>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</si>
  <si>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</si>
  <si>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</si>
  <si>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</si>
  <si>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</si>
  <si>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</si>
  <si>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</si>
  <si>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</si>
  <si>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</si>
  <si>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</si>
  <si>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</si>
  <si>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</si>
  <si>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</si>
  <si>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</si>
  <si>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</si>
  <si>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</si>
  <si>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</si>
  <si>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</si>
  <si>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</si>
  <si>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</si>
  <si>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</si>
  <si>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</si>
  <si>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</si>
  <si>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</si>
  <si>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</si>
  <si>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</si>
  <si>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</si>
  <si>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</si>
  <si>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</si>
  <si>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</si>
  <si>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</si>
  <si>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</si>
  <si>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</si>
  <si>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</si>
  <si>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</si>
  <si>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</si>
  <si>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</si>
  <si>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</si>
  <si>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</si>
  <si>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</si>
  <si>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</si>
  <si>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</si>
  <si>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</si>
  <si>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</si>
  <si>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</si>
  <si>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</si>
  <si>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</si>
  <si>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</si>
  <si>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</si>
  <si>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</si>
  <si>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</si>
  <si>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</si>
  <si>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</si>
  <si>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</si>
  <si>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</si>
  <si>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</si>
  <si>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</si>
  <si>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</si>
  <si>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</si>
  <si>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</si>
  <si>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</si>
  <si>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</si>
  <si>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</si>
  <si>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</si>
  <si>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</si>
  <si>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</si>
  <si>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</si>
  <si>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</si>
  <si>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</si>
  <si>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</si>
  <si>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</si>
  <si>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</si>
  <si>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</si>
  <si>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</si>
  <si>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</si>
  <si>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</si>
  <si>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</si>
  <si>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</si>
  <si>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</si>
  <si>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</si>
  <si>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</si>
  <si>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</si>
  <si>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</si>
  <si>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</si>
  <si>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</si>
  <si>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</si>
  <si>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</si>
  <si>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</si>
  <si>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</si>
  <si>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</si>
  <si>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</si>
  <si>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</si>
  <si>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</si>
  <si>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</si>
  <si>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</si>
  <si>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</si>
  <si>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</si>
  <si>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</si>
  <si>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</si>
  <si>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</si>
  <si>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</si>
  <si>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</si>
  <si>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</si>
  <si>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</si>
  <si>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</si>
  <si>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</si>
  <si>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</si>
  <si>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</si>
  <si>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</si>
  <si>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</si>
  <si>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</si>
  <si>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</si>
  <si>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</si>
  <si>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</si>
  <si>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</si>
  <si>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</si>
  <si>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</si>
  <si>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</si>
  <si>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</si>
  <si>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</si>
  <si>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</si>
  <si>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</si>
  <si>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</si>
  <si>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</si>
  <si>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</si>
  <si>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</si>
  <si>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</si>
  <si>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</si>
  <si>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</si>
  <si>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</si>
  <si>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</si>
  <si>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</si>
  <si>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</si>
  <si>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</si>
  <si>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</si>
  <si>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</si>
  <si>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</si>
  <si>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</si>
  <si>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</si>
  <si>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</si>
  <si>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</si>
  <si>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</si>
  <si>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</si>
  <si>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</si>
  <si>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</si>
  <si>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</si>
  <si>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</si>
  <si>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</si>
  <si>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</si>
  <si>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</si>
  <si>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</si>
  <si>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</si>
  <si>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</si>
  <si>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</si>
  <si>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</si>
  <si>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</si>
  <si>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</si>
  <si>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</si>
  <si>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</si>
  <si>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</si>
  <si>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</si>
  <si>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</si>
  <si>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</si>
  <si>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</si>
  <si>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</si>
  <si>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</si>
  <si>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</si>
  <si>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</si>
  <si>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</si>
  <si>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</si>
  <si>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</si>
  <si>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</si>
  <si>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</si>
  <si>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</si>
  <si>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</si>
  <si>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</si>
  <si>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</si>
  <si>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</si>
  <si>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</si>
  <si>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</si>
  <si>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</si>
  <si>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</si>
  <si>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</si>
  <si>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</si>
  <si>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</si>
  <si>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</si>
  <si>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</si>
  <si>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</si>
  <si>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</si>
  <si>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</si>
  <si>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</si>
  <si>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</si>
  <si>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</si>
  <si>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</si>
  <si>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</si>
  <si>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</si>
  <si>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</si>
  <si>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</si>
  <si>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</si>
  <si>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</si>
  <si>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</si>
  <si>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</si>
  <si>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</si>
  <si>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</si>
  <si>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</si>
  <si>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</si>
  <si>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</si>
  <si>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</si>
  <si>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</si>
  <si>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</si>
  <si>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</si>
  <si>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</si>
  <si>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</si>
  <si>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</si>
  <si>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</si>
  <si>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</si>
  <si>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</si>
  <si>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</si>
  <si>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</si>
  <si>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</si>
  <si>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</si>
  <si>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</si>
  <si>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</si>
  <si>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</si>
  <si>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</si>
  <si>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</si>
  <si>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</si>
  <si>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</si>
  <si>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</si>
  <si>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</si>
  <si>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</si>
  <si>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</si>
  <si>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</si>
  <si>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</si>
  <si>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</si>
  <si>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</si>
  <si>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</si>
  <si>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</si>
  <si>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</si>
  <si>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</si>
  <si>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</si>
  <si>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</si>
  <si>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</si>
  <si>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</si>
  <si>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</si>
  <si>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</si>
  <si>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</si>
  <si>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</si>
  <si>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</si>
  <si>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</si>
  <si>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</si>
  <si>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</si>
  <si>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</si>
  <si>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</si>
  <si>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</si>
  <si>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</si>
  <si>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</si>
  <si>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</si>
  <si>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</si>
  <si>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</si>
  <si>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</si>
  <si>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</si>
  <si>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</si>
  <si>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</si>
  <si>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</si>
  <si>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</si>
  <si>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</si>
  <si>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</si>
  <si>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</si>
  <si>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</si>
  <si>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</si>
  <si>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</si>
  <si>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</si>
  <si>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</si>
  <si>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</si>
  <si>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</si>
  <si>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</si>
  <si>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</si>
  <si>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</si>
  <si>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</si>
  <si>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</si>
  <si>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</si>
  <si>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</si>
  <si>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</si>
  <si>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</si>
  <si>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</si>
  <si>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</si>
  <si>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</si>
  <si>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</si>
  <si>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</si>
  <si>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</si>
  <si>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</si>
  <si>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</si>
  <si>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</si>
  <si>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</si>
  <si>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</si>
  <si>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</si>
  <si>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</si>
  <si>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</si>
  <si>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</si>
  <si>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</si>
  <si>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</si>
  <si>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</si>
  <si>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</si>
  <si>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</si>
  <si>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</si>
  <si>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</si>
  <si>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</si>
  <si>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</si>
  <si>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</si>
  <si>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</si>
  <si>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</si>
  <si>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</si>
  <si>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</si>
  <si>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</si>
  <si>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</si>
  <si>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</si>
  <si>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</si>
  <si>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</si>
  <si>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</si>
  <si>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</si>
  <si>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</si>
  <si>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</si>
  <si>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</si>
  <si>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</si>
  <si>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</si>
  <si>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</si>
  <si>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</si>
  <si>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</si>
  <si>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</si>
  <si>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</si>
  <si>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</si>
  <si>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</si>
  <si>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</si>
  <si>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</si>
  <si>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</si>
  <si>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</si>
  <si>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</si>
  <si>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</si>
  <si>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</si>
  <si>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</si>
  <si>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</si>
  <si>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</si>
  <si>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</si>
  <si>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</si>
  <si>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</si>
  <si>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</si>
  <si>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</si>
  <si>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</si>
  <si>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</si>
  <si>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</si>
  <si>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</si>
  <si>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</si>
  <si>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</si>
  <si>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</si>
  <si>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</si>
  <si>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</si>
  <si>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</si>
  <si>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</si>
  <si>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</si>
  <si>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</si>
  <si>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</si>
  <si>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</si>
  <si>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</si>
  <si>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</si>
  <si>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</si>
  <si>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</si>
  <si>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</si>
  <si>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</si>
  <si>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</si>
  <si>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</si>
  <si>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</si>
  <si>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</si>
  <si>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</si>
  <si>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</si>
  <si>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</si>
  <si>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</si>
  <si>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</si>
  <si>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</si>
  <si>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</si>
  <si>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</si>
  <si>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</si>
  <si>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</si>
  <si>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</si>
  <si>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</si>
  <si>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</si>
  <si>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</si>
  <si>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</si>
  <si>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</si>
  <si>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</si>
  <si>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</si>
  <si>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</si>
  <si>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</si>
  <si>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</si>
  <si>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</si>
  <si>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</si>
  <si>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</si>
  <si>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</si>
  <si>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</si>
  <si>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</si>
  <si>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</si>
  <si>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</si>
  <si>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</si>
  <si>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</si>
  <si>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</si>
  <si>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</si>
  <si>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</si>
  <si>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</si>
  <si>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</si>
  <si>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</si>
  <si>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</si>
  <si>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</si>
  <si>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</si>
  <si>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</si>
  <si>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</si>
  <si>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</si>
  <si>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</si>
  <si>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</si>
  <si>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</si>
  <si>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</si>
  <si>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</si>
  <si>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</si>
  <si>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</si>
  <si>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</si>
  <si>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</si>
  <si>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</si>
  <si>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</si>
  <si>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</si>
  <si>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</si>
  <si>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</si>
  <si>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</si>
  <si>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</si>
  <si>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</si>
  <si>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</si>
  <si>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</si>
  <si>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</si>
  <si>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</si>
  <si>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</si>
  <si>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</si>
  <si>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</si>
  <si>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</si>
  <si>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</si>
  <si>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</si>
  <si>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</si>
  <si>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</si>
  <si>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</si>
  <si>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</si>
  <si>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</si>
  <si>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</si>
  <si>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</si>
  <si>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</si>
  <si>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</si>
  <si>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</si>
  <si>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</si>
  <si>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</si>
  <si>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</si>
  <si>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</si>
  <si>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</si>
  <si>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</si>
  <si>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</si>
  <si>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</si>
  <si>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</si>
  <si>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</si>
  <si>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</si>
  <si>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</si>
  <si>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</si>
  <si>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</si>
  <si>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</si>
  <si>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</si>
  <si>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</si>
  <si>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</si>
  <si>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</si>
  <si>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</si>
  <si>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</si>
  <si>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</si>
  <si>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</si>
  <si>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</si>
  <si>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</si>
  <si>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</si>
  <si>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</si>
  <si>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</si>
  <si>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</si>
  <si>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</si>
  <si>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</si>
  <si>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</si>
  <si>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</si>
  <si>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</si>
  <si>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</si>
  <si>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</si>
  <si>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</si>
  <si>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</si>
  <si>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</si>
  <si>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</si>
  <si>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</si>
  <si>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</si>
  <si>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</si>
  <si>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</si>
  <si>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</si>
  <si>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</si>
  <si>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</si>
  <si>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</si>
  <si>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</si>
  <si>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</si>
  <si>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</si>
  <si>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</si>
  <si>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</si>
  <si>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</si>
  <si>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</si>
  <si>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</si>
  <si>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</si>
  <si>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</si>
  <si>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</si>
  <si>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</si>
  <si>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</si>
  <si>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</si>
  <si>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</si>
  <si>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</si>
  <si>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</si>
  <si>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</si>
  <si>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</si>
  <si>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</si>
  <si>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</si>
  <si>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</si>
  <si>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</si>
  <si>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</si>
  <si>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</si>
  <si>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</si>
  <si>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</si>
  <si>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</si>
  <si>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</si>
  <si>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</si>
  <si>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</si>
  <si>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</si>
  <si>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</si>
  <si>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</si>
  <si>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</si>
  <si>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</si>
  <si>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</si>
  <si>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</si>
  <si>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</si>
  <si>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</si>
  <si>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</si>
  <si>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</si>
  <si>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</si>
  <si>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</si>
  <si>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</si>
  <si>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</si>
  <si>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</si>
  <si>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</si>
  <si>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</si>
  <si>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</si>
  <si>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</si>
  <si>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</si>
  <si>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</si>
  <si>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</si>
  <si>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</si>
  <si>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</si>
  <si>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</si>
  <si>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</si>
  <si>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</si>
  <si>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</si>
  <si>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</si>
  <si>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</si>
  <si>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</si>
  <si>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</si>
  <si>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</si>
  <si>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</si>
  <si>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</si>
  <si>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</si>
  <si>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</si>
  <si>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</si>
  <si>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</si>
  <si>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</si>
  <si>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</si>
  <si>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</si>
  <si>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</si>
  <si>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</si>
  <si>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</si>
  <si>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</si>
  <si>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</si>
  <si>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</si>
  <si>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</si>
  <si>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</si>
  <si>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</si>
  <si>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</si>
  <si>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</si>
  <si>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</si>
  <si>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</si>
  <si>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</si>
  <si>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</si>
  <si>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</si>
  <si>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</si>
  <si>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</si>
  <si>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</si>
  <si>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</si>
  <si>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</si>
  <si>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</si>
  <si>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</si>
  <si>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</si>
  <si>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</si>
  <si>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</si>
  <si>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</si>
  <si>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</si>
  <si>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</si>
  <si>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</si>
  <si>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</si>
  <si>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</si>
  <si>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</si>
  <si>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</si>
  <si>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</si>
  <si>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</si>
  <si>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</si>
  <si>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</si>
  <si>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</si>
  <si>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</si>
  <si>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</si>
  <si>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</si>
  <si>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</si>
  <si>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</si>
  <si>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</si>
  <si>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</si>
  <si>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</si>
  <si>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</si>
  <si>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</si>
  <si>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</si>
  <si>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</si>
  <si>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</si>
  <si>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</si>
  <si>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</si>
  <si>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</si>
  <si>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</si>
  <si>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</si>
  <si>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</si>
  <si>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</si>
  <si>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</si>
  <si>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</si>
  <si>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</si>
  <si>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</si>
  <si>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</si>
  <si>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</si>
  <si>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</si>
  <si>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</si>
  <si>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</si>
  <si>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</si>
  <si>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</si>
  <si>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</si>
  <si>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</si>
  <si>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</si>
  <si>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</si>
  <si>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</si>
  <si>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</si>
  <si>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</si>
  <si>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</si>
  <si>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</si>
  <si>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</si>
  <si>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</si>
  <si>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</si>
  <si>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</si>
  <si>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</si>
  <si>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</si>
  <si>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</si>
  <si>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</si>
  <si>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</si>
  <si>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</si>
  <si>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</si>
  <si>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</si>
  <si>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</si>
  <si>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</si>
  <si>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</si>
  <si>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</si>
  <si>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</si>
  <si>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</si>
  <si>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</si>
  <si>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</si>
  <si>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</si>
  <si>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</si>
  <si>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</si>
  <si>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</si>
  <si>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</si>
  <si>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</si>
  <si>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</si>
  <si>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</si>
  <si>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</si>
  <si>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</si>
  <si>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</si>
  <si>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</si>
  <si>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</si>
  <si>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</si>
  <si>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</si>
  <si>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</si>
  <si>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</si>
  <si>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</si>
  <si>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</si>
  <si>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</si>
  <si>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</si>
  <si>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</si>
  <si>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</si>
  <si>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</si>
  <si>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</si>
  <si>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</si>
  <si>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</si>
  <si>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</si>
  <si>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</si>
  <si>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</si>
  <si>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</si>
  <si>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</si>
  <si>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</si>
  <si>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</si>
  <si>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</si>
  <si>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</si>
  <si>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</si>
  <si>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</si>
  <si>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</si>
  <si>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</si>
  <si>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</si>
  <si>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</si>
  <si>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</si>
  <si>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</si>
  <si>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</si>
  <si>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</si>
  <si>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</si>
  <si>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</si>
  <si>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</si>
  <si>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</si>
  <si>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</si>
  <si>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</si>
  <si>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</si>
  <si>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</si>
  <si>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</si>
  <si>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</si>
  <si>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</si>
  <si>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</si>
  <si>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</si>
  <si>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</si>
  <si>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</si>
  <si>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</si>
  <si>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</si>
  <si>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</si>
  <si>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</si>
  <si>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</si>
  <si>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</si>
  <si>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</si>
  <si>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</si>
  <si>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</si>
  <si>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</si>
  <si>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</si>
  <si>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</si>
  <si>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</si>
  <si>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</si>
  <si>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</si>
  <si>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</si>
  <si>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</si>
  <si>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</si>
  <si>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</si>
  <si>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</si>
  <si>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</si>
  <si>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</si>
  <si>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</si>
  <si>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</si>
  <si>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</si>
  <si>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</si>
  <si>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</si>
  <si>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</si>
  <si>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</si>
  <si>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</si>
  <si>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</si>
  <si>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</si>
  <si>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</si>
  <si>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</si>
  <si>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</si>
  <si>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</si>
  <si>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</si>
  <si>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</si>
  <si>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</si>
  <si>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</si>
  <si>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</si>
  <si>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</si>
  <si>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</si>
  <si>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</si>
  <si>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</si>
  <si>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</si>
  <si>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</si>
  <si>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</si>
  <si>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</si>
  <si>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</si>
  <si>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</si>
  <si>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</si>
  <si>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</si>
  <si>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</si>
  <si>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</si>
  <si>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</si>
  <si>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</si>
  <si>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</si>
  <si>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</si>
  <si>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</si>
  <si>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</si>
  <si>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</si>
  <si>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</si>
  <si>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</si>
  <si>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</si>
  <si>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</si>
  <si>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</si>
  <si>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</si>
  <si>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</si>
  <si>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</si>
  <si>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</si>
  <si>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</si>
  <si>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</si>
  <si>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</si>
  <si>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</si>
  <si>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</si>
  <si>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</si>
  <si>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</si>
  <si>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</si>
  <si>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</si>
  <si>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</si>
  <si>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</si>
  <si>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</si>
  <si>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</si>
  <si>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</si>
  <si>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</si>
  <si>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</si>
  <si>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</si>
  <si>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</si>
  <si>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</si>
  <si>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</si>
  <si>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</si>
  <si>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</si>
  <si>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</si>
  <si>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</si>
  <si>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</si>
  <si>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</si>
  <si>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</si>
  <si>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</si>
  <si>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</si>
  <si>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</si>
  <si>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</si>
  <si>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</si>
  <si>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</si>
  <si>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</si>
  <si>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</si>
  <si>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</si>
  <si>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</si>
  <si>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</si>
  <si>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</si>
  <si>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</si>
  <si>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</si>
  <si>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</si>
  <si>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</si>
  <si>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</si>
  <si>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</si>
  <si>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</si>
  <si>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</si>
  <si>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</si>
  <si>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</si>
  <si>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</si>
  <si>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</si>
  <si>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</si>
  <si>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</si>
  <si>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</si>
  <si>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</si>
  <si>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</si>
  <si>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</si>
  <si>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</si>
  <si>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</si>
  <si>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</si>
  <si>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</si>
  <si>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</si>
  <si>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</si>
  <si>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</si>
  <si>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</si>
  <si>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</si>
  <si>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</si>
  <si>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</si>
  <si>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</si>
  <si>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</si>
  <si>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</si>
  <si>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</si>
  <si>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</si>
  <si>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</si>
  <si>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</si>
  <si>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</si>
  <si>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</si>
  <si>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</si>
  <si>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</si>
  <si>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</si>
  <si>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</si>
  <si>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</si>
  <si>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</si>
  <si>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</si>
  <si>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</si>
  <si>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</si>
  <si>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</si>
  <si>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</si>
  <si>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</si>
  <si>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</si>
  <si>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</si>
  <si>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</si>
  <si>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</si>
  <si>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</si>
  <si>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</si>
  <si>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</si>
  <si>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</si>
  <si>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</si>
  <si>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</si>
  <si>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</si>
  <si>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</si>
  <si>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</si>
  <si>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</si>
  <si>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</si>
  <si>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</si>
  <si>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</si>
  <si>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</si>
  <si>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</si>
  <si>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</si>
  <si>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</si>
  <si>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</si>
  <si>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</si>
  <si>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</si>
  <si>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</si>
  <si>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</si>
  <si>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</si>
  <si>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</si>
  <si>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</si>
  <si>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</si>
  <si>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</si>
  <si>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</si>
  <si>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</si>
  <si>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</si>
  <si>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</si>
  <si>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</si>
  <si>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</si>
  <si>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</si>
  <si>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</si>
  <si>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</si>
  <si>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</si>
  <si>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</si>
  <si>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</si>
  <si>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</si>
  <si>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</si>
  <si>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</si>
  <si>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</si>
  <si>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</si>
  <si>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</si>
  <si>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</si>
  <si>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</si>
  <si>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</si>
  <si>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</si>
  <si>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</si>
  <si>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</si>
  <si>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</si>
  <si>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</si>
  <si>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</si>
  <si>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</si>
  <si>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</si>
  <si>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</si>
  <si>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</si>
  <si>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</si>
  <si>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</si>
  <si>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</si>
  <si>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</si>
  <si>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</si>
  <si>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</si>
  <si>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</si>
  <si>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</si>
  <si>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</si>
  <si>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</si>
  <si>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</si>
  <si>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</si>
  <si>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</si>
  <si>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</si>
  <si>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</si>
  <si>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</si>
  <si>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</si>
  <si>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</si>
  <si>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</si>
  <si>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</si>
  <si>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</si>
  <si>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</si>
  <si>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</si>
  <si>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</si>
  <si>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</si>
  <si>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</si>
  <si>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</si>
  <si>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</si>
  <si>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</si>
  <si>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</si>
  <si>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</si>
  <si>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</si>
  <si>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</si>
  <si>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</si>
  <si>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</si>
  <si>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</si>
  <si>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</si>
  <si>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</si>
  <si>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</si>
  <si>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</si>
  <si>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</si>
  <si>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</si>
  <si>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</si>
  <si>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</si>
  <si>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</si>
  <si>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</si>
  <si>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</si>
  <si>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</si>
  <si>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</si>
  <si>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</si>
  <si>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</si>
  <si>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</si>
  <si>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</si>
  <si>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</si>
  <si>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</si>
  <si>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</si>
  <si>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</si>
  <si>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</si>
  <si>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</si>
  <si>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</si>
  <si>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</si>
  <si>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</si>
  <si>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</si>
  <si>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</si>
  <si>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</si>
  <si>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</si>
  <si>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</si>
  <si>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</si>
  <si>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</si>
  <si>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</si>
  <si>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</si>
  <si>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</si>
  <si>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</si>
  <si>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</si>
  <si>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</si>
  <si>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</si>
  <si>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</si>
  <si>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</si>
  <si>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</si>
  <si>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</si>
  <si>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</si>
  <si>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</si>
  <si>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</si>
  <si>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</si>
  <si>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</si>
  <si>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</si>
  <si>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</si>
  <si>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</si>
  <si>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</si>
  <si>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</si>
  <si>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</si>
  <si>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</si>
  <si>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</si>
  <si>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</si>
  <si>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</si>
  <si>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</si>
  <si>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</si>
  <si>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</si>
  <si>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</si>
  <si>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</si>
  <si>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</si>
  <si>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</si>
  <si>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</si>
  <si>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</si>
  <si>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</si>
  <si>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</si>
  <si>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</si>
  <si>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</si>
  <si>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</si>
  <si>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</si>
  <si>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</si>
  <si>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</si>
  <si>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</si>
  <si>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</si>
  <si>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</si>
  <si>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</si>
  <si>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</si>
  <si>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</si>
  <si>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</si>
  <si>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</si>
  <si>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</si>
  <si>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</si>
  <si>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</si>
  <si>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</si>
  <si>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</si>
  <si>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</si>
  <si>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</si>
  <si>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</si>
  <si>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</si>
  <si>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</si>
  <si>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</si>
  <si>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</si>
  <si>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</si>
  <si>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</si>
  <si>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</si>
  <si>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</si>
  <si>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</si>
  <si>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</si>
  <si>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</si>
  <si>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</si>
  <si>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</si>
  <si>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</si>
  <si>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</si>
  <si>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</si>
  <si>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</si>
  <si>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</si>
  <si>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</si>
  <si>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</si>
  <si>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</si>
  <si>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</si>
  <si>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</si>
  <si>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</si>
  <si>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</si>
  <si>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</si>
  <si>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</si>
  <si>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</si>
  <si>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</si>
  <si>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</si>
  <si>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</si>
  <si>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</si>
  <si>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</si>
  <si>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</si>
  <si>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</si>
  <si>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</si>
  <si>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</si>
  <si>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</si>
  <si>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</si>
  <si>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</si>
  <si>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</si>
  <si>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</si>
  <si>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</si>
  <si>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</si>
  <si>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</si>
  <si>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</si>
  <si>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</si>
  <si>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</si>
  <si>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</si>
  <si>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</si>
  <si>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</si>
  <si>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</si>
  <si>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</si>
  <si>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</si>
  <si>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</si>
  <si>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</si>
  <si>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</si>
  <si>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</si>
  <si>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</si>
  <si>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</si>
  <si>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</si>
  <si>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</si>
  <si>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</si>
  <si>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</si>
  <si>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</si>
  <si>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</si>
  <si>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</si>
  <si>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</si>
  <si>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</si>
  <si>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</si>
  <si>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</si>
  <si>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</si>
  <si>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</si>
  <si>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</si>
  <si>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</si>
  <si>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</si>
  <si>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</si>
  <si>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</si>
  <si>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</si>
  <si>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</si>
  <si>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</si>
  <si>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</si>
  <si>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</si>
  <si>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</si>
  <si>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</si>
  <si>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</si>
  <si>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</si>
  <si>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</si>
  <si>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</si>
  <si>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</si>
  <si>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</si>
  <si>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</si>
  <si>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</si>
  <si>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</si>
  <si>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</si>
  <si>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</si>
  <si>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</si>
  <si>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</si>
  <si>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</si>
  <si>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</si>
  <si>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</si>
  <si>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</si>
  <si>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</si>
  <si>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</si>
  <si>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</si>
  <si>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</si>
  <si>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</si>
  <si>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</si>
  <si>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</si>
  <si>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</si>
  <si>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</si>
  <si>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</si>
  <si>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</si>
  <si>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</si>
  <si>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</si>
  <si>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</si>
  <si>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</si>
  <si>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</si>
  <si>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</si>
  <si>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</si>
  <si>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</si>
  <si>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</si>
  <si>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</si>
  <si>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</si>
  <si>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</si>
  <si>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</si>
  <si>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</si>
  <si>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</si>
  <si>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</si>
  <si>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</si>
  <si>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</si>
  <si>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</si>
  <si>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</si>
  <si>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</si>
  <si>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</si>
  <si>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</si>
  <si>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</si>
  <si>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</si>
  <si>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</si>
  <si>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</si>
  <si>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</si>
  <si>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</si>
  <si>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</si>
  <si>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</si>
  <si>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</si>
  <si>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</si>
  <si>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</si>
  <si>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</si>
  <si>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</si>
  <si>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</si>
  <si>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</si>
  <si>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</si>
  <si>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</si>
  <si>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</si>
  <si>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</si>
  <si>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</si>
  <si>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</si>
  <si>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</si>
  <si>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</si>
  <si>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</si>
  <si>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</si>
  <si>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</si>
  <si>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</si>
  <si>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</si>
  <si>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</si>
  <si>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</si>
  <si>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</si>
  <si>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</si>
  <si>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</si>
  <si>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</si>
  <si>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</si>
  <si>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</si>
  <si>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</si>
  <si>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</si>
  <si>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</si>
  <si>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</si>
  <si>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</si>
  <si>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</si>
  <si>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</si>
  <si>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</si>
  <si>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</si>
  <si>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</si>
  <si>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</si>
  <si>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</si>
  <si>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</si>
  <si>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</si>
  <si>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</si>
  <si>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</si>
  <si>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</si>
  <si>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</si>
  <si>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</si>
  <si>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</si>
  <si>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</si>
  <si>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</si>
  <si>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</si>
  <si>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</si>
  <si>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</si>
  <si>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</si>
  <si>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</si>
  <si>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</si>
  <si>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</si>
  <si>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</si>
  <si>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</si>
  <si>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</si>
  <si>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</si>
  <si>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</si>
  <si>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</si>
  <si>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</si>
  <si>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</si>
  <si>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</si>
  <si>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</si>
  <si>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</si>
  <si>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</si>
  <si>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</si>
  <si>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</si>
  <si>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</si>
  <si>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</si>
  <si>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</si>
  <si>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</si>
  <si>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</si>
  <si>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</si>
  <si>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</si>
  <si>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</si>
  <si>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</si>
  <si>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</si>
  <si>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</si>
  <si>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</si>
  <si>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</si>
  <si>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</si>
  <si>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</si>
  <si>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</si>
  <si>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</si>
  <si>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</si>
  <si>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</si>
  <si>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</si>
  <si>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</si>
  <si>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</si>
  <si>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</si>
  <si>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</si>
  <si>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</si>
  <si>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</si>
  <si>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</si>
  <si>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</si>
  <si>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</si>
  <si>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</si>
  <si>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</si>
  <si>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</si>
  <si>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</si>
  <si>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</si>
  <si>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</si>
  <si>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</si>
  <si>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</si>
  <si>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</si>
  <si>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</si>
  <si>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</si>
  <si>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</si>
  <si>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</si>
  <si>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</si>
  <si>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</si>
  <si>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</si>
  <si>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</si>
  <si>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</si>
  <si>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</si>
  <si>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</si>
  <si>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</si>
  <si>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</si>
  <si>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</si>
  <si>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</si>
  <si>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</si>
  <si>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</si>
  <si>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</si>
  <si>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</si>
  <si>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</si>
  <si>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</si>
  <si>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</si>
  <si>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</si>
  <si>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</si>
  <si>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</si>
  <si>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</si>
  <si>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</si>
  <si>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</si>
  <si>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</si>
  <si>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</si>
  <si>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</si>
  <si>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</si>
  <si>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</si>
  <si>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</si>
  <si>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</si>
  <si>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</si>
  <si>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</si>
  <si>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</si>
  <si>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</si>
  <si>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</si>
  <si>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</si>
  <si>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</si>
  <si>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</si>
  <si>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</si>
  <si>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</si>
  <si>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</si>
  <si>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</si>
  <si>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</si>
  <si>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</si>
  <si>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</si>
  <si>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</si>
  <si>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</si>
  <si>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</si>
  <si>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</si>
  <si>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</si>
  <si>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</si>
  <si>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</si>
  <si>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</si>
  <si>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</si>
  <si>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</si>
  <si>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</si>
  <si>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</si>
  <si>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</si>
  <si>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</si>
  <si>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</si>
  <si>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</si>
  <si>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</si>
  <si>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</si>
  <si>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</si>
  <si>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</si>
  <si>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</si>
  <si>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</si>
  <si>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</si>
  <si>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</si>
  <si>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</si>
  <si>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</si>
  <si>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</si>
  <si>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</si>
  <si>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</si>
  <si>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</si>
  <si>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</si>
  <si>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</si>
  <si>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</si>
  <si>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</si>
  <si>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</si>
  <si>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</si>
  <si>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</si>
  <si>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</si>
  <si>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</si>
  <si>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</si>
  <si>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</si>
  <si>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</si>
  <si>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</si>
  <si>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</si>
  <si>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</si>
  <si>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</si>
  <si>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</si>
  <si>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</si>
  <si>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</si>
  <si>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</si>
  <si>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</si>
  <si>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</si>
  <si>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</si>
  <si>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</si>
  <si>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</si>
  <si>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</si>
  <si>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</si>
  <si>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</si>
  <si>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</si>
  <si>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</si>
  <si>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</si>
  <si>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</si>
  <si>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</si>
  <si>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</si>
  <si>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</si>
  <si>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</si>
  <si>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</si>
  <si>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</si>
  <si>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</si>
  <si>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</si>
  <si>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</si>
  <si>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</si>
  <si>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</si>
  <si>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</si>
  <si>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</si>
  <si>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</si>
  <si>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</si>
  <si>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</si>
  <si>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</si>
  <si>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</si>
  <si>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</si>
  <si>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</si>
  <si>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</si>
  <si>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</si>
  <si>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</si>
  <si>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</si>
  <si>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</si>
  <si>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</si>
  <si>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</si>
  <si>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</si>
  <si>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</si>
  <si>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</si>
  <si>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</si>
  <si>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</si>
  <si>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</si>
  <si>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</si>
  <si>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</si>
  <si>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</si>
  <si>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</si>
  <si>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</si>
  <si>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</si>
  <si>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</si>
  <si>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</si>
  <si>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</si>
  <si>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</si>
  <si>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</si>
  <si>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</si>
  <si>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</si>
  <si>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</si>
  <si>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</si>
  <si>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</si>
  <si>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</si>
  <si>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</si>
  <si>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</si>
  <si>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</si>
  <si>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</si>
  <si>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</si>
  <si>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</si>
  <si>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</si>
  <si>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</si>
  <si>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</si>
  <si>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</si>
  <si>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</si>
  <si>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</si>
  <si>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</si>
  <si>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</si>
  <si>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</si>
  <si>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</si>
  <si>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</si>
  <si>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</si>
  <si>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</si>
  <si>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</si>
  <si>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</si>
  <si>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</si>
  <si>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</si>
  <si>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</si>
  <si>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</si>
  <si>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</si>
  <si>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</si>
  <si>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</si>
  <si>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</si>
  <si>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</si>
  <si>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</si>
  <si>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</si>
  <si>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</si>
  <si>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</si>
  <si>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</si>
  <si>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</si>
  <si>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</si>
  <si>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</si>
  <si>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</si>
  <si>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</si>
  <si>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</si>
  <si>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</si>
  <si>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</si>
  <si>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</si>
  <si>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</si>
  <si>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</si>
  <si>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</si>
  <si>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</si>
  <si>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</si>
  <si>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</si>
  <si>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</si>
  <si>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</si>
  <si>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</si>
  <si>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</si>
  <si>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</si>
  <si>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</si>
  <si>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</si>
  <si>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</si>
  <si>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</si>
  <si>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</si>
  <si>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</si>
  <si>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</si>
  <si>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</si>
  <si>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</si>
  <si>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</si>
  <si>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</si>
  <si>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</si>
  <si>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</si>
  <si>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</si>
  <si>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</si>
  <si>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</si>
  <si>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</si>
  <si>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</si>
  <si>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</si>
  <si>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</si>
  <si>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</si>
  <si>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</si>
  <si>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</si>
  <si>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</si>
  <si>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</si>
  <si>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</si>
  <si>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</si>
  <si>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</si>
  <si>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</si>
  <si>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</si>
  <si>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</si>
  <si>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</si>
  <si>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</si>
  <si>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</si>
  <si>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</si>
  <si>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</si>
  <si>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</si>
  <si>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</si>
  <si>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</si>
  <si>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</si>
  <si>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</si>
  <si>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</si>
  <si>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</si>
  <si>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</si>
  <si>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</si>
  <si>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</si>
  <si>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</si>
  <si>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</si>
  <si>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</si>
  <si>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</si>
  <si>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</si>
  <si>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</si>
  <si>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</si>
  <si>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</si>
  <si>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</si>
  <si>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</si>
  <si>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</si>
  <si>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</si>
  <si>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</si>
  <si>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</si>
  <si>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</si>
  <si>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</si>
  <si>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</si>
  <si>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</si>
  <si>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</si>
  <si>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</si>
  <si>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</si>
  <si>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</si>
  <si>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</si>
  <si>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</si>
  <si>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</si>
  <si>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</si>
  <si>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</si>
  <si>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</si>
  <si>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</si>
  <si>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</si>
  <si>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</si>
  <si>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</si>
  <si>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</si>
  <si>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</si>
  <si>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</si>
  <si>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</si>
  <si>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</si>
  <si>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</si>
  <si>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</si>
  <si>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</si>
  <si>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</si>
  <si>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</si>
  <si>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</si>
  <si>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</si>
  <si>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</si>
  <si>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</si>
  <si>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</si>
  <si>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</si>
  <si>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</si>
  <si>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</si>
  <si>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</si>
  <si>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</si>
  <si>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</si>
  <si>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</si>
  <si>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</si>
  <si>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</si>
  <si>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</si>
  <si>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</si>
  <si>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</si>
  <si>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</si>
  <si>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</si>
  <si>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</si>
  <si>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</si>
  <si>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</si>
  <si>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</si>
  <si>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</si>
  <si>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</si>
  <si>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</si>
  <si>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</si>
  <si>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</si>
  <si>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</si>
  <si>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</si>
  <si>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</si>
  <si>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</si>
  <si>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</si>
  <si>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</si>
  <si>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</si>
  <si>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</si>
  <si>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</si>
  <si>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</si>
  <si>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</si>
  <si>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</si>
  <si>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</si>
  <si>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</si>
  <si>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</si>
  <si>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</si>
  <si>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</si>
  <si>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</si>
  <si>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</si>
  <si>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</si>
  <si>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</si>
  <si>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</si>
  <si>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</si>
  <si>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</si>
  <si>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</si>
  <si>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</si>
  <si>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</si>
  <si>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</si>
  <si>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</si>
  <si>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</si>
  <si>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</si>
  <si>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</si>
  <si>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</si>
  <si>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</si>
  <si>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</si>
  <si>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</si>
  <si>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</si>
  <si>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</si>
  <si>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</si>
  <si>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</si>
  <si>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</si>
  <si>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</si>
  <si>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</si>
  <si>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</si>
  <si>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</si>
  <si>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</si>
  <si>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</si>
  <si>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</si>
  <si>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</si>
  <si>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</si>
  <si>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</si>
  <si>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</si>
  <si>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</si>
  <si>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</si>
  <si>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</si>
  <si>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</si>
  <si>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</si>
  <si>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</si>
  <si>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</si>
  <si>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</si>
  <si>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</si>
  <si>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</si>
  <si>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</si>
  <si>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</si>
  <si>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</si>
  <si>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</si>
  <si>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</si>
  <si>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</si>
  <si>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</si>
  <si>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</si>
  <si>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</si>
  <si>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</si>
  <si>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</si>
  <si>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</si>
  <si>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</si>
  <si>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</si>
  <si>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</si>
  <si>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</si>
  <si>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</si>
  <si>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</si>
  <si>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</si>
  <si>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</si>
  <si>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</si>
  <si>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</si>
  <si>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</si>
  <si>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</si>
  <si>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</si>
  <si>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</si>
  <si>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</si>
  <si>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</si>
  <si>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</si>
  <si>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</si>
  <si>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</si>
  <si>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</si>
  <si>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</si>
  <si>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</si>
  <si>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</si>
  <si>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</si>
  <si>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</si>
  <si>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</si>
  <si>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</si>
  <si>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</si>
  <si>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</si>
  <si>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</si>
  <si>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</si>
  <si>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</si>
  <si>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</si>
  <si>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</si>
  <si>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</si>
  <si>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</si>
  <si>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</si>
  <si>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</si>
  <si>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</si>
  <si>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</si>
  <si>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</si>
  <si>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</si>
  <si>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</si>
  <si>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</si>
  <si>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</si>
  <si>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</si>
  <si>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</si>
  <si>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</si>
  <si>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</si>
  <si>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</si>
  <si>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</si>
  <si>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</si>
  <si>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</si>
  <si>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</si>
  <si>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</si>
  <si>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</si>
  <si>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</si>
  <si>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</si>
  <si>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</si>
  <si>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</si>
  <si>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</si>
  <si>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</si>
  <si>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</si>
  <si>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</si>
  <si>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</si>
  <si>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</si>
  <si>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</si>
  <si>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</si>
  <si>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</si>
  <si>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</si>
  <si>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</si>
  <si>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</si>
  <si>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</si>
  <si>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</si>
  <si>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</si>
  <si>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</si>
  <si>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</si>
  <si>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</si>
  <si>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</si>
  <si>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</si>
  <si>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</si>
  <si>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</si>
  <si>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</si>
  <si>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</si>
  <si>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</si>
  <si>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</si>
  <si>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</si>
  <si>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</si>
  <si>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</si>
  <si>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</si>
  <si>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</si>
  <si>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</si>
  <si>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</si>
  <si>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</si>
  <si>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</si>
  <si>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</si>
  <si>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</si>
  <si>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</si>
  <si>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</si>
  <si>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</si>
  <si>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</si>
  <si>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</si>
  <si>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</si>
  <si>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</si>
  <si>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</si>
  <si>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</si>
  <si>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</si>
  <si>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</si>
  <si>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</si>
  <si>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</si>
  <si>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</si>
  <si>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</si>
  <si>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</si>
  <si>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</si>
  <si>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</si>
  <si>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</si>
  <si>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</si>
  <si>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</si>
  <si>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</si>
  <si>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</si>
  <si>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</si>
  <si>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</si>
  <si>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</si>
  <si>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</si>
  <si>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</si>
  <si>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</si>
  <si>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</si>
  <si>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</si>
  <si>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</si>
  <si>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</si>
  <si>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</si>
  <si>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</si>
  <si>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</si>
  <si>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</si>
  <si>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</si>
  <si>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</si>
  <si>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</si>
  <si>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</si>
  <si>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</si>
  <si>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</si>
  <si>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</si>
  <si>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</si>
  <si>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</si>
  <si>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</si>
  <si>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</si>
  <si>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</si>
  <si>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</si>
  <si>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</si>
  <si>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</si>
  <si>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</si>
  <si>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</si>
  <si>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</si>
  <si>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</si>
  <si>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</si>
  <si>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</si>
  <si>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</si>
  <si>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</si>
  <si>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</si>
  <si>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</si>
  <si>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</si>
  <si>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</si>
  <si>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</si>
  <si>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</si>
  <si>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</si>
  <si>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</si>
  <si>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</si>
  <si>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</si>
  <si>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</si>
  <si>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</si>
  <si>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</si>
  <si>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</si>
  <si>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</si>
  <si>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</si>
  <si>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</si>
  <si>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</si>
  <si>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</si>
  <si>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</si>
  <si>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</si>
  <si>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</si>
  <si>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</si>
  <si>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</si>
  <si>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</si>
  <si>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</si>
  <si>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</si>
  <si>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</si>
  <si>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</si>
  <si>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</si>
  <si>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</si>
  <si>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</si>
  <si>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</si>
  <si>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</si>
  <si>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</si>
  <si>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</si>
  <si>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</si>
  <si>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</si>
  <si>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</si>
  <si>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</si>
  <si>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</si>
  <si>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</si>
  <si>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</si>
  <si>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</si>
  <si>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</si>
  <si>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</si>
  <si>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</si>
  <si>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</si>
  <si>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</si>
  <si>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</si>
  <si>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</si>
  <si>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</si>
  <si>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</si>
  <si>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</si>
  <si>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</si>
  <si>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</si>
  <si>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</si>
  <si>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</si>
  <si>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</si>
  <si>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</si>
  <si>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</si>
  <si>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</si>
  <si>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</si>
  <si>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</si>
  <si>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</si>
  <si>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</si>
  <si>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</si>
  <si>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</si>
  <si>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</si>
  <si>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</si>
  <si>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</si>
  <si>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</si>
  <si>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</si>
  <si>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</si>
  <si>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</si>
  <si>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</si>
  <si>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</si>
  <si>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</si>
  <si>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</si>
  <si>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</si>
  <si>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</si>
  <si>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</si>
  <si>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</si>
  <si>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</si>
  <si>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</si>
  <si>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</si>
  <si>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</si>
  <si>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</si>
  <si>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</si>
  <si>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</si>
  <si>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</si>
  <si>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</si>
  <si>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</si>
  <si>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</si>
  <si>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</si>
  <si>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</si>
  <si>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</si>
  <si>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</si>
  <si>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</si>
  <si>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</si>
  <si>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</si>
  <si>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</si>
  <si>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</si>
  <si>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</si>
  <si>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</si>
  <si>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</si>
  <si>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</si>
  <si>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</si>
  <si>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</si>
  <si>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</si>
  <si>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</si>
  <si>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</si>
  <si>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</si>
  <si>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</si>
  <si>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</si>
  <si>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</si>
  <si>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</si>
  <si>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</si>
  <si>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</si>
  <si>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</si>
  <si>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</si>
  <si>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</si>
  <si>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</si>
  <si>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</si>
  <si>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</si>
  <si>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</si>
  <si>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</si>
  <si>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</si>
  <si>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</si>
  <si>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</si>
  <si>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</si>
  <si>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</si>
  <si>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</si>
  <si>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</si>
  <si>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</si>
  <si>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</si>
  <si>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</si>
  <si>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</si>
  <si>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</si>
  <si>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</si>
  <si>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</si>
  <si>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</si>
  <si>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</si>
  <si>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</si>
  <si>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</si>
  <si>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</si>
  <si>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</si>
  <si>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</si>
  <si>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</si>
  <si>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</si>
  <si>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</si>
  <si>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</si>
  <si>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</si>
  <si>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</si>
  <si>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</si>
  <si>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</si>
  <si>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</si>
  <si>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</si>
  <si>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</si>
  <si>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</si>
  <si>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</si>
  <si>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</si>
  <si>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</si>
  <si>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</si>
  <si>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</si>
  <si>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</si>
  <si>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</si>
  <si>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</si>
  <si>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</si>
  <si>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</si>
  <si>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</si>
  <si>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</si>
  <si>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</si>
  <si>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</si>
  <si>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</si>
  <si>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</si>
  <si>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</si>
  <si>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</si>
  <si>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</si>
  <si>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</si>
  <si>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</si>
  <si>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</si>
  <si>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</si>
  <si>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</si>
  <si>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</si>
  <si>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</si>
  <si>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</si>
  <si>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</si>
  <si>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</si>
  <si>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</si>
  <si>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</si>
  <si>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</si>
  <si>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</si>
  <si>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</si>
  <si>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</si>
  <si>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</si>
  <si>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</si>
  <si>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</si>
  <si>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</si>
  <si>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</si>
  <si>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</si>
  <si>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</si>
  <si>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</si>
  <si>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</si>
  <si>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</si>
  <si>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</si>
  <si>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</si>
  <si>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</si>
  <si>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</si>
  <si>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</si>
  <si>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</si>
  <si>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</si>
  <si>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</si>
  <si>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</si>
  <si>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</si>
  <si>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</si>
  <si>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</si>
  <si>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</si>
  <si>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</si>
  <si>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</si>
  <si>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</si>
  <si>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</si>
  <si>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</si>
  <si>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</si>
  <si>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</si>
  <si>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</si>
  <si>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</si>
  <si>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</si>
  <si>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</si>
  <si>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</si>
  <si>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</si>
  <si>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</si>
  <si>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</si>
  <si>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</si>
  <si>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</si>
  <si>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</si>
  <si>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</si>
  <si>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</si>
  <si>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</si>
  <si>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</si>
  <si>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</si>
  <si>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</si>
  <si>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</si>
  <si>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</si>
  <si>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</si>
  <si>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</si>
  <si>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</si>
  <si>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</si>
  <si>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</si>
  <si>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</si>
  <si>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</si>
  <si>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</si>
  <si>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</si>
  <si>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</si>
  <si>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</si>
  <si>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</si>
  <si>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</si>
  <si>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</si>
  <si>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</si>
  <si>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</si>
  <si>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</si>
  <si>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</si>
  <si>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</si>
  <si>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</si>
  <si>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</si>
  <si>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</si>
  <si>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</si>
  <si>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</si>
  <si>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</si>
  <si>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</si>
  <si>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</si>
  <si>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</si>
  <si>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</si>
  <si>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</si>
  <si>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</si>
  <si>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</si>
  <si>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</si>
  <si>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</si>
  <si>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</si>
  <si>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</si>
  <si>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</si>
  <si>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</si>
  <si>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</si>
  <si>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</si>
  <si>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</si>
  <si>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</si>
  <si>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</si>
  <si>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</si>
  <si>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</si>
  <si>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</si>
  <si>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</si>
  <si>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</si>
  <si>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</si>
  <si>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</si>
  <si>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</si>
  <si>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</si>
  <si>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</si>
  <si>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</si>
  <si>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</si>
  <si>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</si>
  <si>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</si>
  <si>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</si>
  <si>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</si>
  <si>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</si>
  <si>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</si>
  <si>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</si>
  <si>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</si>
  <si>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</si>
  <si>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</si>
  <si>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</si>
  <si>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</si>
  <si>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</si>
  <si>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</si>
  <si>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</si>
  <si>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</si>
  <si>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</si>
  <si>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</si>
  <si>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</si>
  <si>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</si>
  <si>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</si>
  <si>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</si>
  <si>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</si>
  <si>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</si>
  <si>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</si>
  <si>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</si>
  <si>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</si>
  <si>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</si>
  <si>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</si>
  <si>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</si>
  <si>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</si>
  <si>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</si>
  <si>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</si>
  <si>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</si>
  <si>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</si>
  <si>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</si>
  <si>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</si>
  <si>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</si>
  <si>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</si>
  <si>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</si>
  <si>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</si>
  <si>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</si>
  <si>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</si>
  <si>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</si>
  <si>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</si>
  <si>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</si>
  <si>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</si>
  <si>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</si>
  <si>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</si>
  <si>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</si>
  <si>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</si>
  <si>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</si>
  <si>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</si>
  <si>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</si>
  <si>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</si>
  <si>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</si>
  <si>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</si>
  <si>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</si>
  <si>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</si>
  <si>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</si>
  <si>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</si>
  <si>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</si>
  <si>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</si>
  <si>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</si>
  <si>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</si>
  <si>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</si>
  <si>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</si>
  <si>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</si>
  <si>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</si>
  <si>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</si>
  <si>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</si>
  <si>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</si>
  <si>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</si>
  <si>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</si>
  <si>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</si>
  <si>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</si>
  <si>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</si>
  <si>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</si>
  <si>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</si>
  <si>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</si>
  <si>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</si>
  <si>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</si>
  <si>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</si>
  <si>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</si>
  <si>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</si>
  <si>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</si>
  <si>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</si>
  <si>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</si>
  <si>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</si>
  <si>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</si>
  <si>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</si>
  <si>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</si>
  <si>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</si>
  <si>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</si>
  <si>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</si>
  <si>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</si>
  <si>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</si>
  <si>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</si>
  <si>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</si>
  <si>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</si>
  <si>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</si>
  <si>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</si>
  <si>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</si>
  <si>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</si>
  <si>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</si>
  <si>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</si>
  <si>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</si>
  <si>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</si>
  <si>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</si>
  <si>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</si>
  <si>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</si>
  <si>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</si>
  <si>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</si>
  <si>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</si>
  <si>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</si>
  <si>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</si>
  <si>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</si>
  <si>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</si>
  <si>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</si>
  <si>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</si>
  <si>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</si>
  <si>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</si>
  <si>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</si>
  <si>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</si>
  <si>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</si>
  <si>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</si>
  <si>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</si>
  <si>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</si>
  <si>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</si>
  <si>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</si>
  <si>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</si>
  <si>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</si>
  <si>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</si>
  <si>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</si>
  <si>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</si>
  <si>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</si>
  <si>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</si>
  <si>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</si>
  <si>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</si>
  <si>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</si>
  <si>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</si>
  <si>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</si>
  <si>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</si>
  <si>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</si>
  <si>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</si>
  <si>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</si>
  <si>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</si>
  <si>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</si>
  <si>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</si>
  <si>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</si>
  <si>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</si>
  <si>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</si>
  <si>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</si>
  <si>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</si>
  <si>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</si>
  <si>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</si>
  <si>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</si>
  <si>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</si>
  <si>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</si>
  <si>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</si>
  <si>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</si>
  <si>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</si>
  <si>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</si>
  <si>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</si>
  <si>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</si>
  <si>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</si>
  <si>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</si>
  <si>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</si>
  <si>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</si>
  <si>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</si>
  <si>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</si>
  <si>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</si>
  <si>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</si>
  <si>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</si>
  <si>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</si>
  <si>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</si>
  <si>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</si>
  <si>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</si>
  <si>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</si>
  <si>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</si>
  <si>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</si>
  <si>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</si>
  <si>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</si>
  <si>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</si>
  <si>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</si>
  <si>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</si>
  <si>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</si>
  <si>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</si>
  <si>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</si>
  <si>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</si>
  <si>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</si>
  <si>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</si>
  <si>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</si>
  <si>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</si>
  <si>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</si>
  <si>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</si>
  <si>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</si>
  <si>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</si>
  <si>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</si>
  <si>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</si>
  <si>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</si>
  <si>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</si>
  <si>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</si>
  <si>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</si>
  <si>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</si>
  <si>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</si>
  <si>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</si>
  <si>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</si>
  <si>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</si>
  <si>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</si>
  <si>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</si>
  <si>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</si>
  <si>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</si>
  <si>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</si>
  <si>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</si>
  <si>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</si>
  <si>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</si>
  <si>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</si>
  <si>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</si>
  <si>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</si>
  <si>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</si>
  <si>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</si>
  <si>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</si>
  <si>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</si>
  <si>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</si>
  <si>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</si>
  <si>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</si>
  <si>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</si>
  <si>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</si>
  <si>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</si>
  <si>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</si>
  <si>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</si>
  <si>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</si>
  <si>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</si>
  <si>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</si>
  <si>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</si>
  <si>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</si>
  <si>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</si>
  <si>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</si>
  <si>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</si>
  <si>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</si>
  <si>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</si>
  <si>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</si>
  <si>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</si>
  <si>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</si>
  <si>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</si>
  <si>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</si>
  <si>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</si>
  <si>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</si>
  <si>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</si>
  <si>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</si>
  <si>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</si>
  <si>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</si>
  <si>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</si>
  <si>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</si>
  <si>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</si>
  <si>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</si>
  <si>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</si>
  <si>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</si>
  <si>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</si>
  <si>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</si>
  <si>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</si>
  <si>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</si>
  <si>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</si>
  <si>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</si>
  <si>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</si>
  <si>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</si>
  <si>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</si>
  <si>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</si>
  <si>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</si>
  <si>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</si>
  <si>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</si>
  <si>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</si>
  <si>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</si>
  <si>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</si>
  <si>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</si>
  <si>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</si>
  <si>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</si>
  <si>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</si>
  <si>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</si>
  <si>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</si>
  <si>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</si>
  <si>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</si>
  <si>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</si>
  <si>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</si>
  <si>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</si>
  <si>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</si>
  <si>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</si>
  <si>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</si>
  <si>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</si>
  <si>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</si>
  <si>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</si>
  <si>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</si>
  <si>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</si>
  <si>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</si>
  <si>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</si>
  <si>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</si>
  <si>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</si>
  <si>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</si>
  <si>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</si>
  <si>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</si>
  <si>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</si>
  <si>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</si>
  <si>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</si>
  <si>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</si>
  <si>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</si>
  <si>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</si>
  <si>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</si>
  <si>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</si>
  <si>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</si>
  <si>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</si>
  <si>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</si>
  <si>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</si>
  <si>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</si>
  <si>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</si>
  <si>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</si>
  <si>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</si>
  <si>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</si>
  <si>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</si>
  <si>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</si>
  <si>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</si>
  <si>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</si>
  <si>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</si>
  <si>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</si>
  <si>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</si>
  <si>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</si>
  <si>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</si>
  <si>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</si>
  <si>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</si>
  <si>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</si>
  <si>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</si>
  <si>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</si>
  <si>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</si>
  <si>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</si>
  <si>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</si>
  <si>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</si>
  <si>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</si>
  <si>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</si>
  <si>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</si>
  <si>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</si>
  <si>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</si>
  <si>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</si>
  <si>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</si>
  <si>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</si>
  <si>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</si>
  <si>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</si>
  <si>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</si>
  <si>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</si>
  <si>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</si>
  <si>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</si>
  <si>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</si>
  <si>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</si>
  <si>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</si>
  <si>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</si>
  <si>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</si>
  <si>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</si>
  <si>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</si>
  <si>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</si>
  <si>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</si>
  <si>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</si>
  <si>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</si>
  <si>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</si>
  <si>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</si>
  <si>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</si>
  <si>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</si>
  <si>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</si>
  <si>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</si>
  <si>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</si>
  <si>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</si>
  <si>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</si>
  <si>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</si>
  <si>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</si>
  <si>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</si>
  <si>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</si>
  <si>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</si>
  <si>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</si>
  <si>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</si>
  <si>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</si>
  <si>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</si>
  <si>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</si>
  <si>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</si>
  <si>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</si>
  <si>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</si>
  <si>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</si>
  <si>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</si>
  <si>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</si>
  <si>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</si>
  <si>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</si>
  <si>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</si>
  <si>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</si>
  <si>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</si>
  <si>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</si>
  <si>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</si>
  <si>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</si>
  <si>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</si>
  <si>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</si>
  <si>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</si>
  <si>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</si>
  <si>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</si>
  <si>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</si>
  <si>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</si>
  <si>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</si>
  <si>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</si>
  <si>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</si>
  <si>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</si>
  <si>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</si>
  <si>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</si>
  <si>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</si>
  <si>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</si>
  <si>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</si>
  <si>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</si>
  <si>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</si>
  <si>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</si>
  <si>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</si>
  <si>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</si>
  <si>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</si>
  <si>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</si>
  <si>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</si>
  <si>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</si>
  <si>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</si>
  <si>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</si>
  <si>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</si>
  <si>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</si>
  <si>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</si>
  <si>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</si>
  <si>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</si>
  <si>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</si>
  <si>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</si>
  <si>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</si>
  <si>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</si>
  <si>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</si>
  <si>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</si>
  <si>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</si>
  <si>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</si>
  <si>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</si>
  <si>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</si>
  <si>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</si>
  <si>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</si>
  <si>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</si>
  <si>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</si>
  <si>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</si>
  <si>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</si>
  <si>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</si>
  <si>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</si>
  <si>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</si>
  <si>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</si>
  <si>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</si>
  <si>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</si>
  <si>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</si>
  <si>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</si>
  <si>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</si>
  <si>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</si>
  <si>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</si>
  <si>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</si>
  <si>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</si>
  <si>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</si>
  <si>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</si>
  <si>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</si>
  <si>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</si>
  <si>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</si>
  <si>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</si>
  <si>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</si>
  <si>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</si>
  <si>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</si>
  <si>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</si>
  <si>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</si>
  <si>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</si>
  <si>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</si>
  <si>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</si>
  <si>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</si>
  <si>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</si>
  <si>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</si>
  <si>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</si>
  <si>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</si>
  <si>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</si>
  <si>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</si>
  <si>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</si>
  <si>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</si>
  <si>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</si>
  <si>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</si>
  <si>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</si>
  <si>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</si>
  <si>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</si>
  <si>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</si>
  <si>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</si>
  <si>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</si>
  <si>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</si>
  <si>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</si>
  <si>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</si>
  <si>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</si>
  <si>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</si>
  <si>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</si>
  <si>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</si>
  <si>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</si>
  <si>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</si>
  <si>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</si>
  <si>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</si>
  <si>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</si>
  <si>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</si>
  <si>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</si>
  <si>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</si>
  <si>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</si>
  <si>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</si>
  <si>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</si>
  <si>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</si>
  <si>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</si>
  <si>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</si>
  <si>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</si>
  <si>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</si>
  <si>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</si>
  <si>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</si>
  <si>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</si>
  <si>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</si>
  <si>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</si>
  <si>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</si>
  <si>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</si>
  <si>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</si>
  <si>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</si>
  <si>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</si>
  <si>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</si>
  <si>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</si>
  <si>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</si>
  <si>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</si>
  <si>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</si>
  <si>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</si>
  <si>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</si>
  <si>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</si>
  <si>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</si>
  <si>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</si>
  <si>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</si>
  <si>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</si>
  <si>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</si>
  <si>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</si>
  <si>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</si>
  <si>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</si>
  <si>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</si>
  <si>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</si>
  <si>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</si>
  <si>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</si>
  <si>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</si>
  <si>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</si>
  <si>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</si>
  <si>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</si>
  <si>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</si>
  <si>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</si>
  <si>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</si>
  <si>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</si>
  <si>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</si>
  <si>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</si>
  <si>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</si>
  <si>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</si>
  <si>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</si>
  <si>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</si>
  <si>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</si>
  <si>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</si>
  <si>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</si>
  <si>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</si>
  <si>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</si>
  <si>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</si>
  <si>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</si>
  <si>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</si>
  <si>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</si>
  <si>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</si>
  <si>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</si>
  <si>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</si>
  <si>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</si>
  <si>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</si>
  <si>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</si>
  <si>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</si>
  <si>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</si>
  <si>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</si>
  <si>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</si>
  <si>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</si>
  <si>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</si>
  <si>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</si>
  <si>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</si>
  <si>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</si>
  <si>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</si>
  <si>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</si>
  <si>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</si>
  <si>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</si>
  <si>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</si>
  <si>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</si>
  <si>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</si>
  <si>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</si>
  <si>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</si>
  <si>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</si>
  <si>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</si>
  <si>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</si>
  <si>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</si>
  <si>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</si>
  <si>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</si>
  <si>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</si>
  <si>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</si>
  <si>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</si>
  <si>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</si>
  <si>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</si>
  <si>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</si>
  <si>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</si>
  <si>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</si>
  <si>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</si>
  <si>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</si>
  <si>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</si>
  <si>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</si>
  <si>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</si>
  <si>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</si>
  <si>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</si>
  <si>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</si>
  <si>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</si>
  <si>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</si>
  <si>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</si>
  <si>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</si>
  <si>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</si>
  <si>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</si>
  <si>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</si>
  <si>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</si>
  <si>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</si>
  <si>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</si>
  <si>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</si>
  <si>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</si>
  <si>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</si>
  <si>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</si>
  <si>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</si>
  <si>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</si>
  <si>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</si>
  <si>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</si>
  <si>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</si>
  <si>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</si>
  <si>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</si>
  <si>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</si>
  <si>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</si>
  <si>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</si>
  <si>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</si>
  <si>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</si>
  <si>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</si>
  <si>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</si>
  <si>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</si>
  <si>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</si>
  <si>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</si>
  <si>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</si>
  <si>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</si>
  <si>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</si>
  <si>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</si>
  <si>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</si>
  <si>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</si>
  <si>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</si>
  <si>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</si>
  <si>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</si>
  <si>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</si>
  <si>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</si>
  <si>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</si>
  <si>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</si>
  <si>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</si>
  <si>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</si>
  <si>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</si>
  <si>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</si>
  <si>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</si>
  <si>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</si>
  <si>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</si>
  <si>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</si>
  <si>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</si>
  <si>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</si>
  <si>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</si>
  <si>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</si>
  <si>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</si>
  <si>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</si>
  <si>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</si>
  <si>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</si>
  <si>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</si>
  <si>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</si>
  <si>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</si>
  <si>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</si>
  <si>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</si>
  <si>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</si>
  <si>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</si>
  <si>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</si>
  <si>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</si>
  <si>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</si>
  <si>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</si>
  <si>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</si>
  <si>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</si>
  <si>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</si>
  <si>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</si>
  <si>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</si>
  <si>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</si>
  <si>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</si>
  <si>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</si>
  <si>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</si>
  <si>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</si>
  <si>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</si>
  <si>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</si>
  <si>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</si>
  <si>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</si>
  <si>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</si>
  <si>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</si>
  <si>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</si>
  <si>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</si>
  <si>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</si>
  <si>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</si>
  <si>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</si>
  <si>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</si>
  <si>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</si>
  <si>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</si>
  <si>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</si>
  <si>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</si>
  <si>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</si>
  <si>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</si>
  <si>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</si>
  <si>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</si>
  <si>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</si>
  <si>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</si>
  <si>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</si>
  <si>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</si>
  <si>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</si>
  <si>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</si>
  <si>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</si>
  <si>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</si>
  <si>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</si>
  <si>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</si>
  <si>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</si>
  <si>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</si>
  <si>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</si>
  <si>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</si>
  <si>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</si>
  <si>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</si>
  <si>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</si>
  <si>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</si>
  <si>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</si>
  <si>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</si>
  <si>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</si>
  <si>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</si>
  <si>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</si>
  <si>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</si>
  <si>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</si>
  <si>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</si>
  <si>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</si>
  <si>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</si>
  <si>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</si>
  <si>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</si>
  <si>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</si>
  <si>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</si>
  <si>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</si>
  <si>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</si>
  <si>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</si>
  <si>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</si>
  <si>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</si>
  <si>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</si>
  <si>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</si>
  <si>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</si>
  <si>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</si>
  <si>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</si>
  <si>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</si>
  <si>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</si>
  <si>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</si>
  <si>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</si>
  <si>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</si>
  <si>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</si>
  <si>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</si>
  <si>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</si>
  <si>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</si>
  <si>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</si>
  <si>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</si>
  <si>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</si>
  <si>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</si>
  <si>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</si>
  <si>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</si>
  <si>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</si>
  <si>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</si>
  <si>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</si>
  <si>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</si>
  <si>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</si>
  <si>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</si>
  <si>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</si>
  <si>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</si>
  <si>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</si>
  <si>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</si>
  <si>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</si>
  <si>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</si>
  <si>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</si>
  <si>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</si>
  <si>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</si>
  <si>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</si>
  <si>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</si>
  <si>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</si>
  <si>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</si>
  <si>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</si>
  <si>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</si>
  <si>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</si>
  <si>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</si>
  <si>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</si>
  <si>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</si>
  <si>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</si>
  <si>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</si>
  <si>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</si>
  <si>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</si>
  <si>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</si>
  <si>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</si>
  <si>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</si>
  <si>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</si>
  <si>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</si>
  <si>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</si>
  <si>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</si>
  <si>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</si>
  <si>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</si>
  <si>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</si>
  <si>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</si>
  <si>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</si>
  <si>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</si>
  <si>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</si>
  <si>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</si>
  <si>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</si>
  <si>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</si>
  <si>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</si>
  <si>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</si>
  <si>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</si>
  <si>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</si>
  <si>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</si>
  <si>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</si>
  <si>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</si>
  <si>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</si>
  <si>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</si>
  <si>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</si>
  <si>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</si>
  <si>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</si>
  <si>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</si>
  <si>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</si>
  <si>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</si>
  <si>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</si>
  <si>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</si>
  <si>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</si>
  <si>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</si>
  <si>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</si>
  <si>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</si>
  <si>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</si>
  <si>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</si>
  <si>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</si>
  <si>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</si>
  <si>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</si>
  <si>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</si>
  <si>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</si>
  <si>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</si>
  <si>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</si>
  <si>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</si>
  <si>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</si>
  <si>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</si>
  <si>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</si>
  <si>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</si>
  <si>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</si>
  <si>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</si>
  <si>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</si>
  <si>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</si>
  <si>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</si>
  <si>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</si>
  <si>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</si>
  <si>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</si>
  <si>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</si>
  <si>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</si>
  <si>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</si>
  <si>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</si>
  <si>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</si>
  <si>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</si>
  <si>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</si>
  <si>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</si>
  <si>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</si>
  <si>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</si>
  <si>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</si>
  <si>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</si>
  <si>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</si>
  <si>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</si>
  <si>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</si>
  <si>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</si>
  <si>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</si>
  <si>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</si>
  <si>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</si>
  <si>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</si>
  <si>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</si>
  <si>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</si>
  <si>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</si>
  <si>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</si>
  <si>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</si>
  <si>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</si>
  <si>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</si>
  <si>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</si>
  <si>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</si>
  <si>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</si>
  <si>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</si>
  <si>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</si>
  <si>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</si>
  <si>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</si>
  <si>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</si>
  <si>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</si>
  <si>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</si>
  <si>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</si>
  <si>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</si>
  <si>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</si>
  <si>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</si>
  <si>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</si>
  <si>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</si>
  <si>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</si>
  <si>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</si>
  <si>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</si>
  <si>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</si>
  <si>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</si>
  <si>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</si>
  <si>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</si>
  <si>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</si>
  <si>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</si>
  <si>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</si>
  <si>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</si>
  <si>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</si>
  <si>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</si>
  <si>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</si>
  <si>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</si>
  <si>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</si>
  <si>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</si>
  <si>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</si>
  <si>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</si>
  <si>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</si>
  <si>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</si>
  <si>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</si>
  <si>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</si>
  <si>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</si>
  <si>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</si>
  <si>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</si>
  <si>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</si>
  <si>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</si>
  <si>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</si>
  <si>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</si>
  <si>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</si>
  <si>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</si>
  <si>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</si>
  <si>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</si>
  <si>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</si>
  <si>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</si>
  <si>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</si>
  <si>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</si>
  <si>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</si>
  <si>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</si>
  <si>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</si>
  <si>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</si>
  <si>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</si>
  <si>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</si>
  <si>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</si>
  <si>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</si>
  <si>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</si>
  <si>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</si>
  <si>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</si>
  <si>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</si>
  <si>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</si>
  <si>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</si>
  <si>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</si>
  <si>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</si>
  <si>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</si>
  <si>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</si>
  <si>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</si>
  <si>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</si>
  <si>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</si>
  <si>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</si>
  <si>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</si>
  <si>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</si>
  <si>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</si>
  <si>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</si>
  <si>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</si>
  <si>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</si>
  <si>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</si>
  <si>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</si>
  <si>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</si>
  <si>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</si>
  <si>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</si>
  <si>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</si>
  <si>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</si>
  <si>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</si>
  <si>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</si>
  <si>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</si>
  <si>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</si>
  <si>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</si>
  <si>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</si>
  <si>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</si>
  <si>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</si>
  <si>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</si>
  <si>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</si>
  <si>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</si>
  <si>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</si>
  <si>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</si>
  <si>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</si>
  <si>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</si>
  <si>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</si>
  <si>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</si>
  <si>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</si>
  <si>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</si>
  <si>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</si>
  <si>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</si>
  <si>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</si>
  <si>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</si>
  <si>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</si>
  <si>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</si>
  <si>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</si>
  <si>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</si>
  <si>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</si>
  <si>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</si>
  <si>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</si>
  <si>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</si>
  <si>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</si>
  <si>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</si>
  <si>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</si>
  <si>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</si>
  <si>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</si>
  <si>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</si>
  <si>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</si>
  <si>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</si>
  <si>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</si>
  <si>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</si>
  <si>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</si>
  <si>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</si>
  <si>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</si>
  <si>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</si>
  <si>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</si>
  <si>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</si>
  <si>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</si>
  <si>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</si>
  <si>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</si>
  <si>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</si>
  <si>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</si>
  <si>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</si>
  <si>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</si>
  <si>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</si>
  <si>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</si>
  <si>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</si>
  <si>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</si>
  <si>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</si>
  <si>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</si>
  <si>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</si>
  <si>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</si>
  <si>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</si>
  <si>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</si>
  <si>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</si>
  <si>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</si>
  <si>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</si>
  <si>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</si>
  <si>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</si>
  <si>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</si>
  <si>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</si>
  <si>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</si>
  <si>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</si>
  <si>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</si>
  <si>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</si>
  <si>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</si>
  <si>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</si>
  <si>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</si>
  <si>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</si>
  <si>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</si>
  <si>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</si>
  <si>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</si>
  <si>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</si>
  <si>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</si>
  <si>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</si>
  <si>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</si>
  <si>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</si>
  <si>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</si>
  <si>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</si>
  <si>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</si>
  <si>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</si>
  <si>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</si>
  <si>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</si>
  <si>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</si>
  <si>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</si>
  <si>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</si>
  <si>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</si>
  <si>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</si>
  <si>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</si>
  <si>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</si>
  <si>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</si>
  <si>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</si>
  <si>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</si>
  <si>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</si>
  <si>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</si>
  <si>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</si>
  <si>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</si>
  <si>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</si>
  <si>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</si>
  <si>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</si>
  <si>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</si>
  <si>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</si>
  <si>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</si>
  <si>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</si>
  <si>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</si>
  <si>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</si>
  <si>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</si>
  <si>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</si>
  <si>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</si>
  <si>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</si>
  <si>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</si>
  <si>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</si>
  <si>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</si>
  <si>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</si>
  <si>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</si>
  <si>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</si>
  <si>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</si>
  <si>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</si>
  <si>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</si>
  <si>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</si>
  <si>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</si>
  <si>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</si>
  <si>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</si>
  <si>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</si>
  <si>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</si>
  <si>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</si>
  <si>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</si>
  <si>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</si>
  <si>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</si>
  <si>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</si>
  <si>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</si>
  <si>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</si>
  <si>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</si>
  <si>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</si>
  <si>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</si>
  <si>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</si>
  <si>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</si>
  <si>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</si>
  <si>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</si>
  <si>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</si>
  <si>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</si>
  <si>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</si>
  <si>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</si>
  <si>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</si>
  <si>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</si>
  <si>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</si>
  <si>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</si>
  <si>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</si>
  <si>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</si>
  <si>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</si>
  <si>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</si>
  <si>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</si>
  <si>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</si>
  <si>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</si>
  <si>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</si>
  <si>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</si>
  <si>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</si>
  <si>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</si>
  <si>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</si>
  <si>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</si>
  <si>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</si>
  <si>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</si>
  <si>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</si>
  <si>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</si>
  <si>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</si>
  <si>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</si>
  <si>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</si>
  <si>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</si>
  <si>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</si>
  <si>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</si>
  <si>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</si>
  <si>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</si>
  <si>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</si>
  <si>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</si>
  <si>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</si>
  <si>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</si>
  <si>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</si>
  <si>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</si>
  <si>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</si>
  <si>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</si>
  <si>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</si>
  <si>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</si>
  <si>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</si>
  <si>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</si>
  <si>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</si>
  <si>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</si>
  <si>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</si>
  <si>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</si>
  <si>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</si>
  <si>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</si>
  <si>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</si>
  <si>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</si>
  <si>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</si>
  <si>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</si>
  <si>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</si>
  <si>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</si>
  <si>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</si>
  <si>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</si>
  <si>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</si>
  <si>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</si>
  <si>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</si>
  <si>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</si>
  <si>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</si>
  <si>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</si>
  <si>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</si>
  <si>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</si>
  <si>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</si>
  <si>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</si>
  <si>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</si>
  <si>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</si>
  <si>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</si>
  <si>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</si>
  <si>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</si>
  <si>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</si>
  <si>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</si>
  <si>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</si>
  <si>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</si>
  <si>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</si>
  <si>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</si>
  <si>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</si>
  <si>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</si>
  <si>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</si>
  <si>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</si>
  <si>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</si>
  <si>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</si>
  <si>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</si>
  <si>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</si>
  <si>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</si>
  <si>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</si>
  <si>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</si>
  <si>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</si>
  <si>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</si>
  <si>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</si>
  <si>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</si>
  <si>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</si>
  <si>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</si>
  <si>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</si>
  <si>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</si>
  <si>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</si>
  <si>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</si>
  <si>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</si>
  <si>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</si>
  <si>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</si>
  <si>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</si>
  <si>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</si>
  <si>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</si>
  <si>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</si>
  <si>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</si>
  <si>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</si>
  <si>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</si>
  <si>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</si>
  <si>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</si>
  <si>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</si>
  <si>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</si>
  <si>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</si>
  <si>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</si>
  <si>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</si>
  <si>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</si>
  <si>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</si>
  <si>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</si>
  <si>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</si>
  <si>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</si>
  <si>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</si>
  <si>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</si>
  <si>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</si>
  <si>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</si>
  <si>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</si>
  <si>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</si>
  <si>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</si>
  <si>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</si>
  <si>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</si>
  <si>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</si>
  <si>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</si>
  <si>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</si>
  <si>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</si>
  <si>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</si>
  <si>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</si>
  <si>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</si>
  <si>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</si>
  <si>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</si>
  <si>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</si>
  <si>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</si>
  <si>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</si>
  <si>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</si>
  <si>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</si>
  <si>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</si>
  <si>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</si>
  <si>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</si>
  <si>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</si>
  <si>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</si>
  <si>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</si>
  <si>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</si>
  <si>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</si>
  <si>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</si>
  <si>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</si>
  <si>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</si>
  <si>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</si>
  <si>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</si>
  <si>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</si>
  <si>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</si>
  <si>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</si>
  <si>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</si>
  <si>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</si>
  <si>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</si>
  <si>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</si>
  <si>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</si>
  <si>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</si>
  <si>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</si>
  <si>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</si>
  <si>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</si>
  <si>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</si>
  <si>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</si>
  <si>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</si>
  <si>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</si>
  <si>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</si>
  <si>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</si>
  <si>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</si>
  <si>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</si>
  <si>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</si>
  <si>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</si>
  <si>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</si>
  <si>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</si>
  <si>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</si>
  <si>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</si>
  <si>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</si>
  <si>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</si>
  <si>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</si>
  <si>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</si>
  <si>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</si>
  <si>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</si>
  <si>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</si>
  <si>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</si>
  <si>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</si>
  <si>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</si>
  <si>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</si>
  <si>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</si>
  <si>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</si>
  <si>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</si>
  <si>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</si>
  <si>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</si>
  <si>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</si>
  <si>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</si>
  <si>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</si>
  <si>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</si>
  <si>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</si>
  <si>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</si>
  <si>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</si>
  <si>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</si>
  <si>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</si>
  <si>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</si>
  <si>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</si>
  <si>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</si>
  <si>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</si>
  <si>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</si>
  <si>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</si>
  <si>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</si>
  <si>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</si>
  <si>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</si>
  <si>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</si>
  <si>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</si>
  <si>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</si>
  <si>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</si>
  <si>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</si>
  <si>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</si>
  <si>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</si>
  <si>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</si>
  <si>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</si>
  <si>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</si>
  <si>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</si>
  <si>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</si>
  <si>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</si>
  <si>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</si>
  <si>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</si>
  <si>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</si>
  <si>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</si>
  <si>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</si>
  <si>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</si>
  <si>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</si>
  <si>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</si>
  <si>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</si>
  <si>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</si>
  <si>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</si>
  <si>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</si>
  <si>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</si>
  <si>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</si>
  <si>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</si>
  <si>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</si>
  <si>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</si>
  <si>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</si>
  <si>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</si>
  <si>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</si>
  <si>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</si>
  <si>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</si>
  <si>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</si>
  <si>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</si>
  <si>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</si>
  <si>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</si>
  <si>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</si>
  <si>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</si>
  <si>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</si>
  <si>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</si>
  <si>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</si>
  <si>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</si>
  <si>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</si>
  <si>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</si>
  <si>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</si>
  <si>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</si>
  <si>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</si>
  <si>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</si>
  <si>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</si>
  <si>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</si>
  <si>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</si>
  <si>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</si>
  <si>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</si>
  <si>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</si>
  <si>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</si>
  <si>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</si>
  <si>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</si>
  <si>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</si>
  <si>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</si>
  <si>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</si>
  <si>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</si>
  <si>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</si>
  <si>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</si>
  <si>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</si>
  <si>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</si>
  <si>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</si>
  <si>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</si>
  <si>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</si>
  <si>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</si>
  <si>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</si>
  <si>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</si>
  <si>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</si>
  <si>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</si>
  <si>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</si>
  <si>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</si>
  <si>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</si>
  <si>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</si>
  <si>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</si>
  <si>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</si>
  <si>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</si>
  <si>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</si>
  <si>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</si>
  <si>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</si>
  <si>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</si>
  <si>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</si>
  <si>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</si>
  <si>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</si>
  <si>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</si>
  <si>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</si>
  <si>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</si>
  <si>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</si>
  <si>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</si>
  <si>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</si>
  <si>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</si>
  <si>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</si>
  <si>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</si>
  <si>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</si>
  <si>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</si>
  <si>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</si>
  <si>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</si>
  <si>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</si>
  <si>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</si>
  <si>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</si>
  <si>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</si>
  <si>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</si>
  <si>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</si>
  <si>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</si>
  <si>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</si>
  <si>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</si>
  <si>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</si>
  <si>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</si>
  <si>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</si>
  <si>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</si>
  <si>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</si>
  <si>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</si>
  <si>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</si>
  <si>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</si>
  <si>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</si>
  <si>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</si>
  <si>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</si>
  <si>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</si>
  <si>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</si>
  <si>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</si>
  <si>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</si>
  <si>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</si>
  <si>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</si>
  <si>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</si>
  <si>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</si>
  <si>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</si>
  <si>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</si>
  <si>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</si>
  <si>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</si>
  <si>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</si>
  <si>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</si>
  <si>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</si>
  <si>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</si>
  <si>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</si>
  <si>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</si>
  <si>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</si>
  <si>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</si>
  <si>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</si>
  <si>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</si>
  <si>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</si>
  <si>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</si>
  <si>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</si>
  <si>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</si>
  <si>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</si>
  <si>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</si>
  <si>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</si>
  <si>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</si>
  <si>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</si>
  <si>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</si>
  <si>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</si>
  <si>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</si>
  <si>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</si>
  <si>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</si>
  <si>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</si>
  <si>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</si>
  <si>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</si>
  <si>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</si>
  <si>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</si>
  <si>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</si>
  <si>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</si>
  <si>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</si>
  <si>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</si>
  <si>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</si>
  <si>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</si>
  <si>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</si>
  <si>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</si>
  <si>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</si>
  <si>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</si>
  <si>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</si>
  <si>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</si>
  <si>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</si>
  <si>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</si>
  <si>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</si>
  <si>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</si>
  <si>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</si>
  <si>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</si>
  <si>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</si>
  <si>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</si>
  <si>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</si>
  <si>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</si>
  <si>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</si>
  <si>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</si>
  <si>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</si>
  <si>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</si>
  <si>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</si>
  <si>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</si>
  <si>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</si>
  <si>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</si>
  <si>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</si>
  <si>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</si>
  <si>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</si>
  <si>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</si>
  <si>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</si>
  <si>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</si>
  <si>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</si>
  <si>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</si>
  <si>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</si>
  <si>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</si>
  <si>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</si>
  <si>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</si>
  <si>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</si>
  <si>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</si>
  <si>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</si>
  <si>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</si>
  <si>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</si>
  <si>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</si>
  <si>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</si>
  <si>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</si>
  <si>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</si>
  <si>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</si>
  <si>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</si>
  <si>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</si>
  <si>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</si>
  <si>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</si>
  <si>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</si>
  <si>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</si>
  <si>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</si>
  <si>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</si>
  <si>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</si>
  <si>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</si>
  <si>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</si>
  <si>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</si>
  <si>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</si>
  <si>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</si>
  <si>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</si>
  <si>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</si>
  <si>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</si>
  <si>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</si>
  <si>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</si>
  <si>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</si>
  <si>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</si>
  <si>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</si>
  <si>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</si>
  <si>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</si>
  <si>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</si>
  <si>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</si>
  <si>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</si>
  <si>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</si>
  <si>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</si>
  <si>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</si>
  <si>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</si>
  <si>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</si>
  <si>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</si>
  <si>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</si>
  <si>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</si>
  <si>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</si>
  <si>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</si>
  <si>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</si>
  <si>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</si>
  <si>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</si>
  <si>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</si>
  <si>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</si>
  <si>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</si>
  <si>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</si>
  <si>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</si>
  <si>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</si>
  <si>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</si>
  <si>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</si>
  <si>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</si>
  <si>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</si>
  <si>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</si>
  <si>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</si>
  <si>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</si>
  <si>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</si>
  <si>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</si>
  <si>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</si>
  <si>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</si>
  <si>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</si>
  <si>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</si>
  <si>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</si>
  <si>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</si>
  <si>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</si>
  <si>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</si>
  <si>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</si>
  <si>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</si>
  <si>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</si>
  <si>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</si>
  <si>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</si>
  <si>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</si>
  <si>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</si>
  <si>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</si>
  <si>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</si>
  <si>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</si>
  <si>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</si>
  <si>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</si>
  <si>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</si>
  <si>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</si>
  <si>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</si>
  <si>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</si>
  <si>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</si>
  <si>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</si>
  <si>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</si>
  <si>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</si>
  <si>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</si>
  <si>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</si>
  <si>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</si>
  <si>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</si>
  <si>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</si>
  <si>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</si>
  <si>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</si>
  <si>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</si>
  <si>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</si>
  <si>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</si>
  <si>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</si>
  <si>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</si>
  <si>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</si>
  <si>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</si>
  <si>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</si>
  <si>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</si>
  <si>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</si>
  <si>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</si>
  <si>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</si>
  <si>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</si>
  <si>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</si>
  <si>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</si>
  <si>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</si>
  <si>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</si>
  <si>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</si>
  <si>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</si>
  <si>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</si>
  <si>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</si>
  <si>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</si>
  <si>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</si>
  <si>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</si>
  <si>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</si>
  <si>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</si>
  <si>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</si>
  <si>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</si>
  <si>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</si>
  <si>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</si>
  <si>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</si>
  <si>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</si>
  <si>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</si>
  <si>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</si>
  <si>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</si>
  <si>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</si>
  <si>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</si>
  <si>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</si>
  <si>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</si>
  <si>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</si>
  <si>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</si>
  <si>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</si>
  <si>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</si>
  <si>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</si>
  <si>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</si>
  <si>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</si>
  <si>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</si>
  <si>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</si>
  <si>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</si>
  <si>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</si>
  <si>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</si>
  <si>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</si>
  <si>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</si>
  <si>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</si>
  <si>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</si>
  <si>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</si>
  <si>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</si>
  <si>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</si>
  <si>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</si>
  <si>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</si>
  <si>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</si>
  <si>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</si>
  <si>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</si>
  <si>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</si>
  <si>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</si>
  <si>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</si>
  <si>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</si>
  <si>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</si>
  <si>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</si>
  <si>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</si>
  <si>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</si>
  <si>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</si>
  <si>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</si>
  <si>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</si>
  <si>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</si>
  <si>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</si>
  <si>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</si>
  <si>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</si>
  <si>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</si>
  <si>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</si>
  <si>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</si>
  <si>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</si>
  <si>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</si>
  <si>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</si>
  <si>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</si>
  <si>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</si>
  <si>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</si>
  <si>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</si>
  <si>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</si>
  <si>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</si>
  <si>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</si>
  <si>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</si>
  <si>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</si>
  <si>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</si>
  <si>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</si>
  <si>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</si>
  <si>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</si>
  <si>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</si>
  <si>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</si>
  <si>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</si>
  <si>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</si>
  <si>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</si>
  <si>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</si>
  <si>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</si>
  <si>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</si>
  <si>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</si>
  <si>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</si>
  <si>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</si>
  <si>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</si>
  <si>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</si>
  <si>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</si>
  <si>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</si>
  <si>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</si>
  <si>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</si>
  <si>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</si>
  <si>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</si>
  <si>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</si>
  <si>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</si>
  <si>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</si>
  <si>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</si>
  <si>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</si>
  <si>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</si>
  <si>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</si>
  <si>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</si>
  <si>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</si>
  <si>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</si>
  <si>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</si>
  <si>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</si>
  <si>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</si>
  <si>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</si>
  <si>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</si>
  <si>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</si>
  <si>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</si>
  <si>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</si>
  <si>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</si>
  <si>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</si>
  <si>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</si>
  <si>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</si>
  <si>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</si>
  <si>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</si>
  <si>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</si>
  <si>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</si>
  <si>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</si>
  <si>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</si>
  <si>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</si>
  <si>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</si>
  <si>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</si>
  <si>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</si>
  <si>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</si>
  <si>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</si>
  <si>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</si>
  <si>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</si>
  <si>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</si>
  <si>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</si>
  <si>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</si>
  <si>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</si>
  <si>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</si>
  <si>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</si>
  <si>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</si>
  <si>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</si>
  <si>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</si>
  <si>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</si>
  <si>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</si>
  <si>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</si>
  <si>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</si>
  <si>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</si>
  <si>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</si>
  <si>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</si>
  <si>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</si>
  <si>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</si>
  <si>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</si>
  <si>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</si>
  <si>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</si>
  <si>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</si>
  <si>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</si>
  <si>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</si>
  <si>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</si>
  <si>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</si>
  <si>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</si>
  <si>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</si>
  <si>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</si>
  <si>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</si>
  <si>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</si>
  <si>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</si>
  <si>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</si>
  <si>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</si>
  <si>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</si>
  <si>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</si>
  <si>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</si>
  <si>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</si>
  <si>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</si>
  <si>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</si>
  <si>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</si>
  <si>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</si>
  <si>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</si>
  <si>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</si>
  <si>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</si>
  <si>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</si>
  <si>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</si>
  <si>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</si>
  <si>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</si>
  <si>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</si>
  <si>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</si>
  <si>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</si>
  <si>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</si>
  <si>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</si>
  <si>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</si>
  <si>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</si>
  <si>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</si>
  <si>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</si>
  <si>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</si>
  <si>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</si>
  <si>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</si>
  <si>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</si>
  <si>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</si>
  <si>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</si>
  <si>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</si>
  <si>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</si>
  <si>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</si>
  <si>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</si>
  <si>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</si>
  <si>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</si>
  <si>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</si>
  <si>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</si>
  <si>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</si>
  <si>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</si>
  <si>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</si>
  <si>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</si>
  <si>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</si>
  <si>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</si>
  <si>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</si>
  <si>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</si>
  <si>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</si>
  <si>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</si>
  <si>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</si>
  <si>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</si>
  <si>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</si>
  <si>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</si>
  <si>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</si>
  <si>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</si>
  <si>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</si>
  <si>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</si>
  <si>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</si>
  <si>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</si>
  <si>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</si>
  <si>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</si>
  <si>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</si>
  <si>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</si>
  <si>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</si>
  <si>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</si>
  <si>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</si>
  <si>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</si>
  <si>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</si>
  <si>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</si>
  <si>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</si>
  <si>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</si>
  <si>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</si>
  <si>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</si>
  <si>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</si>
  <si>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</si>
  <si>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</si>
  <si>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</si>
  <si>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</si>
  <si>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</si>
  <si>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</si>
  <si>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</si>
  <si>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</si>
  <si>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</si>
  <si>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</si>
  <si>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</si>
  <si>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</si>
  <si>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</si>
  <si>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</si>
  <si>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</si>
  <si>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</si>
  <si>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</si>
  <si>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</si>
  <si>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</si>
  <si>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</si>
  <si>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</si>
  <si>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</si>
  <si>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</si>
  <si>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</si>
  <si>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</si>
  <si>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</si>
  <si>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</si>
  <si>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</si>
  <si>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</si>
  <si>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</si>
  <si>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</si>
  <si>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</si>
  <si>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</si>
  <si>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</si>
  <si>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</si>
  <si>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</si>
  <si>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</si>
  <si>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</si>
  <si>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</si>
  <si>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</si>
  <si>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</si>
  <si>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</si>
  <si>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</si>
  <si>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</si>
  <si>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</si>
  <si>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</si>
  <si>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</si>
  <si>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</si>
  <si>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</si>
  <si>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</si>
  <si>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</si>
  <si>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</si>
  <si>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</si>
  <si>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</si>
  <si>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</si>
  <si>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</si>
  <si>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</si>
  <si>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</si>
  <si>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</si>
  <si>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</si>
  <si>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</si>
  <si>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</si>
  <si>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</si>
  <si>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</si>
  <si>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</si>
  <si>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</si>
  <si>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</si>
  <si>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</si>
  <si>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</si>
  <si>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</si>
  <si>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</si>
  <si>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</si>
  <si>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</si>
  <si>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</si>
  <si>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</si>
  <si>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</si>
  <si>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</si>
  <si>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</si>
  <si>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</si>
  <si>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</si>
  <si>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</si>
  <si>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</si>
  <si>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</si>
  <si>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</si>
  <si>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</si>
  <si>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</si>
  <si>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</si>
  <si>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</si>
  <si>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</si>
  <si>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</si>
  <si>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</si>
  <si>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</si>
  <si>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</si>
  <si>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</si>
  <si>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</si>
  <si>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</si>
  <si>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</si>
  <si>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</si>
  <si>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</si>
  <si>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</si>
  <si>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</si>
  <si>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</si>
  <si>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</si>
  <si>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</si>
  <si>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</si>
  <si>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</si>
  <si>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</si>
  <si>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</si>
  <si>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</si>
  <si>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</si>
  <si>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</si>
  <si>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</si>
  <si>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</si>
  <si>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</si>
  <si>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</si>
  <si>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</si>
  <si>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</si>
  <si>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</si>
  <si>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</si>
  <si>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</si>
  <si>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</si>
  <si>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</si>
  <si>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</si>
  <si>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</si>
  <si>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</si>
  <si>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</si>
  <si>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</si>
  <si>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</si>
  <si>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</si>
  <si>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</si>
  <si>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</si>
  <si>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</si>
  <si>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</si>
  <si>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</si>
  <si>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</si>
  <si>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</si>
  <si>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</si>
  <si>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</si>
  <si>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</si>
  <si>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</si>
  <si>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</si>
  <si>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</si>
  <si>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</si>
  <si>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</si>
  <si>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</si>
  <si>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</si>
  <si>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</si>
  <si>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</si>
  <si>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</si>
  <si>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</si>
  <si>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</si>
  <si>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</si>
  <si>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</si>
  <si>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</si>
  <si>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</si>
  <si>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</si>
  <si>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</si>
  <si>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</si>
  <si>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</si>
  <si>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</si>
  <si>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</si>
  <si>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</si>
  <si>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</si>
  <si>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</si>
  <si>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</si>
  <si>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</si>
  <si>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</si>
  <si>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</si>
  <si>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</si>
  <si>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</si>
  <si>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</si>
  <si>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</si>
  <si>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</si>
  <si>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</si>
  <si>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</si>
  <si>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</si>
  <si>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</si>
  <si>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</si>
  <si>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</si>
  <si>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</si>
  <si>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</si>
  <si>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</si>
  <si>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</si>
  <si>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</si>
  <si>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</si>
  <si>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</si>
  <si>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</si>
  <si>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</si>
  <si>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</si>
  <si>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</si>
  <si>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</si>
  <si>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</si>
  <si>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</si>
  <si>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</si>
  <si>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</si>
  <si>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</si>
  <si>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</si>
  <si>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</si>
  <si>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</si>
  <si>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</si>
  <si>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</si>
  <si>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</si>
  <si>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</si>
  <si>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</si>
  <si>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</si>
  <si>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</si>
  <si>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</si>
  <si>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</si>
  <si>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</si>
  <si>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</si>
  <si>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</si>
  <si>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</si>
  <si>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</si>
  <si>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</si>
  <si>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</si>
  <si>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</si>
  <si>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</si>
  <si>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</si>
  <si>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</si>
  <si>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</si>
  <si>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</si>
  <si>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</si>
  <si>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</si>
  <si>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</si>
  <si>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</si>
  <si>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</si>
  <si>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</si>
  <si>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</si>
  <si>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</si>
  <si>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</si>
  <si>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</si>
  <si>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</si>
  <si>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</si>
  <si>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</si>
  <si>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</si>
  <si>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</si>
  <si>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</si>
  <si>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</si>
  <si>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</si>
  <si>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</si>
  <si>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</si>
  <si>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</si>
  <si>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</si>
  <si>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</si>
  <si>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</si>
  <si>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</si>
  <si>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</si>
  <si>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</si>
  <si>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</si>
  <si>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</si>
  <si>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</si>
  <si>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</si>
  <si>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</si>
  <si>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</si>
  <si>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</si>
  <si>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</si>
  <si>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</si>
  <si>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</si>
  <si>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</si>
  <si>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</si>
  <si>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</si>
  <si>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</si>
  <si>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</si>
  <si>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</si>
  <si>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</si>
  <si>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</si>
  <si>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</si>
  <si>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</si>
  <si>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</si>
  <si>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</si>
  <si>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</si>
  <si>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</si>
  <si>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</si>
  <si>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</si>
  <si>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</si>
  <si>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</si>
  <si>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</si>
  <si>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</si>
  <si>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</si>
  <si>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</si>
  <si>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</si>
  <si>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</si>
  <si>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</si>
  <si>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</si>
  <si>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</si>
  <si>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</si>
  <si>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</si>
  <si>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</si>
  <si>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</si>
  <si>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</si>
  <si>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</si>
  <si>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</si>
  <si>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</si>
  <si>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</si>
  <si>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</si>
  <si>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</si>
  <si>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</si>
  <si>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</si>
  <si>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</si>
  <si>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</si>
  <si>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</si>
  <si>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</si>
  <si>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</si>
  <si>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</si>
  <si>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</si>
  <si>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</si>
  <si>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</si>
  <si>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</si>
  <si>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</si>
  <si>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</si>
  <si>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</si>
  <si>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</si>
  <si>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</si>
  <si>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</si>
  <si>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</si>
  <si>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</si>
  <si>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</si>
  <si>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</si>
  <si>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</si>
  <si>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</si>
  <si>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</si>
  <si>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</si>
  <si>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</si>
  <si>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</si>
  <si>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</si>
  <si>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</si>
  <si>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</si>
  <si>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</si>
  <si>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</si>
  <si>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</si>
  <si>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</si>
  <si>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</si>
  <si>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</si>
  <si>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</si>
  <si>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</si>
  <si>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</si>
  <si>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</si>
  <si>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</si>
  <si>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</si>
  <si>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</si>
  <si>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</si>
  <si>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</si>
  <si>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</si>
  <si>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</si>
  <si>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</si>
  <si>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</si>
  <si>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</si>
  <si>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</si>
  <si>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</si>
  <si>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</si>
  <si>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</si>
  <si>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</si>
  <si>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</si>
  <si>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</si>
  <si>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</si>
  <si>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</si>
  <si>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</si>
  <si>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</si>
  <si>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</si>
  <si>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</si>
  <si>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</si>
  <si>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</si>
  <si>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</si>
  <si>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</si>
  <si>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</si>
  <si>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</si>
  <si>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</si>
  <si>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</si>
  <si>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</si>
  <si>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</si>
  <si>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</si>
  <si>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</si>
  <si>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</si>
  <si>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</si>
  <si>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</si>
  <si>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</si>
  <si>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</si>
  <si>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</si>
  <si>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</si>
  <si>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</si>
  <si>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</si>
  <si>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</si>
  <si>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</si>
  <si>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</si>
  <si>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</si>
  <si>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</si>
  <si>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</si>
  <si>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</si>
  <si>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</si>
  <si>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</si>
  <si>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</si>
  <si>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</si>
  <si>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</si>
  <si>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</si>
  <si>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</si>
  <si>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</si>
  <si>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</si>
  <si>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</si>
  <si>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</si>
  <si>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</si>
  <si>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</si>
  <si>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</si>
  <si>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</si>
  <si>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</si>
  <si>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</si>
  <si>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</si>
  <si>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</si>
  <si>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</si>
  <si>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</si>
  <si>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</si>
  <si>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</si>
  <si>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</si>
  <si>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</si>
  <si>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</si>
  <si>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</si>
  <si>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</si>
  <si>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</si>
  <si>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</si>
  <si>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</si>
  <si>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</si>
  <si>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</si>
  <si>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</si>
  <si>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</si>
  <si>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</si>
  <si>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</si>
  <si>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</si>
  <si>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</si>
  <si>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</si>
  <si>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</si>
  <si>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</si>
  <si>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</si>
  <si>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</si>
  <si>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</si>
  <si>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</si>
  <si>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</si>
  <si>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</si>
  <si>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</si>
  <si>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</si>
  <si>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</si>
  <si>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</si>
  <si>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</si>
  <si>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</si>
  <si>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</si>
  <si>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</si>
  <si>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</si>
  <si>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</si>
  <si>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</si>
  <si>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</si>
  <si>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</si>
  <si>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</si>
  <si>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</si>
  <si>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</si>
  <si>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</si>
  <si>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</si>
  <si>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</si>
  <si>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</si>
  <si>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</si>
  <si>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</si>
  <si>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</si>
  <si>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</si>
  <si>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</si>
  <si>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</si>
  <si>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</si>
  <si>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</si>
  <si>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</si>
  <si>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</si>
  <si>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</si>
  <si>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</si>
  <si>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</si>
  <si>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</si>
  <si>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</si>
  <si>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</si>
  <si>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</si>
  <si>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</si>
  <si>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</si>
  <si>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</si>
  <si>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</si>
  <si>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</si>
  <si>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</si>
  <si>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</si>
  <si>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</si>
  <si>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</si>
  <si>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</si>
  <si>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</si>
  <si>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</si>
  <si>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</si>
  <si>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</si>
  <si>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</si>
  <si>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</si>
  <si>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</si>
  <si>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</si>
  <si>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</si>
  <si>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</si>
  <si>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</si>
  <si>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</si>
  <si>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</si>
  <si>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</si>
  <si>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</si>
  <si>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</si>
  <si>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</si>
  <si>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</si>
  <si>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</si>
  <si>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</si>
  <si>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</si>
  <si>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</si>
  <si>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</si>
  <si>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</si>
  <si>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</si>
  <si>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</si>
  <si>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</si>
  <si>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</si>
  <si>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</si>
  <si>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</si>
  <si>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</si>
  <si>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</si>
  <si>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</si>
  <si>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</si>
  <si>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</si>
  <si>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</si>
  <si>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</si>
  <si>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</si>
  <si>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</si>
  <si>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</si>
  <si>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</si>
  <si>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</si>
  <si>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</si>
  <si>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</si>
  <si>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</si>
  <si>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</si>
  <si>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</si>
  <si>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</si>
  <si>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</si>
  <si>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</si>
  <si>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</si>
  <si>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</si>
  <si>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</si>
  <si>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</si>
  <si>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</si>
  <si>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</si>
  <si>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</si>
  <si>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</si>
  <si>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</si>
  <si>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</si>
  <si>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</si>
  <si>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</si>
  <si>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</si>
  <si>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</si>
  <si>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</si>
  <si>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</si>
  <si>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</si>
  <si>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</si>
  <si>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</si>
  <si>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</si>
  <si>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</si>
  <si>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</si>
  <si>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</si>
  <si>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</si>
  <si>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</si>
  <si>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</si>
  <si>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</si>
  <si>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</si>
  <si>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</si>
  <si>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</si>
  <si>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</si>
  <si>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</si>
  <si>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</si>
  <si>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</si>
  <si>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</si>
  <si>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</si>
  <si>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</si>
  <si>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</si>
  <si>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</si>
  <si>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</si>
  <si>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</si>
  <si>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</si>
  <si>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</si>
  <si>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</si>
  <si>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</si>
  <si>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</si>
  <si>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</si>
  <si>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</si>
  <si>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</si>
  <si>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</si>
  <si>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</si>
  <si>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</si>
  <si>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</si>
  <si>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</si>
  <si>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</si>
  <si>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</si>
  <si>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</si>
  <si>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</si>
  <si>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</si>
  <si>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</si>
  <si>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</si>
  <si>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</si>
  <si>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</si>
  <si>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</si>
  <si>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</si>
  <si>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</si>
  <si>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</si>
  <si>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</si>
  <si>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</si>
  <si>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</si>
  <si>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</si>
  <si>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</si>
  <si>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</si>
  <si>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</si>
  <si>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</si>
  <si>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</si>
  <si>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</si>
  <si>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</si>
  <si>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</si>
  <si>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</si>
  <si>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</si>
  <si>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</si>
  <si>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</si>
  <si>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</si>
  <si>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</si>
  <si>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</si>
  <si>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</si>
  <si>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</si>
  <si>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</si>
  <si>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</si>
  <si>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</si>
  <si>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</si>
  <si>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</si>
  <si>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</si>
  <si>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</si>
  <si>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</si>
  <si>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</si>
  <si>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</si>
  <si>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</si>
  <si>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</si>
  <si>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</si>
  <si>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</si>
  <si>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</si>
  <si>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</si>
  <si>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</si>
  <si>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</si>
  <si>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</si>
  <si>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</si>
  <si>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</si>
  <si>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</si>
  <si>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</si>
  <si>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</si>
  <si>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</si>
  <si>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</si>
  <si>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</si>
  <si>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</si>
  <si>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</si>
  <si>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</si>
  <si>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</si>
  <si>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</si>
  <si>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</si>
  <si>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</si>
  <si>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</si>
  <si>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</si>
  <si>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</si>
  <si>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</si>
  <si>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</si>
  <si>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</si>
  <si>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</si>
  <si>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</si>
  <si>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</si>
  <si>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</si>
  <si>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</si>
  <si>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</si>
  <si>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</si>
  <si>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</si>
  <si>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</si>
  <si>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</si>
  <si>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</si>
  <si>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</si>
  <si>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</si>
  <si>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</si>
  <si>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</si>
  <si>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</si>
  <si>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</si>
  <si>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</si>
  <si>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</si>
  <si>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</si>
  <si>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</si>
  <si>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</si>
  <si>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</si>
  <si>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</si>
  <si>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</si>
  <si>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</si>
  <si>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</si>
  <si>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</si>
  <si>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</si>
  <si>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</si>
  <si>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</si>
  <si>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</si>
  <si>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</si>
  <si>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</si>
  <si>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</si>
  <si>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</si>
  <si>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</si>
  <si>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</si>
  <si>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</si>
  <si>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</si>
  <si>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</si>
  <si>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</si>
  <si>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</si>
  <si>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</si>
  <si>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</si>
  <si>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</si>
  <si>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</si>
  <si>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</si>
  <si>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</si>
  <si>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</si>
  <si>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</si>
  <si>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</si>
  <si>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</si>
  <si>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</si>
  <si>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</si>
  <si>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</si>
  <si>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</si>
  <si>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</si>
  <si>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</si>
  <si>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</si>
  <si>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</si>
  <si>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</si>
  <si>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</si>
  <si>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</si>
  <si>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</si>
  <si>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</si>
  <si>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</si>
  <si>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</si>
  <si>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</si>
  <si>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</si>
  <si>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</si>
  <si>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</si>
  <si>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</si>
  <si>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</si>
  <si>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</si>
  <si>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</si>
  <si>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</si>
  <si>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</si>
  <si>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</si>
  <si>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</si>
  <si>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</si>
  <si>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</si>
  <si>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</si>
  <si>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</si>
  <si>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</si>
  <si>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</si>
  <si>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</si>
  <si>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</si>
  <si>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</si>
  <si>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</si>
  <si>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</si>
  <si>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</si>
  <si>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</si>
  <si>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</si>
  <si>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</si>
  <si>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</si>
  <si>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</si>
  <si>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</si>
  <si>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</si>
  <si>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</si>
  <si>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</si>
  <si>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</si>
  <si>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</si>
  <si>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</si>
  <si>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</si>
  <si>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</si>
  <si>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</si>
  <si>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</si>
  <si>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</si>
  <si>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</si>
  <si>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</si>
  <si>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</si>
  <si>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</si>
  <si>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</si>
  <si>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</si>
  <si>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</si>
  <si>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</si>
  <si>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</si>
  <si>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</si>
  <si>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</si>
  <si>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</si>
  <si>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</si>
  <si>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</si>
  <si>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</si>
  <si>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</si>
  <si>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</si>
  <si>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</si>
  <si>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</si>
  <si>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</si>
  <si>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</si>
  <si>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</si>
  <si>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</si>
  <si>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</si>
  <si>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</si>
  <si>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</si>
  <si>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</si>
  <si>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</si>
  <si>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</si>
  <si>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</si>
  <si>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</si>
  <si>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</si>
  <si>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</si>
  <si>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</si>
  <si>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</si>
  <si>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</si>
  <si>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</si>
  <si>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</si>
  <si>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</si>
  <si>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</si>
  <si>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</si>
  <si>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</si>
  <si>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</si>
  <si>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</si>
  <si>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</si>
  <si>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</si>
  <si>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</si>
  <si>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</si>
  <si>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</si>
  <si>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</si>
  <si>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</si>
  <si>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</si>
  <si>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</si>
  <si>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</si>
  <si>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</si>
  <si>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</si>
  <si>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</si>
  <si>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</si>
  <si>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</si>
  <si>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</si>
  <si>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</si>
  <si>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</si>
  <si>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</si>
  <si>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</si>
  <si>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</si>
  <si>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</si>
  <si>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</si>
  <si>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</si>
  <si>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</si>
  <si>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</si>
  <si>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</si>
  <si>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</si>
  <si>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</si>
  <si>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</si>
  <si>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</si>
  <si>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</si>
  <si>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</si>
  <si>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</si>
  <si>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</si>
  <si>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</si>
  <si>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</si>
  <si>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</si>
  <si>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</si>
  <si>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</si>
  <si>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</si>
  <si>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</si>
  <si>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</si>
  <si>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</si>
  <si>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</si>
  <si>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</si>
  <si>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</si>
  <si>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</si>
  <si>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</si>
  <si>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</si>
  <si>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</si>
  <si>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</si>
  <si>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</si>
  <si>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</si>
  <si>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</si>
  <si>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</si>
  <si>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</si>
  <si>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</si>
  <si>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</si>
  <si>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</si>
  <si>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</si>
  <si>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</si>
  <si>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</si>
  <si>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</si>
  <si>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</si>
  <si>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</si>
  <si>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</si>
  <si>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</si>
  <si>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</si>
  <si>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</si>
  <si>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</si>
  <si>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</si>
  <si>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</si>
  <si>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</si>
  <si>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</si>
  <si>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</si>
  <si>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</si>
  <si>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</si>
  <si>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</si>
  <si>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</si>
  <si>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</si>
  <si>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</si>
  <si>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</si>
  <si>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</si>
  <si>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</si>
  <si>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</si>
  <si>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</si>
  <si>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</si>
  <si>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</si>
  <si>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</si>
  <si>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</si>
  <si>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</si>
  <si>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</si>
  <si>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</si>
  <si>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</si>
  <si>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</si>
  <si>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</si>
  <si>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</si>
  <si>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</si>
  <si>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</si>
  <si>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</si>
  <si>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</si>
  <si>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</si>
  <si>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</si>
  <si>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</si>
  <si>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</si>
  <si>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</si>
  <si>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</si>
  <si>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</si>
  <si>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</si>
  <si>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</si>
  <si>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</si>
  <si>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</si>
  <si>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</si>
  <si>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</si>
  <si>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</si>
  <si>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</si>
  <si>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</si>
  <si>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</si>
  <si>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</si>
  <si>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</si>
  <si>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</si>
  <si>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</si>
  <si>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</si>
  <si>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</si>
  <si>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</si>
  <si>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</si>
  <si>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</si>
  <si>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</si>
  <si>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</si>
  <si>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</si>
  <si>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</si>
  <si>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</si>
  <si>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</si>
  <si>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</si>
  <si>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</si>
  <si>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</si>
  <si>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</si>
  <si>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</si>
  <si>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</si>
  <si>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</si>
  <si>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</si>
  <si>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</si>
  <si>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</si>
  <si>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</si>
  <si>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</si>
  <si>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</si>
  <si>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</si>
  <si>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</si>
  <si>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</si>
  <si>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</si>
  <si>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</si>
  <si>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</si>
  <si>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</si>
  <si>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</si>
  <si>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</si>
  <si>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</si>
  <si>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</si>
  <si>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</si>
  <si>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</si>
  <si>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</si>
  <si>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</si>
  <si>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</si>
  <si>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</si>
  <si>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</si>
  <si>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</si>
  <si>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</si>
  <si>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</si>
  <si>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</si>
  <si>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</si>
  <si>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</si>
  <si>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</si>
  <si>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</si>
  <si>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</si>
  <si>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</si>
  <si>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</si>
  <si>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</si>
  <si>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</si>
  <si>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</si>
  <si>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</si>
  <si>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</si>
  <si>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</si>
  <si>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</si>
  <si>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</si>
  <si>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</si>
  <si>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</si>
  <si>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</si>
  <si>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</si>
  <si>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</si>
  <si>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</si>
  <si>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</si>
  <si>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</si>
  <si>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</si>
  <si>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</si>
  <si>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</si>
  <si>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</si>
  <si>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</si>
  <si>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</si>
  <si>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</si>
  <si>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</si>
  <si>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</si>
  <si>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</si>
  <si>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</si>
  <si>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</si>
  <si>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</si>
  <si>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</si>
  <si>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</si>
  <si>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</si>
  <si>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</si>
  <si>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</si>
  <si>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</si>
  <si>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</si>
  <si>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</si>
  <si>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</si>
  <si>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</si>
  <si>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</si>
  <si>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</si>
  <si>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</si>
  <si>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</si>
  <si>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</si>
  <si>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</si>
  <si>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</si>
  <si>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</si>
  <si>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</si>
  <si>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</si>
  <si>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</si>
  <si>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</si>
  <si>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</si>
  <si>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</si>
  <si>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</si>
  <si>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</si>
  <si>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</si>
  <si>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</si>
  <si>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</si>
  <si>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</si>
  <si>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</si>
  <si>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</si>
  <si>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</si>
  <si>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</si>
  <si>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</si>
  <si>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</si>
  <si>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</si>
  <si>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</si>
  <si>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</si>
  <si>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</si>
  <si>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</si>
  <si>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</si>
  <si>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</si>
  <si>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</si>
  <si>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</si>
  <si>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</si>
  <si>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</si>
  <si>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</si>
  <si>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</si>
  <si>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</si>
  <si>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</si>
  <si>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</si>
  <si>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</si>
  <si>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</si>
  <si>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</si>
  <si>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</si>
  <si>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</si>
  <si>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</si>
  <si>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</si>
  <si>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</si>
  <si>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</si>
  <si>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</si>
  <si>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</si>
  <si>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</si>
  <si>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</si>
  <si>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</si>
  <si>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</si>
  <si>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</si>
  <si>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</si>
  <si>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</si>
  <si>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</si>
  <si>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</si>
  <si>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</si>
  <si>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</si>
  <si>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</si>
  <si>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</si>
  <si>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</si>
  <si>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</si>
  <si>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</si>
  <si>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</si>
  <si>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</si>
  <si>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</si>
  <si>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</si>
  <si>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</si>
  <si>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</si>
  <si>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</si>
  <si>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</si>
  <si>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</si>
  <si>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</si>
  <si>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</si>
  <si>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</si>
  <si>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</si>
  <si>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</si>
  <si>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</si>
  <si>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</si>
  <si>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</si>
  <si>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</si>
  <si>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</si>
  <si>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</si>
  <si>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</si>
  <si>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</si>
  <si>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</si>
  <si>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</si>
  <si>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</si>
  <si>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</si>
  <si>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</si>
  <si>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</si>
  <si>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</si>
  <si>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</si>
  <si>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</si>
  <si>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</si>
  <si>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</si>
  <si>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</si>
  <si>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</si>
  <si>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</si>
  <si>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</si>
  <si>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</si>
  <si>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</si>
  <si>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</si>
  <si>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</si>
  <si>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</si>
  <si>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</si>
  <si>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</si>
  <si>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</si>
  <si>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</si>
  <si>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</si>
  <si>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</si>
  <si>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</si>
  <si>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</si>
  <si>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</si>
  <si>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</si>
  <si>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</si>
  <si>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</si>
  <si>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</si>
  <si>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</si>
  <si>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</si>
  <si>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</si>
  <si>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</si>
  <si>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</si>
  <si>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</si>
  <si>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</si>
  <si>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</si>
  <si>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</si>
  <si>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</si>
  <si>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</si>
  <si>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</si>
  <si>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</si>
  <si>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</si>
  <si>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</si>
  <si>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</si>
  <si>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</si>
  <si>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</si>
  <si>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</si>
  <si>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</si>
  <si>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</si>
  <si>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</si>
  <si>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</si>
  <si>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</si>
  <si>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</si>
  <si>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</si>
  <si>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</si>
  <si>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</si>
  <si>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</si>
  <si>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</si>
  <si>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</si>
  <si>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</si>
  <si>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</si>
  <si>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</si>
  <si>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</si>
  <si>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</si>
  <si>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</si>
  <si>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</si>
  <si>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</si>
  <si>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</si>
  <si>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</si>
  <si>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</si>
  <si>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</si>
  <si>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</si>
  <si>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</si>
  <si>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</si>
  <si>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</si>
  <si>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</si>
  <si>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</si>
  <si>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</si>
  <si>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</si>
  <si>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</si>
  <si>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</si>
  <si>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</si>
  <si>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</si>
  <si>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</si>
  <si>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</si>
  <si>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</si>
  <si>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</si>
  <si>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</si>
  <si>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</si>
  <si>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</si>
  <si>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</si>
  <si>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</si>
  <si>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</si>
  <si>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</si>
  <si>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</si>
  <si>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</si>
  <si>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</si>
  <si>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</si>
  <si>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</si>
  <si>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</si>
  <si>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</si>
  <si>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</si>
  <si>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</si>
  <si>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</si>
  <si>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</si>
  <si>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</si>
  <si>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</si>
  <si>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</si>
  <si>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</si>
  <si>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</si>
  <si>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</si>
  <si>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</si>
  <si>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</si>
  <si>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</si>
  <si>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</si>
  <si>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</si>
  <si>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</si>
  <si>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</si>
  <si>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</si>
  <si>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</si>
  <si>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</si>
  <si>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</si>
  <si>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</si>
  <si>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</si>
  <si>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</si>
  <si>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</si>
  <si>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</si>
  <si>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</si>
  <si>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</si>
  <si>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</si>
  <si>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</si>
  <si>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</si>
  <si>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</si>
  <si>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</si>
  <si>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</si>
  <si>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</si>
  <si>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</si>
  <si>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</si>
  <si>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</si>
  <si>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</si>
  <si>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</si>
  <si>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</si>
  <si>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</si>
  <si>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</si>
  <si>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</si>
  <si>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</si>
  <si>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</si>
  <si>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</si>
  <si>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</si>
  <si>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</si>
  <si>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</si>
  <si>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</si>
  <si>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</si>
  <si>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</si>
  <si>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</si>
  <si>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</si>
  <si>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</si>
  <si>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</si>
  <si>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</si>
  <si>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</si>
  <si>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</si>
  <si>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</si>
  <si>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</si>
  <si>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</si>
  <si>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</si>
  <si>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</si>
  <si>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</si>
  <si>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</si>
  <si>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</si>
  <si>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</si>
  <si>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</si>
  <si>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</si>
  <si>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</si>
  <si>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</si>
  <si>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</si>
  <si>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</si>
  <si>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</si>
  <si>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</si>
  <si>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</si>
  <si>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</si>
  <si>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</si>
  <si>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</si>
  <si>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</si>
  <si>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</si>
  <si>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</si>
  <si>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</si>
  <si>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</si>
  <si>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</si>
  <si>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</si>
  <si>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</si>
  <si>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</si>
  <si>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</si>
  <si>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</si>
  <si>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</si>
  <si>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</si>
  <si>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</si>
  <si>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</si>
  <si>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</si>
  <si>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</si>
  <si>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</si>
  <si>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</si>
  <si>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</si>
  <si>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</si>
  <si>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</si>
  <si>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</si>
  <si>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</si>
  <si>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</si>
  <si>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</si>
  <si>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</si>
  <si>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</si>
  <si>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</si>
  <si>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</si>
  <si>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</si>
  <si>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</si>
  <si>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</si>
  <si>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</si>
  <si>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</si>
  <si>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</si>
  <si>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</si>
  <si>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</si>
  <si>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</si>
  <si>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</si>
  <si>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</si>
  <si>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</si>
  <si>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</si>
  <si>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</si>
  <si>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</si>
  <si>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</si>
  <si>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</si>
  <si>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</si>
  <si>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</si>
  <si>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</si>
  <si>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</si>
  <si>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</si>
  <si>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</si>
  <si>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</si>
  <si>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</si>
  <si>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</si>
  <si>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</si>
  <si>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</si>
  <si>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</si>
  <si>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</si>
  <si>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</si>
  <si>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</si>
  <si>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</si>
  <si>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</si>
  <si>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</si>
  <si>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</si>
  <si>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</si>
  <si>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</si>
  <si>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</si>
  <si>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</si>
  <si>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</si>
  <si>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</si>
  <si>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</si>
  <si>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</si>
  <si>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</si>
  <si>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</si>
  <si>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</si>
  <si>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</si>
  <si>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</si>
  <si>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</si>
  <si>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</si>
  <si>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</si>
  <si>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</si>
  <si>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</si>
  <si>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</si>
  <si>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</si>
  <si>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</si>
  <si>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</si>
  <si>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</si>
  <si>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</si>
  <si>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</si>
  <si>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</si>
  <si>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</si>
  <si>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</si>
  <si>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</si>
  <si>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</si>
  <si>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</si>
  <si>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</si>
  <si>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</si>
  <si>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</si>
  <si>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</si>
  <si>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</si>
  <si>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</si>
  <si>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</si>
  <si>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</si>
  <si>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</si>
  <si>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</si>
  <si>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</si>
  <si>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</si>
  <si>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</si>
  <si>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</si>
  <si>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</si>
  <si>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</si>
  <si>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</si>
  <si>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</si>
  <si>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</si>
  <si>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</si>
  <si>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</si>
  <si>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</si>
  <si>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</si>
  <si>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</si>
  <si>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</si>
  <si>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</si>
  <si>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</si>
  <si>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</si>
  <si>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</si>
  <si>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</si>
  <si>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</si>
  <si>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</si>
  <si>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</si>
  <si>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</si>
  <si>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</si>
  <si>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</si>
  <si>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</si>
  <si>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</si>
  <si>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</si>
  <si>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</si>
  <si>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</si>
  <si>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</si>
  <si>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</si>
  <si>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</si>
  <si>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</si>
  <si>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</si>
  <si>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</si>
  <si>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</si>
  <si>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</si>
  <si>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</si>
  <si>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</si>
  <si>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</si>
  <si>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</si>
  <si>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</si>
  <si>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</si>
  <si>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</si>
  <si>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</si>
  <si>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</si>
  <si>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</si>
  <si>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</si>
  <si>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</si>
  <si>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</si>
  <si>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</si>
  <si>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</si>
  <si>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</si>
  <si>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</si>
  <si>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</si>
  <si>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</si>
  <si>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</si>
  <si>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</si>
  <si>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</si>
  <si>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</si>
  <si>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</si>
  <si>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</si>
  <si>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</si>
  <si>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</si>
  <si>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</si>
  <si>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</si>
  <si>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</si>
  <si>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</si>
  <si>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</si>
  <si>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</si>
  <si>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</si>
  <si>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</si>
  <si>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</si>
  <si>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</si>
  <si>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</si>
  <si>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</si>
  <si>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</si>
  <si>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</si>
  <si>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</si>
  <si>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</si>
  <si>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</si>
  <si>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</si>
  <si>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</si>
  <si>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</si>
  <si>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</si>
  <si>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</si>
  <si>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</si>
  <si>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</si>
  <si>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</si>
  <si>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</si>
  <si>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</si>
  <si>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</si>
  <si>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</si>
  <si>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</si>
  <si>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</si>
  <si>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</si>
  <si>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</si>
  <si>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</si>
  <si>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</si>
  <si>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</si>
  <si>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</si>
  <si>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</si>
  <si>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</si>
  <si>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</si>
  <si>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</si>
  <si>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</si>
  <si>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</si>
  <si>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</si>
  <si>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</si>
  <si>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</si>
  <si>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</si>
  <si>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</si>
  <si>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</si>
  <si>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</si>
  <si>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</si>
  <si>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</si>
  <si>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</si>
  <si>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</si>
  <si>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</si>
  <si>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</si>
  <si>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</si>
  <si>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</si>
  <si>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</si>
  <si>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</si>
  <si>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</si>
  <si>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</si>
  <si>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</si>
  <si>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</si>
  <si>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</si>
  <si>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</si>
  <si>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</si>
  <si>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</si>
  <si>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</si>
  <si>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</si>
  <si>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</si>
  <si>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</si>
  <si>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</si>
  <si>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</si>
  <si>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</si>
  <si>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</si>
  <si>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</si>
  <si>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</si>
  <si>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</si>
  <si>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</si>
  <si>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</si>
  <si>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</si>
  <si>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</si>
  <si>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</si>
  <si>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</si>
  <si>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</si>
  <si>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</si>
  <si>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</si>
  <si>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</si>
  <si>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</si>
  <si>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</si>
  <si>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</si>
  <si>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</si>
  <si>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</si>
  <si>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</si>
  <si>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</si>
  <si>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</si>
  <si>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</si>
  <si>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</si>
  <si>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</si>
  <si>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</si>
  <si>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</si>
  <si>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</si>
  <si>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</si>
  <si>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</si>
  <si>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</si>
  <si>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</si>
  <si>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</si>
  <si>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</si>
  <si>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</si>
  <si>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</si>
  <si>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</si>
  <si>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</si>
  <si>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</si>
  <si>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</si>
  <si>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</si>
  <si>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</si>
  <si>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</si>
  <si>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</si>
  <si>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</si>
  <si>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</si>
  <si>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</si>
  <si>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</si>
  <si>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</si>
  <si>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</si>
  <si>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</si>
  <si>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</si>
  <si>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</si>
  <si>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</si>
  <si>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</si>
  <si>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</si>
  <si>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</si>
  <si>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</si>
  <si>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</si>
  <si>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</si>
  <si>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</si>
  <si>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</si>
  <si>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</si>
  <si>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</si>
  <si>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</si>
  <si>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</si>
  <si>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</si>
  <si>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</si>
  <si>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</si>
  <si>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</si>
  <si>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</si>
  <si>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</si>
  <si>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</si>
  <si>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</si>
  <si>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</si>
  <si>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</si>
  <si>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</si>
  <si>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</si>
  <si>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</si>
  <si>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</si>
  <si>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</si>
  <si>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</si>
  <si>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</si>
  <si>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</si>
  <si>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</si>
  <si>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</si>
  <si>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</si>
  <si>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</si>
  <si>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</si>
  <si>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</si>
  <si>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</si>
  <si>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</si>
  <si>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</si>
  <si>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</si>
  <si>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</si>
  <si>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</si>
  <si>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</si>
  <si>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</si>
  <si>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</si>
  <si>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</si>
  <si>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</si>
  <si>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</si>
  <si>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</si>
  <si>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</si>
  <si>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</si>
  <si>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</si>
  <si>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</si>
  <si>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</si>
  <si>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</si>
  <si>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</si>
  <si>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</si>
  <si>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</si>
  <si>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</si>
  <si>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</si>
  <si>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</si>
  <si>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</si>
  <si>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</si>
  <si>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</si>
  <si>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</si>
  <si>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</si>
  <si>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</si>
  <si>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</si>
  <si>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</si>
  <si>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</si>
  <si>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</si>
  <si>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</si>
  <si>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</si>
  <si>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</si>
  <si>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</si>
  <si>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</si>
  <si>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</si>
  <si>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</si>
  <si>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</si>
  <si>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</si>
  <si>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</si>
  <si>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</si>
  <si>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</si>
  <si>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</si>
  <si>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</si>
  <si>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</si>
  <si>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</si>
  <si>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</si>
  <si>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</si>
  <si>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</si>
  <si>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</si>
  <si>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</si>
  <si>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</si>
  <si>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</si>
  <si>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</si>
  <si>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</si>
  <si>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</si>
  <si>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</si>
  <si>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</si>
  <si>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</si>
  <si>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</si>
  <si>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</si>
  <si>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</si>
  <si>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</si>
  <si>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</si>
  <si>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</si>
  <si>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</si>
  <si>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</si>
  <si>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</si>
  <si>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</si>
  <si>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</si>
  <si>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</si>
  <si>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</si>
  <si>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</si>
  <si>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</si>
  <si>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</si>
  <si>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</si>
  <si>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</si>
  <si>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</si>
  <si>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</si>
  <si>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</si>
  <si>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</si>
  <si>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</si>
  <si>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</si>
  <si>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</si>
  <si>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</si>
  <si>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</si>
  <si>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</si>
  <si>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</si>
  <si>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</si>
  <si>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</si>
  <si>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</si>
  <si>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</si>
  <si>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</si>
  <si>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</si>
  <si>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</si>
  <si>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</si>
  <si>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</si>
  <si>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</si>
  <si>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</si>
  <si>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</si>
  <si>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</si>
  <si>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</si>
  <si>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</si>
  <si>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</si>
  <si>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</si>
  <si>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</si>
  <si>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</si>
  <si>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</si>
  <si>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</si>
  <si>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</si>
  <si>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</si>
  <si>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</si>
  <si>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</si>
  <si>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</si>
  <si>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</si>
  <si>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</si>
  <si>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</si>
  <si>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</si>
  <si>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</si>
  <si>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</si>
  <si>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</si>
  <si>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</si>
  <si>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</si>
  <si>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</si>
  <si>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</si>
  <si>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</si>
  <si>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</si>
  <si>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</si>
  <si>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</si>
  <si>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</si>
  <si>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</si>
  <si>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</si>
  <si>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</si>
  <si>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</si>
  <si>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</si>
  <si>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</si>
  <si>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</si>
  <si>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</si>
  <si>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</si>
  <si>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</si>
  <si>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</si>
  <si>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</si>
  <si>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</si>
  <si>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</si>
  <si>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</si>
  <si>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</si>
  <si>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</si>
  <si>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</si>
  <si>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</si>
  <si>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</si>
  <si>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</si>
  <si>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</si>
  <si>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</si>
  <si>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</si>
  <si>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</si>
  <si>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</si>
  <si>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</si>
  <si>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</si>
  <si>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</si>
  <si>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</si>
  <si>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</si>
  <si>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</si>
  <si>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</si>
  <si>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</si>
  <si>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</si>
  <si>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</si>
  <si>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</si>
  <si>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</si>
  <si>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</si>
  <si>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</si>
  <si>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</si>
  <si>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</si>
  <si>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</si>
  <si>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</si>
  <si>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</si>
  <si>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</si>
  <si>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</si>
  <si>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</si>
  <si>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</si>
  <si>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</si>
  <si>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</si>
  <si>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</si>
  <si>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</si>
  <si>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</si>
  <si>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</si>
  <si>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</si>
  <si>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</si>
  <si>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</si>
  <si>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</si>
  <si>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</si>
  <si>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</si>
  <si>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</si>
  <si>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</si>
  <si>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</si>
  <si>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</si>
  <si>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</si>
  <si>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</si>
  <si>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</si>
  <si>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</si>
  <si>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</si>
  <si>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</si>
  <si>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</si>
  <si>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</si>
  <si>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</si>
  <si>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</si>
  <si>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</si>
  <si>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</si>
  <si>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</si>
  <si>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</si>
  <si>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</si>
  <si>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</si>
  <si>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</si>
  <si>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</si>
  <si>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</si>
  <si>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</si>
  <si>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</si>
  <si>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</si>
  <si>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</si>
  <si>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</si>
  <si>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</si>
  <si>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</si>
  <si>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</si>
  <si>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</si>
  <si>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</si>
  <si>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</si>
  <si>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</si>
  <si>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</si>
  <si>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</si>
  <si>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</si>
  <si>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</si>
  <si>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</si>
  <si>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</si>
  <si>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</si>
  <si>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</si>
  <si>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</si>
  <si>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</si>
  <si>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</si>
  <si>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</si>
  <si>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</si>
  <si>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</si>
  <si>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</si>
  <si>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</si>
  <si>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</si>
  <si>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</si>
  <si>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</si>
  <si>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</si>
  <si>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</si>
  <si>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</si>
  <si>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</si>
  <si>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</si>
  <si>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</si>
  <si>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</si>
  <si>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</si>
  <si>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</si>
  <si>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</si>
  <si>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</si>
  <si>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</si>
  <si>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</si>
  <si>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</si>
  <si>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</si>
  <si>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</si>
  <si>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</si>
  <si>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</si>
  <si>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</si>
  <si>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</si>
  <si>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</si>
  <si>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</si>
  <si>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</si>
  <si>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</si>
  <si>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</si>
  <si>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</si>
  <si>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</si>
  <si>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</si>
  <si>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</si>
  <si>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</si>
  <si>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</si>
  <si>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</si>
  <si>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</si>
  <si>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</si>
  <si>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</si>
  <si>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</si>
  <si>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</si>
  <si>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</si>
  <si>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</si>
  <si>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</si>
  <si>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</si>
  <si>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</si>
  <si>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</si>
  <si>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</si>
  <si>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</si>
  <si>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</si>
  <si>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</si>
  <si>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</si>
  <si>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</si>
  <si>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</si>
  <si>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</si>
  <si>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</si>
  <si>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</si>
  <si>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</si>
  <si>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</si>
  <si>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</si>
  <si>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</si>
  <si>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</si>
  <si>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</si>
  <si>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</si>
  <si>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</si>
  <si>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</si>
  <si>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</si>
  <si>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</si>
  <si>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</si>
  <si>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</si>
  <si>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</si>
  <si>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</si>
  <si>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</si>
  <si>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</si>
  <si>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</si>
  <si>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</si>
  <si>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</si>
  <si>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</si>
  <si>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</si>
  <si>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</si>
  <si>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</si>
  <si>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</si>
  <si>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</si>
  <si>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</si>
  <si>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</si>
  <si>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</si>
  <si>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</si>
  <si>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</si>
  <si>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</si>
  <si>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</si>
  <si>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</si>
  <si>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</si>
  <si>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</si>
  <si>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</si>
  <si>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</si>
  <si>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</si>
  <si>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</si>
  <si>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</si>
  <si>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</si>
  <si>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</si>
  <si>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</si>
  <si>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</si>
  <si>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</si>
  <si>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</si>
  <si>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</si>
  <si>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</si>
  <si>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</si>
  <si>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</si>
  <si>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</si>
  <si>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</si>
  <si>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</si>
  <si>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</si>
  <si>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</si>
  <si>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</si>
  <si>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</si>
  <si>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</si>
  <si>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</si>
  <si>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</si>
  <si>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</si>
  <si>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</si>
  <si>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</si>
  <si>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</si>
  <si>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</si>
  <si>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</si>
  <si>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</si>
  <si>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</si>
  <si>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</si>
  <si>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</si>
  <si>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</si>
  <si>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</si>
  <si>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</si>
  <si>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</si>
  <si>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</si>
  <si>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</si>
  <si>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</si>
  <si>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</si>
  <si>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</si>
  <si>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</si>
  <si>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</si>
  <si>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</si>
  <si>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</si>
  <si>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</si>
  <si>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</si>
  <si>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</si>
  <si>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</si>
  <si>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</si>
  <si>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</si>
  <si>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</si>
  <si>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</si>
  <si>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</si>
  <si>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</si>
  <si>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</si>
  <si>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</si>
  <si>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</si>
  <si>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</si>
  <si>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</si>
  <si>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</si>
  <si>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</si>
  <si>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</si>
  <si>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</si>
  <si>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</si>
  <si>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</si>
  <si>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</si>
  <si>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</si>
  <si>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</si>
  <si>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</si>
  <si>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</si>
  <si>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</si>
  <si>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</si>
  <si>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</si>
  <si>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</si>
  <si>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</si>
  <si>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</si>
  <si>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</si>
  <si>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</si>
  <si>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</si>
  <si>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</si>
  <si>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</si>
  <si>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</si>
  <si>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</si>
  <si>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</si>
  <si>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</si>
  <si>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</si>
  <si>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</si>
  <si>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</si>
  <si>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</si>
  <si>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</si>
  <si>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</si>
  <si>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</si>
  <si>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</si>
  <si>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</si>
  <si>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</si>
  <si>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</si>
  <si>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</si>
  <si>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</si>
  <si>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</si>
  <si>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</si>
  <si>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</si>
  <si>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</si>
  <si>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</si>
  <si>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</si>
  <si>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</si>
  <si>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</si>
  <si>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</si>
  <si>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</si>
  <si>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</si>
  <si>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</si>
  <si>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</si>
  <si>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</si>
  <si>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</si>
  <si>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</si>
  <si>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</si>
  <si>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</si>
  <si>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</si>
  <si>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</si>
  <si>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</si>
  <si>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</si>
  <si>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</si>
  <si>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</si>
  <si>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</si>
  <si>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</si>
  <si>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</si>
  <si>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</si>
  <si>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</si>
  <si>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</si>
  <si>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</si>
  <si>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</si>
  <si>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</si>
  <si>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</si>
  <si>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</si>
  <si>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</si>
  <si>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</si>
  <si>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</si>
  <si>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</si>
  <si>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</si>
  <si>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</si>
  <si>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</si>
  <si>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</si>
  <si>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</si>
  <si>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</si>
  <si>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</si>
  <si>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</si>
  <si>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</si>
  <si>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</si>
  <si>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</si>
  <si>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</si>
  <si>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</si>
  <si>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</si>
  <si>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</si>
  <si>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</si>
  <si>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</si>
  <si>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</si>
  <si>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</si>
  <si>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</si>
  <si>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</si>
  <si>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</si>
  <si>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</si>
  <si>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</si>
  <si>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</si>
  <si>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</si>
  <si>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</si>
  <si>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</si>
  <si>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</si>
  <si>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</si>
  <si>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</si>
  <si>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</si>
  <si>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</si>
  <si>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</si>
  <si>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</si>
  <si>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</si>
  <si>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</si>
  <si>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</si>
  <si>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</si>
  <si>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</si>
  <si>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</si>
  <si>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</si>
  <si>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</si>
  <si>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</si>
  <si>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</si>
  <si>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</si>
  <si>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</si>
  <si>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</si>
  <si>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</si>
  <si>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</si>
  <si>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</si>
  <si>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</si>
  <si>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</si>
  <si>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</si>
  <si>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</si>
  <si>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</si>
  <si>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</si>
  <si>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</si>
  <si>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</si>
  <si>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</si>
  <si>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</si>
  <si>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</si>
  <si>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</si>
  <si>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</si>
  <si>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</si>
  <si>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</si>
  <si>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</si>
  <si>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</si>
  <si>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</si>
  <si>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</si>
  <si>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</si>
  <si>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</si>
  <si>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</si>
  <si>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</si>
  <si>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</si>
  <si>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</si>
  <si>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</si>
  <si>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</si>
  <si>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</si>
  <si>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</si>
  <si>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</si>
  <si>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</si>
  <si>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</si>
  <si>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</si>
  <si>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</si>
  <si>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</si>
  <si>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</si>
  <si>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</si>
  <si>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</si>
  <si>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</si>
  <si>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</si>
  <si>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</si>
  <si>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</si>
  <si>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</si>
  <si>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</si>
  <si>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</si>
  <si>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</si>
  <si>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</si>
  <si>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</si>
  <si>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</si>
  <si>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</si>
  <si>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</si>
  <si>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</si>
  <si>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</si>
  <si>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</si>
  <si>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</si>
  <si>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</si>
  <si>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</si>
  <si>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</si>
  <si>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</si>
  <si>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</si>
  <si>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</si>
  <si>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</si>
  <si>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</si>
  <si>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</si>
  <si>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</si>
  <si>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</si>
  <si>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</si>
  <si>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</si>
  <si>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</si>
  <si>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</si>
  <si>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</si>
  <si>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</si>
  <si>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</si>
  <si>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</si>
  <si>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</si>
  <si>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</si>
  <si>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</si>
  <si>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</si>
  <si>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</si>
  <si>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</si>
  <si>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</si>
  <si>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</si>
  <si>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</si>
  <si>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</si>
  <si>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</si>
  <si>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</si>
  <si>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</si>
  <si>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</si>
  <si>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</si>
  <si>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</si>
  <si>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</si>
  <si>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</si>
  <si>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</si>
  <si>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</si>
  <si>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</si>
  <si>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</si>
  <si>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</si>
  <si>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</si>
  <si>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</si>
  <si>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</si>
  <si>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</si>
  <si>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</si>
  <si>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</si>
  <si>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</si>
  <si>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</si>
  <si>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</si>
  <si>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</si>
  <si>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</si>
  <si>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</si>
  <si>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</si>
  <si>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</si>
  <si>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</si>
  <si>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</si>
  <si>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</si>
  <si>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</si>
  <si>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</si>
  <si>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</si>
  <si>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</si>
  <si>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</si>
  <si>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</si>
  <si>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</si>
  <si>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</si>
  <si>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</si>
  <si>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</si>
  <si>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</si>
  <si>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</si>
  <si>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</si>
  <si>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</si>
  <si>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</si>
  <si>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</si>
  <si>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</si>
  <si>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</si>
  <si>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</si>
  <si>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</si>
  <si>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</si>
  <si>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</si>
  <si>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</si>
  <si>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</si>
  <si>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</si>
  <si>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</si>
  <si>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</si>
  <si>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</si>
  <si>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</si>
  <si>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</si>
  <si>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</si>
  <si>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</si>
  <si>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</si>
  <si>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</si>
  <si>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</si>
  <si>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</si>
  <si>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</si>
  <si>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</si>
  <si>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</si>
  <si>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</si>
  <si>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</si>
  <si>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</si>
  <si>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</si>
  <si>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</si>
  <si>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</si>
  <si>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</si>
  <si>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</si>
  <si>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</si>
  <si>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</si>
  <si>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</si>
  <si>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</si>
  <si>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</si>
  <si>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</si>
  <si>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</si>
  <si>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</si>
  <si>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</si>
  <si>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</si>
  <si>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</si>
  <si>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</si>
  <si>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</si>
  <si>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</si>
  <si>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</si>
  <si>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</si>
  <si>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</si>
  <si>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</si>
  <si>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</si>
  <si>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</si>
  <si>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</si>
  <si>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</si>
  <si>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</si>
  <si>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</si>
  <si>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</si>
  <si>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</si>
  <si>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</si>
  <si>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</si>
  <si>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</si>
  <si>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</si>
  <si>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</si>
  <si>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</si>
  <si>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</si>
  <si>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</si>
  <si>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</si>
  <si>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</si>
  <si>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</si>
  <si>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</si>
  <si>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</si>
  <si>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</si>
  <si>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</si>
  <si>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</si>
  <si>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</si>
  <si>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</si>
  <si>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</si>
  <si>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</si>
  <si>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</si>
  <si>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</si>
  <si>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</si>
  <si>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</si>
  <si>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</si>
  <si>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</si>
  <si>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</si>
  <si>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</si>
  <si>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</si>
  <si>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</si>
  <si>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</si>
  <si>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</si>
  <si>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</si>
  <si>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</si>
  <si>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</si>
  <si>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</si>
  <si>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</si>
  <si>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</si>
  <si>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</si>
  <si>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</si>
  <si>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</si>
  <si>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</si>
  <si>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</si>
  <si>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</si>
  <si>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</si>
  <si>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</si>
  <si>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</si>
  <si>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</si>
  <si>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</si>
  <si>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</si>
  <si>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</si>
  <si>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</si>
  <si>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</si>
  <si>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</si>
  <si>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</si>
  <si>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</si>
  <si>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</si>
  <si>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</si>
  <si>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</si>
  <si>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</si>
  <si>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</si>
  <si>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</si>
  <si>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</si>
  <si>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</si>
  <si>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</si>
  <si>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</si>
  <si>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</si>
  <si>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</si>
  <si>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</si>
  <si>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</si>
  <si>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</si>
  <si>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</si>
  <si>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</si>
  <si>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</si>
  <si>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</si>
  <si>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</si>
  <si>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</si>
  <si>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</si>
  <si>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</si>
  <si>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</si>
  <si>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</si>
  <si>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</si>
  <si>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</si>
  <si>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</si>
  <si>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</si>
  <si>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</si>
  <si>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</si>
  <si>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</si>
  <si>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</si>
  <si>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</si>
  <si>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</si>
  <si>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</si>
  <si>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</si>
  <si>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</si>
  <si>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</si>
  <si>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</si>
  <si>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</si>
  <si>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</si>
  <si>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</si>
  <si>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</si>
  <si>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</si>
  <si>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</si>
  <si>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</si>
  <si>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</si>
  <si>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</si>
  <si>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</si>
  <si>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</si>
  <si>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</si>
  <si>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</si>
  <si>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</si>
  <si>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</si>
  <si>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</si>
  <si>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</si>
  <si>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</si>
  <si>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</si>
  <si>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</si>
  <si>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</si>
  <si>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</si>
  <si>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</si>
  <si>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</si>
  <si>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</si>
  <si>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</si>
  <si>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</si>
  <si>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</si>
  <si>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</si>
  <si>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</si>
  <si>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</si>
  <si>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</si>
  <si>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</si>
  <si>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</si>
  <si>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</si>
  <si>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</si>
  <si>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</si>
  <si>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</si>
  <si>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</si>
  <si>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</si>
  <si>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</si>
  <si>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</si>
  <si>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</si>
  <si>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</si>
  <si>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</si>
  <si>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</si>
  <si>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</si>
  <si>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</si>
  <si>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</si>
  <si>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</si>
  <si>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</si>
  <si>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</si>
  <si>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</si>
  <si>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</si>
  <si>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</si>
  <si>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</si>
  <si>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</si>
  <si>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</si>
  <si>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</si>
  <si>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</si>
  <si>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</si>
  <si>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</si>
  <si>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</si>
  <si>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</si>
  <si>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</si>
  <si>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</si>
  <si>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</si>
  <si>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</si>
  <si>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</si>
  <si>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</si>
  <si>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</si>
  <si>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</si>
  <si>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</si>
  <si>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</si>
  <si>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</si>
  <si>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</si>
  <si>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</si>
  <si>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</si>
  <si>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</si>
  <si>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</si>
  <si>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</si>
  <si>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</si>
  <si>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</si>
  <si>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</si>
  <si>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</si>
  <si>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</si>
  <si>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</si>
  <si>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</si>
  <si>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</si>
  <si>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</si>
  <si>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</si>
  <si>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</si>
  <si>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</si>
  <si>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</si>
  <si>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</si>
  <si>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</si>
  <si>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</si>
  <si>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</si>
  <si>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</si>
  <si>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</si>
  <si>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</si>
  <si>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</si>
  <si>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</si>
  <si>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</si>
  <si>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</si>
  <si>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</si>
  <si>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</si>
  <si>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</si>
  <si>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</si>
  <si>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</si>
  <si>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</si>
  <si>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</si>
  <si>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</si>
  <si>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</si>
  <si>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</si>
  <si>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</si>
  <si>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</si>
  <si>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</si>
  <si>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</si>
  <si>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</si>
  <si>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</si>
  <si>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</si>
  <si>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</si>
  <si>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</si>
  <si>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</si>
  <si>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</si>
  <si>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</si>
  <si>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</si>
  <si>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</si>
  <si>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</si>
  <si>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</si>
  <si>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</si>
  <si>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</si>
  <si>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</si>
  <si>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</si>
  <si>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</si>
  <si>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</si>
  <si>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</si>
  <si>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</si>
  <si>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</si>
  <si>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</si>
  <si>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</si>
  <si>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</si>
  <si>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</si>
  <si>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</si>
  <si>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</si>
  <si>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</si>
  <si>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</si>
  <si>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</si>
  <si>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</si>
  <si>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</si>
  <si>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</si>
  <si>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</si>
  <si>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</si>
  <si>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</si>
  <si>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</si>
  <si>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</si>
  <si>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</si>
  <si>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</si>
  <si>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</si>
  <si>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</si>
  <si>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</si>
  <si>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</si>
  <si>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</si>
  <si>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</si>
  <si>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</si>
  <si>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</si>
  <si>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</si>
  <si>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</si>
  <si>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</si>
  <si>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</si>
  <si>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</si>
  <si>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</si>
  <si>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</si>
  <si>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</si>
  <si>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</si>
  <si>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</si>
  <si>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</si>
  <si>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</si>
  <si>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</si>
  <si>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</si>
  <si>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</si>
  <si>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</si>
  <si>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</si>
  <si>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</si>
  <si>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</si>
  <si>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</si>
  <si>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</si>
  <si>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</si>
  <si>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</si>
  <si>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</si>
  <si>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</si>
  <si>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</si>
  <si>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</si>
  <si>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</si>
  <si>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</si>
  <si>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</si>
  <si>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</si>
  <si>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</si>
  <si>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</si>
  <si>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</si>
  <si>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</si>
  <si>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</si>
  <si>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</si>
  <si>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</si>
  <si>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</si>
  <si>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</si>
  <si>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</si>
  <si>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</si>
  <si>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</si>
  <si>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</si>
  <si>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</si>
  <si>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</si>
  <si>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</si>
  <si>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</si>
  <si>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</si>
  <si>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</si>
  <si>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</si>
  <si>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</si>
  <si>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</si>
  <si>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</si>
  <si>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</si>
  <si>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</si>
  <si>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</si>
  <si>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</si>
  <si>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</si>
  <si>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</si>
  <si>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</si>
  <si>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</si>
  <si>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</si>
  <si>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</si>
  <si>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</si>
  <si>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</si>
  <si>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</si>
  <si>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</si>
  <si>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</si>
  <si>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</si>
  <si>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</si>
  <si>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</si>
  <si>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</si>
  <si>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</si>
  <si>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</si>
  <si>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</si>
  <si>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</si>
  <si>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</si>
  <si>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</si>
  <si>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</si>
  <si>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</si>
  <si>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</si>
  <si>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</si>
  <si>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</si>
  <si>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</si>
  <si>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</si>
  <si>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</si>
  <si>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</si>
  <si>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</si>
  <si>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</si>
  <si>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</si>
  <si>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</si>
  <si>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</si>
  <si>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</si>
  <si>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</si>
  <si>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</si>
  <si>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</si>
  <si>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</si>
  <si>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</si>
  <si>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</si>
  <si>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</si>
  <si>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</si>
  <si>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</si>
  <si>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</si>
  <si>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</si>
  <si>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</si>
  <si>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</si>
  <si>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</si>
  <si>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</si>
  <si>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</si>
  <si>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</si>
  <si>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</si>
  <si>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</si>
  <si>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</si>
  <si>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</si>
  <si>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</si>
  <si>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</si>
  <si>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</si>
  <si>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</si>
  <si>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</si>
  <si>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</si>
  <si>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</si>
  <si>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</si>
  <si>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</si>
  <si>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</si>
  <si>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</si>
  <si>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</si>
  <si>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</si>
  <si>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</si>
  <si>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</si>
  <si>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</si>
  <si>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</si>
  <si>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</si>
  <si>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</si>
  <si>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</si>
  <si>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</si>
  <si>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</si>
  <si>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</si>
  <si>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</si>
  <si>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</si>
  <si>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</si>
  <si>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</si>
  <si>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</si>
  <si>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</si>
  <si>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</si>
  <si>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</si>
  <si>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</si>
  <si>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</si>
  <si>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</si>
  <si>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</si>
  <si>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</si>
  <si>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</si>
  <si>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</si>
  <si>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</si>
  <si>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</si>
  <si>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</si>
  <si>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</si>
  <si>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</si>
  <si>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</si>
  <si>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</si>
  <si>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</si>
  <si>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</si>
  <si>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</si>
  <si>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</si>
  <si>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</si>
  <si>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</si>
  <si>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</si>
  <si>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</si>
  <si>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</si>
  <si>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</si>
  <si>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</si>
  <si>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</si>
  <si>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</si>
  <si>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</si>
  <si>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</si>
  <si>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</si>
  <si>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</si>
  <si>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</si>
  <si>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</si>
  <si>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</si>
  <si>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</si>
  <si>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</si>
  <si>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</si>
  <si>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</si>
  <si>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</si>
  <si>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</si>
  <si>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</si>
  <si>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</si>
  <si>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</si>
  <si>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</si>
  <si>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</si>
  <si>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</si>
  <si>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</si>
  <si>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</si>
  <si>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</si>
  <si>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</si>
  <si>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</si>
  <si>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</si>
  <si>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</si>
  <si>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</si>
  <si>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</si>
  <si>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</si>
  <si>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</si>
  <si>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</si>
  <si>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</si>
  <si>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</si>
  <si>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</si>
  <si>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</si>
  <si>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</si>
  <si>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</si>
  <si>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</si>
  <si>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</si>
  <si>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</si>
  <si>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</si>
  <si>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</si>
  <si>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</si>
  <si>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</si>
  <si>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</si>
  <si>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</si>
  <si>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</si>
  <si>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</si>
  <si>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</si>
  <si>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</si>
  <si>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</si>
  <si>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</si>
  <si>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</si>
  <si>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</si>
  <si>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</si>
  <si>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</si>
  <si>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</si>
  <si>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</si>
  <si>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</si>
  <si>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</si>
  <si>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</si>
  <si>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</si>
  <si>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</si>
  <si>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</si>
  <si>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</si>
  <si>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</si>
  <si>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</si>
  <si>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</si>
  <si>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</si>
  <si>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</si>
  <si>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</si>
  <si>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</si>
  <si>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</si>
  <si>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</si>
  <si>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</si>
  <si>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</si>
  <si>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</si>
  <si>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</si>
  <si>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</si>
  <si>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</si>
  <si>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</si>
  <si>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</si>
  <si>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</si>
  <si>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</si>
  <si>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</si>
  <si>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</si>
  <si>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</si>
  <si>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</si>
  <si>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</si>
  <si>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</si>
  <si>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</si>
  <si>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</si>
  <si>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</si>
  <si>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</si>
  <si>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</si>
  <si>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</si>
  <si>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</si>
  <si>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</si>
  <si>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</si>
  <si>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</si>
  <si>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</si>
  <si>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</si>
  <si>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</si>
  <si>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</si>
  <si>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</si>
  <si>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</si>
  <si>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</si>
  <si>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</si>
  <si>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</si>
  <si>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</si>
  <si>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</si>
  <si>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</si>
  <si>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</si>
  <si>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</si>
  <si>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</si>
  <si>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</si>
  <si>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</si>
  <si>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</si>
  <si>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</si>
  <si>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</si>
  <si>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</si>
  <si>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</si>
  <si>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</si>
  <si>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</si>
  <si>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</si>
  <si>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</si>
  <si>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</si>
  <si>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</si>
  <si>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</si>
  <si>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</si>
  <si>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</si>
  <si>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</si>
  <si>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</si>
  <si>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</si>
  <si>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</si>
  <si>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</si>
  <si>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</si>
  <si>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</si>
  <si>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</si>
  <si>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</si>
  <si>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</si>
  <si>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</si>
  <si>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</si>
  <si>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</si>
  <si>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</si>
  <si>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</si>
  <si>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</si>
  <si>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</si>
  <si>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</si>
  <si>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</si>
  <si>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</si>
  <si>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</si>
  <si>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</si>
  <si>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</si>
  <si>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</si>
  <si>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</si>
  <si>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</si>
  <si>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</si>
  <si>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</si>
  <si>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</si>
  <si>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</si>
  <si>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</si>
  <si>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</si>
  <si>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</si>
  <si>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</si>
  <si>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</si>
  <si>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</si>
  <si>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</si>
  <si>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</si>
  <si>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</si>
  <si>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</si>
  <si>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</si>
  <si>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</si>
  <si>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</si>
  <si>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</si>
  <si>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</si>
  <si>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</si>
  <si>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</si>
  <si>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</si>
  <si>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</si>
  <si>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</si>
  <si>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</si>
  <si>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</si>
  <si>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</si>
  <si>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</si>
  <si>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</si>
  <si>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</si>
  <si>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</si>
  <si>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</si>
  <si>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</si>
  <si>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</si>
  <si>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</si>
  <si>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</si>
  <si>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</si>
  <si>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</si>
  <si>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</si>
  <si>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</si>
  <si>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</si>
  <si>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</si>
  <si>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</si>
  <si>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</si>
  <si>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</si>
  <si>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</si>
  <si>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</si>
  <si>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</si>
  <si>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</si>
  <si>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</si>
  <si>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</si>
  <si>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</si>
  <si>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</si>
  <si>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</si>
  <si>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</si>
  <si>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</si>
  <si>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</si>
  <si>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</si>
  <si>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</si>
  <si>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</si>
  <si>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</si>
  <si>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</si>
  <si>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</si>
  <si>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</si>
  <si>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</si>
  <si>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</si>
  <si>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</si>
  <si>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</si>
  <si>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</si>
  <si>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</si>
  <si>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</si>
  <si>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</si>
  <si>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</si>
  <si>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</si>
  <si>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</si>
  <si>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</si>
  <si>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</si>
  <si>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</si>
  <si>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</si>
  <si>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</si>
  <si>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</si>
  <si>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</si>
  <si>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</si>
  <si>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</si>
  <si>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</si>
  <si>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</si>
  <si>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</si>
  <si>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</si>
  <si>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</si>
  <si>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</si>
  <si>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</si>
  <si>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</si>
  <si>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</si>
  <si>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</si>
  <si>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</si>
  <si>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</si>
  <si>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</si>
  <si>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</si>
  <si>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</si>
  <si>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</si>
  <si>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</si>
  <si>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</si>
  <si>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</si>
  <si>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</si>
  <si>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</si>
  <si>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</si>
  <si>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</si>
  <si>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</si>
  <si>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</si>
  <si>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</si>
  <si>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</si>
  <si>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</si>
  <si>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</si>
  <si>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</si>
  <si>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</si>
  <si>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</si>
  <si>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</si>
  <si>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</si>
  <si>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</si>
  <si>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</si>
  <si>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</si>
  <si>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</si>
  <si>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</si>
  <si>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</si>
  <si>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</si>
  <si>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</si>
  <si>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</si>
  <si>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</si>
  <si>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</si>
  <si>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</si>
  <si>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</si>
  <si>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</si>
  <si>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</si>
  <si>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</si>
  <si>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</si>
  <si>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</si>
  <si>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</si>
  <si>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</si>
  <si>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</si>
  <si>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</si>
  <si>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</si>
  <si>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</si>
  <si>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</si>
  <si>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</si>
  <si>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</si>
  <si>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</si>
  <si>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</si>
  <si>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</si>
  <si>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</si>
  <si>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</si>
  <si>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</si>
  <si>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</si>
  <si>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</si>
  <si>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</si>
  <si>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</si>
  <si>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</si>
  <si>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</si>
  <si>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</si>
  <si>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</si>
  <si>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</si>
  <si>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</si>
  <si>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</si>
  <si>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</si>
  <si>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</si>
  <si>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</si>
  <si>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</si>
  <si>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</si>
  <si>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</si>
  <si>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</si>
  <si>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</si>
  <si>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</si>
  <si>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</si>
  <si>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</si>
  <si>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</si>
  <si>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</si>
  <si>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</si>
  <si>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</si>
  <si>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</si>
  <si>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</si>
  <si>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</si>
  <si>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</si>
  <si>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</si>
  <si>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</si>
  <si>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</si>
  <si>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</si>
  <si>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</si>
  <si>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</si>
  <si>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</si>
  <si>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</si>
  <si>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</si>
  <si>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</si>
  <si>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</si>
  <si>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</si>
  <si>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</si>
  <si>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</si>
  <si>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</si>
  <si>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</si>
  <si>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</si>
  <si>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</si>
  <si>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</si>
  <si>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</si>
  <si>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</si>
  <si>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</si>
  <si>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</si>
  <si>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</si>
  <si>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</si>
  <si>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</si>
  <si>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</si>
  <si>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</si>
  <si>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</si>
  <si>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</si>
  <si>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</si>
  <si>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</si>
  <si>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</si>
  <si>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</si>
  <si>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</si>
  <si>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</si>
  <si>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</si>
  <si>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</si>
  <si>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</si>
  <si>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</si>
  <si>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</si>
  <si>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</si>
  <si>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</si>
  <si>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</si>
  <si>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</si>
  <si>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</si>
  <si>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</si>
  <si>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</si>
  <si>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</si>
  <si>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</si>
  <si>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</si>
  <si>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</si>
  <si>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</si>
  <si>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</si>
  <si>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</si>
  <si>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</si>
  <si>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</si>
  <si>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</si>
  <si>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</si>
  <si>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</si>
  <si>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</si>
  <si>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</si>
  <si>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</si>
  <si>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</si>
  <si>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</si>
  <si>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</si>
  <si>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</si>
  <si>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</si>
  <si>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</si>
  <si>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</si>
  <si>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</si>
  <si>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</si>
  <si>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</si>
  <si>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</si>
  <si>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</si>
  <si>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</si>
  <si>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</si>
  <si>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</si>
  <si>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</si>
  <si>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</si>
  <si>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</si>
  <si>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</si>
  <si>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</si>
  <si>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</si>
  <si>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</si>
  <si>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</si>
  <si>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</si>
  <si>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</si>
  <si>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</si>
  <si>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</si>
  <si>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</si>
  <si>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</si>
  <si>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</si>
  <si>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</si>
  <si>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</si>
  <si>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</si>
  <si>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</si>
  <si>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</si>
  <si>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</si>
  <si>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</si>
  <si>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</si>
  <si>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</si>
  <si>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</si>
  <si>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</si>
  <si>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</si>
  <si>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</si>
  <si>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</si>
  <si>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</si>
  <si>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</si>
  <si>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</si>
  <si>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</si>
  <si>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</si>
  <si>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</si>
  <si>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</si>
  <si>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</si>
  <si>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</si>
  <si>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</si>
  <si>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</si>
  <si>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</si>
  <si>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</si>
  <si>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</si>
  <si>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</si>
  <si>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</si>
  <si>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</si>
  <si>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</si>
  <si>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</si>
  <si>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</si>
  <si>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</si>
  <si>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</si>
  <si>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</si>
  <si>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</si>
  <si>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</si>
  <si>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</si>
  <si>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</si>
  <si>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</si>
  <si>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</si>
  <si>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</si>
  <si>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</si>
  <si>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</si>
  <si>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</si>
  <si>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</si>
  <si>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</si>
  <si>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</si>
  <si>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</si>
  <si>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</si>
  <si>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</si>
  <si>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</si>
  <si>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</si>
  <si>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</si>
  <si>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</si>
  <si>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</si>
  <si>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</si>
  <si>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</si>
  <si>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</si>
  <si>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</si>
  <si>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</si>
  <si>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</si>
  <si>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</si>
  <si>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</si>
  <si>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</si>
  <si>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</si>
  <si>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</si>
  <si>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</si>
  <si>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</si>
  <si>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</si>
  <si>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</si>
  <si>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</si>
  <si>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</si>
  <si>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</si>
  <si>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</si>
  <si>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</si>
  <si>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</si>
  <si>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</si>
  <si>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</si>
  <si>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</si>
  <si>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</si>
  <si>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</si>
  <si>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</si>
  <si>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</si>
  <si>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</si>
  <si>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</si>
  <si>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</si>
  <si>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</si>
  <si>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</si>
  <si>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</si>
  <si>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</si>
  <si>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</si>
  <si>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</si>
  <si>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</si>
  <si>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</si>
  <si>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</si>
  <si>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</si>
  <si>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</si>
  <si>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</si>
  <si>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</si>
  <si>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</si>
  <si>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</si>
  <si>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</si>
  <si>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</si>
  <si>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</si>
  <si>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</si>
  <si>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</si>
  <si>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</si>
  <si>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</si>
  <si>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</si>
  <si>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</si>
  <si>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</si>
  <si>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</si>
  <si>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</si>
  <si>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</si>
  <si>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</si>
  <si>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</si>
  <si>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</si>
  <si>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</si>
  <si>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</si>
  <si>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</si>
  <si>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</si>
  <si>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</si>
  <si>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</si>
  <si>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</si>
  <si>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</si>
  <si>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</si>
  <si>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</si>
  <si>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</si>
  <si>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</si>
  <si>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</si>
  <si>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</si>
  <si>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</si>
  <si>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</si>
  <si>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</si>
  <si>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</si>
  <si>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</si>
  <si>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</si>
  <si>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</si>
  <si>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</si>
  <si>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</si>
  <si>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</si>
  <si>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</si>
  <si>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</si>
  <si>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</si>
  <si>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</si>
  <si>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</si>
  <si>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</si>
  <si>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</si>
  <si>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</si>
  <si>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</si>
  <si>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</si>
  <si>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</si>
  <si>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</si>
  <si>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</si>
  <si>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</si>
  <si>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</si>
  <si>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</si>
  <si>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</si>
  <si>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</si>
  <si>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</si>
  <si>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</si>
  <si>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</si>
  <si>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</si>
  <si>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</si>
  <si>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</si>
  <si>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</si>
  <si>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</si>
  <si>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</si>
  <si>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</si>
  <si>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</si>
  <si>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</si>
  <si>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</si>
  <si>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</si>
  <si>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</si>
  <si>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</si>
  <si>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</si>
  <si>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</si>
  <si>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</si>
  <si>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</si>
  <si>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</si>
  <si>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</si>
  <si>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</si>
  <si>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</si>
  <si>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</si>
  <si>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</si>
  <si>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</si>
  <si>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</si>
  <si>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</si>
  <si>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</si>
  <si>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</si>
  <si>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</si>
  <si>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</si>
  <si>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</si>
  <si>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</si>
  <si>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</si>
  <si>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</si>
  <si>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</si>
  <si>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</si>
  <si>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</si>
  <si>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</si>
  <si>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</si>
  <si>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</si>
  <si>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</si>
  <si>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</si>
  <si>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</si>
  <si>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</si>
  <si>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</si>
  <si>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</si>
  <si>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</si>
  <si>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</si>
  <si>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</si>
  <si>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</si>
  <si>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</si>
  <si>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</si>
  <si>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</si>
  <si>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</si>
  <si>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</si>
  <si>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</si>
  <si>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</si>
  <si>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</si>
  <si>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</si>
  <si>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</si>
  <si>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</si>
  <si>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</si>
  <si>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</si>
  <si>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</si>
  <si>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</si>
  <si>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</si>
  <si>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</si>
  <si>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</si>
  <si>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</si>
  <si>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</si>
  <si>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</si>
  <si>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</si>
  <si>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</si>
  <si>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</si>
  <si>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</si>
  <si>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</si>
  <si>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</si>
  <si>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</si>
  <si>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</si>
  <si>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</si>
  <si>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</si>
  <si>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</si>
  <si>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</si>
  <si>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</si>
  <si>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</si>
  <si>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</si>
  <si>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</si>
  <si>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</si>
  <si>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</si>
  <si>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</si>
  <si>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</si>
  <si>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</si>
  <si>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</si>
  <si>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</si>
  <si>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</si>
  <si>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</si>
  <si>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</si>
  <si>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</si>
  <si>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</si>
  <si>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</si>
  <si>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</si>
  <si>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</si>
  <si>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</si>
  <si>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</si>
  <si>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</si>
  <si>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</si>
  <si>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</si>
  <si>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</si>
  <si>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</si>
  <si>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</si>
  <si>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</si>
  <si>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</si>
  <si>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</si>
  <si>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</si>
  <si>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</si>
  <si>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</si>
  <si>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</si>
  <si>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</si>
  <si>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</si>
  <si>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</si>
  <si>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</si>
  <si>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</si>
  <si>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</si>
  <si>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</si>
  <si>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</si>
  <si>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</si>
  <si>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</si>
  <si>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</si>
  <si>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</si>
  <si>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</si>
  <si>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</si>
  <si>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</si>
  <si>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</si>
  <si>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</si>
  <si>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</si>
  <si>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</si>
  <si>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</si>
  <si>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</si>
  <si>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</si>
  <si>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</si>
  <si>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</si>
  <si>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</si>
  <si>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</si>
  <si>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</si>
  <si>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</si>
  <si>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</si>
  <si>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</si>
  <si>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</si>
  <si>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</si>
  <si>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</si>
  <si>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</si>
  <si>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</si>
  <si>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</si>
  <si>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</si>
  <si>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</si>
  <si>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</si>
  <si>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</si>
  <si>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</si>
  <si>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</si>
  <si>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</si>
  <si>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</si>
  <si>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</si>
  <si>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</si>
  <si>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</si>
  <si>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</si>
  <si>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</si>
  <si>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</si>
  <si>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</si>
  <si>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</si>
  <si>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</si>
  <si>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</si>
  <si>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</si>
  <si>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</si>
  <si>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</si>
  <si>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</si>
  <si>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</si>
  <si>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</si>
  <si>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</si>
  <si>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</si>
  <si>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</si>
  <si>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</si>
  <si>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</si>
  <si>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</si>
  <si>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</si>
  <si>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</si>
  <si>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</si>
  <si>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</si>
  <si>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</si>
  <si>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</si>
  <si>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</si>
  <si>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</si>
  <si>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</si>
  <si>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</si>
  <si>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</si>
  <si>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</si>
  <si>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</si>
  <si>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</si>
  <si>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</si>
  <si>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</si>
  <si>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</si>
  <si>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</si>
  <si>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</si>
  <si>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</si>
  <si>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</si>
  <si>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</si>
  <si>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</si>
  <si>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</si>
  <si>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</si>
  <si>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</si>
  <si>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</si>
  <si>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</si>
  <si>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</si>
  <si>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</si>
  <si>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</si>
  <si>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</si>
  <si>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</si>
  <si>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</si>
  <si>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</si>
  <si>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</si>
  <si>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</si>
  <si>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</si>
  <si>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</si>
  <si>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</si>
  <si>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</si>
  <si>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</si>
  <si>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</si>
  <si>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</si>
  <si>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</si>
  <si>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</si>
  <si>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</si>
  <si>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</si>
  <si>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</si>
  <si>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</si>
  <si>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</si>
  <si>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</si>
  <si>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</si>
  <si>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</si>
  <si>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</si>
  <si>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</si>
  <si>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</si>
  <si>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</si>
  <si>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</si>
  <si>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</si>
  <si>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</si>
  <si>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</si>
  <si>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</si>
  <si>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</si>
  <si>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</si>
  <si>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</si>
  <si>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</si>
  <si>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</si>
  <si>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</si>
  <si>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</si>
  <si>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</si>
  <si>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</si>
  <si>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</si>
  <si>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</si>
  <si>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</si>
  <si>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</si>
  <si>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</si>
  <si>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</si>
  <si>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</si>
  <si>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</si>
  <si>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</si>
  <si>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</si>
  <si>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</si>
  <si>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</si>
  <si>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</si>
  <si>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</si>
  <si>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</si>
  <si>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</si>
  <si>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</si>
  <si>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</si>
  <si>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</si>
  <si>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</si>
  <si>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</si>
  <si>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</si>
  <si>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</si>
  <si>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</si>
  <si>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</si>
  <si>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</si>
  <si>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</si>
  <si>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</si>
  <si>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</si>
  <si>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</si>
  <si>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</si>
  <si>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</si>
  <si>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</si>
  <si>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</si>
  <si>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</si>
  <si>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</si>
  <si>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</si>
  <si>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</si>
  <si>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</si>
  <si>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</si>
  <si>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</si>
  <si>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</si>
  <si>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</si>
  <si>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</si>
  <si>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</si>
  <si>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</si>
  <si>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</si>
  <si>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</si>
  <si>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</si>
  <si>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</si>
  <si>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</si>
  <si>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</si>
  <si>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</si>
  <si>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</si>
  <si>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</si>
  <si>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</si>
  <si>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</si>
  <si>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</si>
  <si>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</si>
  <si>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</si>
  <si>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</si>
  <si>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</si>
  <si>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</si>
  <si>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</si>
  <si>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</si>
  <si>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</si>
  <si>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</si>
  <si>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</si>
  <si>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</si>
  <si>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</si>
  <si>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</si>
  <si>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</si>
  <si>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</si>
  <si>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</si>
  <si>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</si>
  <si>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</si>
  <si>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</si>
  <si>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</si>
  <si>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</si>
  <si>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</si>
  <si>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</si>
  <si>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</si>
  <si>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</si>
  <si>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</si>
  <si>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</si>
  <si>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</si>
  <si>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</si>
  <si>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</si>
  <si>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</si>
  <si>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</si>
  <si>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</si>
  <si>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</si>
  <si>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</si>
  <si>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</si>
  <si>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</si>
  <si>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</si>
  <si>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</si>
  <si>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</si>
  <si>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</si>
  <si>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</si>
  <si>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</si>
  <si>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</si>
  <si>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</si>
  <si>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</si>
  <si>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</si>
  <si>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</si>
  <si>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</si>
  <si>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</si>
  <si>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</si>
  <si>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</si>
  <si>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</si>
  <si>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</si>
  <si>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</si>
  <si>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</si>
  <si>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</si>
  <si>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</si>
  <si>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</si>
  <si>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</si>
  <si>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</si>
  <si>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</si>
  <si>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</si>
  <si>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</si>
  <si>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</si>
  <si>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</si>
  <si>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</si>
  <si>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</si>
  <si>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</si>
  <si>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</si>
  <si>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</si>
  <si>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</si>
  <si>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</si>
  <si>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</si>
  <si>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</si>
  <si>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</si>
  <si>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</si>
  <si>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</si>
  <si>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</si>
  <si>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</si>
  <si>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</si>
  <si>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</si>
  <si>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</si>
  <si>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</si>
  <si>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</si>
  <si>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</si>
  <si>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</si>
  <si>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</si>
  <si>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</si>
  <si>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</si>
  <si>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</si>
  <si>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</si>
  <si>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</si>
  <si>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</si>
  <si>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</si>
  <si>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</si>
  <si>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</si>
  <si>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</si>
  <si>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</si>
  <si>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</si>
  <si>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</si>
  <si>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</si>
  <si>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</si>
  <si>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</si>
  <si>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</si>
  <si>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</si>
  <si>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</si>
  <si>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</si>
  <si>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</si>
  <si>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</si>
  <si>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</si>
  <si>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</si>
  <si>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</si>
  <si>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</si>
  <si>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</si>
  <si>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</si>
  <si>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</si>
  <si>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</si>
  <si>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</si>
  <si>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</si>
  <si>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</si>
  <si>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</si>
  <si>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</si>
  <si>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</si>
  <si>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</si>
  <si>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</si>
  <si>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</si>
  <si>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</si>
  <si>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</si>
  <si>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</si>
  <si>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</si>
  <si>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</si>
  <si>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</si>
  <si>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</si>
  <si>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</si>
  <si>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</si>
  <si>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</si>
  <si>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</si>
  <si>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</si>
  <si>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</si>
  <si>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</si>
  <si>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</si>
  <si>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</si>
  <si>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</si>
  <si>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</si>
  <si>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</si>
  <si>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</si>
  <si>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</si>
  <si>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</si>
  <si>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</si>
  <si>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</si>
  <si>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</si>
  <si>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</si>
  <si>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</si>
  <si>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</si>
  <si>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</si>
  <si>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</si>
  <si>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</si>
  <si>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</si>
  <si>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</si>
  <si>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</si>
  <si>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</si>
  <si>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</si>
  <si>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</si>
  <si>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</si>
  <si>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</si>
  <si>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</si>
  <si>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</si>
  <si>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</si>
  <si>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</si>
  <si>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</si>
  <si>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</si>
  <si>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</si>
  <si>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</si>
  <si>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</si>
  <si>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</si>
  <si>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</si>
  <si>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</si>
  <si>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</si>
  <si>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</si>
  <si>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</si>
  <si>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</si>
  <si>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</si>
  <si>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</si>
  <si>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</si>
  <si>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</si>
  <si>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</si>
  <si>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</si>
  <si>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</si>
  <si>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</si>
  <si>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</si>
  <si>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</si>
  <si>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</si>
  <si>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</si>
  <si>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</si>
  <si>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</si>
  <si>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</si>
  <si>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</si>
  <si>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</si>
  <si>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</si>
  <si>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</si>
  <si>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</si>
  <si>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</si>
  <si>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</si>
  <si>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</si>
  <si>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</si>
  <si>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</si>
  <si>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</si>
  <si>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</si>
  <si>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</si>
  <si>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</si>
  <si>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</si>
  <si>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</si>
  <si>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</si>
  <si>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</si>
  <si>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</si>
  <si>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</si>
  <si>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</si>
  <si>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</si>
  <si>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</si>
  <si>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</si>
  <si>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</si>
  <si>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</si>
  <si>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</si>
  <si>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</si>
  <si>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</si>
  <si>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</si>
  <si>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</si>
  <si>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</si>
  <si>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</si>
  <si>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</si>
  <si>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</si>
  <si>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</si>
  <si>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</si>
  <si>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</si>
  <si>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</si>
  <si>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</si>
  <si>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</si>
  <si>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</si>
  <si>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</si>
  <si>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</si>
  <si>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</si>
  <si>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</si>
  <si>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</si>
  <si>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</si>
  <si>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</si>
  <si>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</si>
  <si>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</si>
  <si>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</si>
  <si>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</si>
  <si>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</si>
  <si>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</si>
  <si>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</si>
  <si>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</si>
  <si>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</si>
  <si>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</si>
  <si>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</si>
  <si>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</si>
  <si>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</si>
  <si>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</si>
  <si>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</si>
  <si>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</si>
  <si>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</si>
  <si>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</si>
  <si>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</si>
  <si>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</si>
  <si>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</si>
  <si>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</si>
  <si>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</si>
  <si>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</si>
  <si>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</si>
  <si>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</si>
  <si>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</si>
  <si>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</si>
  <si>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</si>
  <si>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</si>
  <si>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</si>
  <si>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</si>
  <si>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</si>
  <si>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</si>
  <si>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</si>
  <si>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</si>
  <si>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</si>
  <si>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</si>
  <si>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</si>
  <si>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</si>
  <si>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</si>
  <si>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</si>
  <si>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</si>
  <si>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</si>
  <si>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</si>
  <si>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</si>
  <si>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</si>
  <si>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</si>
  <si>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</si>
  <si>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</si>
  <si>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</si>
  <si>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</si>
  <si>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</si>
  <si>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</si>
  <si>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</si>
  <si>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</si>
  <si>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</si>
  <si>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</si>
  <si>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</si>
  <si>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</si>
  <si>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</si>
  <si>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</si>
  <si>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</si>
  <si>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</si>
  <si>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</si>
  <si>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</si>
  <si>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</si>
  <si>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</si>
  <si>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</si>
  <si>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</si>
  <si>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</si>
  <si>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</si>
  <si>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</si>
  <si>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</si>
  <si>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</si>
  <si>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</si>
  <si>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</si>
  <si>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</si>
  <si>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</si>
  <si>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</si>
  <si>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</si>
  <si>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</si>
  <si>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</si>
  <si>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</si>
  <si>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</si>
  <si>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</si>
  <si>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</si>
  <si>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</si>
  <si>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</si>
  <si>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</si>
  <si>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</si>
  <si>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</si>
  <si>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</si>
  <si>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</si>
  <si>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</si>
  <si>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</si>
  <si>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</si>
  <si>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</si>
  <si>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</si>
  <si>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</si>
  <si>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</si>
  <si>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</si>
  <si>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</si>
  <si>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</si>
  <si>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</si>
  <si>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</si>
  <si>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</si>
  <si>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</si>
  <si>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</si>
  <si>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</si>
  <si>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</si>
  <si>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</si>
  <si>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</si>
  <si>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</si>
  <si>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</si>
  <si>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</si>
  <si>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</si>
  <si>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</si>
  <si>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</si>
  <si>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</si>
  <si>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</si>
  <si>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</si>
  <si>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</si>
  <si>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</si>
  <si>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</si>
  <si>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</si>
  <si>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</si>
  <si>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</si>
  <si>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</si>
  <si>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</si>
  <si>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</si>
  <si>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</si>
  <si>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</si>
  <si>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</si>
  <si>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</si>
  <si>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</si>
  <si>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</si>
  <si>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</si>
  <si>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</si>
  <si>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</si>
  <si>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</si>
  <si>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</si>
  <si>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</si>
  <si>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</si>
  <si>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</si>
  <si>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</si>
  <si>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</si>
  <si>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</si>
  <si>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</si>
  <si>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</si>
  <si>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</si>
  <si>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</si>
  <si>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</si>
  <si>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</si>
  <si>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</si>
  <si>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</si>
  <si>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</si>
  <si>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</si>
  <si>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</si>
  <si>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</si>
  <si>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</si>
  <si>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</si>
  <si>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</si>
  <si>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</si>
  <si>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</si>
  <si>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</si>
  <si>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</si>
  <si>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</si>
  <si>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</si>
  <si>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</si>
  <si>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</si>
  <si>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</si>
  <si>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</si>
  <si>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</si>
  <si>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</si>
  <si>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</si>
  <si>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</si>
  <si>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</si>
  <si>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</si>
  <si>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</si>
  <si>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</si>
  <si>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</si>
  <si>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</si>
  <si>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</si>
  <si>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</si>
  <si>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</si>
  <si>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</si>
  <si>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</si>
  <si>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</si>
  <si>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</si>
  <si>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</si>
  <si>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</si>
  <si>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</si>
  <si>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</si>
  <si>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</si>
  <si>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</si>
  <si>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</si>
  <si>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</si>
  <si>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</si>
  <si>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</si>
  <si>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</si>
  <si>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</si>
  <si>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</si>
  <si>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</si>
  <si>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</si>
  <si>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</si>
  <si>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</si>
  <si>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</si>
  <si>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</si>
  <si>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</si>
  <si>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</si>
  <si>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</si>
  <si>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</si>
  <si>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</si>
  <si>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</si>
  <si>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</si>
  <si>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</si>
  <si>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</si>
  <si>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</si>
  <si>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</si>
  <si>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</si>
  <si>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</si>
  <si>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</si>
  <si>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</si>
  <si>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</si>
  <si>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</si>
  <si>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</si>
  <si>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</si>
  <si>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</si>
  <si>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</si>
  <si>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</si>
  <si>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</si>
  <si>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</si>
  <si>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</si>
  <si>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</si>
  <si>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</si>
  <si>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</si>
  <si>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</si>
  <si>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</si>
  <si>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</si>
  <si>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</si>
  <si>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</si>
  <si>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</si>
  <si>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</si>
  <si>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</si>
  <si>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</si>
  <si>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</si>
  <si>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</si>
  <si>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</si>
  <si>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</si>
  <si>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</si>
  <si>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</si>
  <si>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</si>
  <si>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</si>
  <si>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</si>
  <si>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</si>
  <si>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</si>
  <si>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</si>
  <si>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</si>
  <si>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</si>
  <si>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</si>
  <si>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</si>
  <si>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</si>
  <si>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</si>
  <si>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</si>
  <si>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</si>
  <si>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</si>
  <si>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</si>
  <si>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</si>
  <si>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</si>
  <si>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</si>
  <si>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</si>
  <si>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</si>
  <si>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</si>
  <si>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</si>
  <si>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</si>
  <si>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</si>
  <si>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</si>
  <si>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</si>
  <si>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</si>
  <si>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</si>
  <si>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</si>
  <si>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</si>
  <si>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</si>
  <si>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</si>
  <si>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</si>
  <si>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</si>
  <si>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</si>
  <si>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</si>
  <si>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</si>
  <si>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</si>
  <si>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</si>
  <si>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</si>
  <si>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</si>
  <si>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</si>
  <si>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</si>
  <si>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</si>
  <si>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</si>
  <si>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</si>
  <si>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</si>
  <si>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</si>
  <si>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</si>
  <si>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</si>
  <si>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</si>
  <si>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</si>
  <si>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</si>
  <si>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</si>
  <si>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</si>
  <si>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</si>
  <si>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</si>
  <si>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</si>
  <si>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</si>
  <si>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</si>
  <si>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</si>
  <si>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</si>
  <si>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</si>
  <si>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</si>
  <si>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</si>
  <si>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</si>
  <si>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</si>
  <si>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</si>
  <si>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</si>
  <si>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</si>
  <si>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</si>
  <si>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</si>
  <si>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</si>
  <si>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</si>
  <si>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</si>
  <si>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</si>
  <si>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</si>
  <si>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</si>
  <si>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</si>
  <si>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</si>
  <si>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</si>
  <si>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</si>
  <si>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</si>
  <si>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</si>
  <si>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</si>
  <si>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</si>
  <si>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</si>
  <si>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</si>
  <si>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</si>
  <si>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</si>
  <si>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</si>
  <si>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</si>
  <si>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</si>
  <si>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</si>
  <si>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</si>
  <si>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</si>
  <si>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</si>
  <si>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</si>
  <si>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</si>
  <si>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</si>
  <si>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</si>
  <si>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</si>
  <si>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</si>
  <si>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</si>
  <si>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</si>
  <si>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</si>
  <si>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</si>
  <si>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</si>
  <si>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</si>
  <si>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</si>
  <si>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</si>
  <si>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</si>
  <si>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</si>
  <si>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</si>
  <si>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</si>
  <si>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</si>
  <si>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</si>
  <si>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</si>
  <si>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</si>
  <si>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</si>
  <si>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</si>
  <si>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</si>
  <si>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</si>
  <si>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</si>
  <si>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</si>
  <si>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</si>
  <si>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</si>
  <si>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</si>
  <si>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</si>
  <si>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</si>
  <si>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</si>
  <si>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</si>
  <si>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</si>
  <si>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</si>
  <si>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</si>
  <si>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</si>
  <si>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</si>
  <si>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</si>
  <si>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</si>
  <si>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</si>
  <si>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</si>
  <si>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</si>
  <si>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</si>
  <si>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</si>
  <si>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</si>
  <si>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</si>
  <si>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</si>
  <si>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</si>
  <si>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</si>
  <si>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</si>
  <si>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</si>
  <si>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</si>
  <si>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</si>
  <si>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</si>
  <si>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</si>
  <si>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</si>
  <si>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</si>
  <si>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</si>
  <si>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</si>
  <si>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</si>
  <si>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</si>
  <si>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</si>
  <si>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</si>
  <si>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</si>
  <si>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</si>
  <si>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</si>
  <si>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</si>
  <si>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</si>
  <si>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</si>
  <si>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</si>
  <si>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</si>
  <si>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</si>
  <si>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</si>
  <si>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</si>
  <si>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</si>
  <si>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</si>
  <si>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</si>
  <si>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</si>
  <si>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</si>
  <si>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</si>
  <si>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</si>
  <si>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</si>
  <si>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</si>
  <si>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</si>
  <si>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</si>
  <si>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</si>
  <si>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</si>
  <si>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</si>
  <si>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</si>
  <si>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</si>
  <si>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</si>
  <si>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</si>
  <si>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</si>
  <si>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</si>
  <si>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</si>
  <si>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</si>
  <si>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</si>
  <si>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</si>
  <si>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</si>
  <si>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</si>
  <si>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</si>
  <si>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</si>
  <si>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</si>
  <si>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</si>
  <si>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</si>
  <si>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</si>
  <si>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</si>
  <si>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</si>
  <si>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</si>
  <si>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</si>
  <si>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</si>
  <si>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</si>
  <si>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</si>
  <si>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</si>
  <si>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</si>
  <si>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</si>
  <si>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</si>
  <si>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</si>
  <si>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</si>
  <si>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</si>
  <si>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</si>
  <si>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</si>
  <si>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</si>
  <si>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</si>
  <si>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</si>
  <si>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</si>
  <si>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</si>
  <si>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</si>
  <si>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</si>
  <si>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</si>
  <si>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</si>
  <si>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</si>
  <si>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</si>
  <si>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</si>
  <si>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</si>
  <si>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</si>
  <si>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</si>
  <si>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</si>
  <si>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</si>
  <si>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</si>
  <si>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</si>
  <si>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</si>
  <si>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</si>
  <si>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</si>
  <si>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</si>
  <si>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</si>
  <si>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</si>
  <si>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</si>
  <si>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</si>
  <si>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</si>
  <si>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</si>
  <si>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</si>
  <si>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</si>
  <si>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</si>
  <si>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</si>
  <si>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</si>
  <si>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</si>
  <si>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</si>
  <si>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</si>
  <si>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</si>
  <si>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</si>
  <si>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</si>
  <si>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</si>
  <si>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</si>
  <si>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</si>
  <si>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</si>
  <si>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</si>
  <si>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</si>
  <si>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</si>
  <si>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</si>
  <si>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</si>
  <si>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</si>
  <si>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</si>
  <si>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</si>
  <si>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</si>
  <si>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</si>
  <si>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</si>
  <si>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</si>
  <si>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</si>
  <si>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</si>
  <si>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</si>
  <si>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</si>
  <si>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</si>
  <si>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</si>
  <si>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</si>
  <si>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</si>
  <si>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</si>
  <si>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</si>
  <si>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</si>
  <si>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</si>
  <si>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</si>
  <si>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</si>
  <si>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</si>
  <si>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</si>
  <si>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</si>
  <si>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</si>
  <si>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</si>
  <si>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</si>
  <si>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</si>
  <si>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</si>
  <si>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</si>
  <si>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</si>
  <si>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</si>
  <si>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</si>
  <si>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</si>
  <si>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</si>
  <si>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</si>
  <si>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</si>
  <si>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</si>
  <si>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</si>
  <si>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</si>
  <si>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</si>
  <si>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</si>
  <si>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</si>
  <si>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</si>
  <si>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</si>
  <si>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</si>
  <si>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</si>
  <si>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</si>
  <si>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</si>
  <si>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</si>
  <si>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</si>
  <si>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</si>
  <si>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</si>
  <si>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</si>
  <si>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</si>
  <si>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</si>
  <si>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</si>
  <si>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</si>
  <si>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</si>
  <si>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</si>
  <si>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</si>
  <si>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</si>
  <si>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</si>
  <si>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</si>
  <si>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</si>
  <si>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</si>
  <si>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</si>
  <si>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</si>
  <si>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</si>
  <si>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</si>
  <si>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</si>
  <si>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</si>
  <si>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</si>
  <si>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</si>
  <si>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</si>
  <si>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</si>
  <si>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</si>
  <si>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</si>
  <si>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</si>
  <si>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</si>
  <si>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</si>
  <si>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</si>
  <si>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</si>
  <si>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</si>
  <si>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</si>
  <si>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</si>
  <si>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</si>
  <si>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</si>
  <si>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</si>
  <si>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</si>
  <si>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</si>
  <si>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</si>
  <si>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</si>
  <si>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</si>
  <si>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</si>
  <si>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</si>
  <si>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</si>
  <si>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</si>
  <si>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</si>
  <si>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</si>
  <si>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</si>
  <si>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</si>
  <si>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</si>
  <si>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</si>
  <si>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</si>
  <si>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</si>
  <si>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</si>
  <si>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</si>
  <si>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</si>
  <si>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</si>
  <si>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</si>
  <si>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</si>
  <si>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</si>
  <si>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</si>
  <si>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</si>
  <si>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</si>
  <si>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</si>
  <si>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</si>
  <si>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</si>
  <si>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</si>
  <si>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</si>
  <si>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</si>
  <si>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</si>
  <si>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</si>
  <si>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</si>
  <si>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</si>
  <si>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</si>
  <si>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</si>
  <si>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</si>
  <si>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</si>
  <si>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</si>
  <si>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</si>
  <si>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</si>
  <si>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</si>
  <si>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</si>
  <si>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</si>
  <si>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</si>
  <si>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</si>
  <si>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</si>
  <si>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</si>
  <si>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</si>
  <si>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</si>
  <si>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</si>
  <si>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</si>
  <si>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</si>
  <si>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</si>
  <si>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</si>
  <si>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</si>
  <si>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</si>
  <si>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</si>
  <si>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</si>
  <si>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</si>
  <si>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</si>
  <si>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</si>
  <si>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</si>
  <si>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</si>
  <si>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</si>
  <si>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</si>
  <si>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</si>
  <si>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</si>
  <si>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</si>
  <si>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</si>
  <si>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</si>
  <si>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</si>
  <si>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</si>
  <si>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</si>
  <si>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</si>
  <si>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</si>
  <si>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</si>
  <si>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</si>
  <si>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</si>
  <si>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</si>
  <si>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</si>
  <si>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</si>
  <si>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</si>
  <si>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</si>
  <si>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</si>
  <si>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</si>
  <si>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</si>
  <si>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</si>
  <si>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</si>
  <si>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</si>
  <si>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</si>
  <si>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</si>
  <si>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</si>
  <si>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</si>
  <si>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</si>
  <si>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</si>
  <si>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</si>
  <si>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</si>
  <si>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</si>
  <si>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</si>
  <si>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</si>
  <si>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</si>
  <si>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</si>
  <si>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</si>
  <si>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</si>
  <si>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</si>
  <si>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</si>
  <si>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</si>
  <si>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</si>
  <si>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</si>
  <si>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</si>
  <si>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</si>
  <si>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</si>
  <si>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</si>
  <si>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</si>
  <si>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</si>
  <si>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</si>
  <si>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</si>
  <si>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</si>
  <si>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</si>
  <si>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</si>
  <si>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</si>
  <si>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</si>
  <si>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</si>
  <si>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</si>
  <si>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</si>
  <si>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</si>
  <si>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</si>
  <si>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</si>
  <si>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</si>
  <si>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</si>
  <si>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</si>
  <si>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</si>
  <si>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</si>
  <si>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</si>
  <si>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</si>
  <si>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</si>
  <si>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</si>
  <si>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</si>
  <si>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</si>
  <si>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</si>
  <si>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</si>
  <si>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</si>
  <si>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</si>
  <si>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</si>
  <si>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</si>
  <si>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</si>
  <si>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</si>
  <si>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</si>
  <si>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</si>
  <si>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</si>
  <si>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</si>
  <si>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</si>
  <si>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</si>
  <si>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</si>
  <si>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</si>
  <si>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</si>
  <si>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</si>
  <si>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</si>
  <si>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</si>
  <si>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</si>
  <si>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</si>
  <si>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</si>
  <si>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</si>
  <si>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</si>
  <si>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</si>
  <si>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</si>
  <si>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</si>
  <si>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</si>
  <si>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</si>
  <si>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</si>
  <si>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</si>
  <si>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</si>
  <si>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</si>
  <si>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</si>
  <si>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</si>
  <si>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</si>
  <si>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</si>
  <si>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</si>
  <si>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</si>
  <si>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</si>
  <si>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</si>
  <si>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</si>
  <si>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</si>
  <si>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</si>
  <si>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</si>
  <si>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</si>
  <si>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</si>
  <si>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</si>
  <si>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</si>
  <si>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</si>
  <si>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</si>
  <si>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</si>
  <si>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</si>
  <si>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</si>
  <si>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</si>
  <si>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</si>
  <si>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</si>
  <si>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</si>
  <si>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</si>
  <si>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</si>
  <si>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</si>
  <si>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</si>
  <si>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</si>
  <si>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</si>
  <si>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</si>
  <si>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</si>
  <si>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</si>
  <si>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</si>
  <si>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</si>
  <si>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</si>
  <si>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</si>
  <si>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</si>
  <si>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</si>
  <si>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</si>
  <si>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</si>
  <si>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</si>
  <si>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</si>
  <si>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</si>
  <si>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</si>
  <si>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</si>
  <si>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</si>
  <si>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</si>
  <si>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</si>
  <si>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</si>
  <si>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</si>
  <si>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</si>
  <si>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</si>
  <si>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</si>
  <si>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</si>
  <si>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</si>
  <si>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</si>
  <si>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</si>
  <si>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</si>
  <si>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</si>
  <si>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</si>
  <si>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</si>
  <si>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</si>
  <si>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</si>
  <si>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</si>
  <si>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</si>
  <si>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</si>
  <si>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</si>
  <si>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</si>
  <si>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</si>
  <si>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</si>
  <si>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</si>
  <si>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</si>
  <si>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</si>
  <si>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</si>
  <si>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</si>
  <si>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</si>
  <si>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</si>
  <si>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</si>
  <si>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</si>
  <si>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</si>
  <si>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</si>
  <si>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</si>
  <si>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</si>
  <si>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</si>
  <si>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</si>
  <si>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</si>
  <si>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</si>
  <si>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</si>
  <si>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</si>
  <si>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</si>
  <si>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</si>
  <si>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</si>
  <si>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</si>
  <si>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</si>
  <si>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</si>
  <si>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</si>
  <si>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</si>
  <si>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</si>
  <si>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</si>
  <si>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</si>
  <si>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</si>
  <si>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</si>
  <si>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</si>
  <si>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</si>
  <si>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</si>
  <si>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</si>
  <si>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</si>
  <si>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</si>
  <si>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</si>
  <si>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</si>
  <si>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</si>
  <si>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</si>
  <si>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</si>
  <si>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</si>
  <si>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</si>
  <si>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</si>
  <si>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</si>
  <si>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</si>
  <si>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</si>
  <si>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</si>
  <si>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</si>
  <si>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</si>
  <si>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</si>
  <si>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</si>
  <si>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</si>
  <si>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</si>
  <si>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</si>
  <si>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</si>
  <si>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</si>
  <si>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</si>
  <si>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</si>
  <si>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</si>
  <si>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</si>
  <si>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</si>
  <si>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</si>
  <si>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</si>
  <si>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</si>
  <si>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</si>
  <si>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</si>
  <si>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</si>
  <si>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</si>
  <si>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</si>
  <si>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</si>
  <si>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</si>
  <si>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</si>
  <si>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</si>
  <si>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</si>
  <si>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</si>
  <si>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</si>
  <si>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</si>
  <si>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</si>
  <si>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</si>
  <si>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</si>
  <si>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</si>
  <si>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</si>
  <si>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</si>
  <si>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</si>
  <si>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</si>
  <si>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</si>
  <si>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</si>
  <si>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</si>
  <si>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</si>
  <si>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</si>
  <si>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</si>
  <si>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</si>
  <si>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</si>
  <si>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</si>
  <si>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</si>
  <si>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</si>
  <si>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</si>
  <si>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</si>
  <si>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</si>
  <si>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</si>
  <si>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</si>
  <si>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</si>
  <si>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</si>
  <si>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</si>
  <si>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</si>
  <si>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</si>
  <si>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</si>
  <si>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</si>
  <si>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</si>
  <si>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</si>
  <si>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</si>
  <si>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</si>
  <si>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</si>
  <si>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</si>
  <si>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</si>
  <si>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</si>
  <si>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</si>
  <si>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</si>
  <si>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</si>
  <si>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</si>
  <si>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</si>
  <si>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</si>
  <si>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</si>
  <si>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</si>
  <si>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</si>
  <si>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</si>
  <si>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</si>
  <si>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</si>
  <si>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</si>
  <si>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</si>
  <si>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</si>
  <si>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</si>
  <si>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</si>
  <si>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</si>
  <si>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</si>
  <si>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</si>
  <si>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</si>
  <si>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</si>
  <si>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</si>
  <si>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</si>
  <si>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</si>
  <si>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</si>
  <si>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</si>
  <si>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</si>
  <si>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</si>
  <si>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</si>
  <si>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</si>
  <si>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</si>
  <si>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</si>
  <si>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</si>
  <si>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</si>
  <si>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</si>
  <si>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</si>
  <si>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</si>
  <si>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</si>
  <si>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</si>
  <si>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</si>
  <si>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</si>
  <si>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</si>
  <si>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</si>
  <si>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</si>
  <si>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</si>
  <si>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</si>
  <si>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</si>
  <si>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</si>
  <si>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</si>
  <si>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</si>
  <si>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</si>
  <si>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</si>
  <si>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</si>
  <si>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</si>
  <si>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</si>
  <si>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</si>
  <si>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</si>
  <si>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</si>
  <si>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</si>
  <si>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</si>
  <si>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</si>
  <si>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</si>
  <si>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</si>
  <si>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</si>
  <si>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</si>
  <si>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</si>
  <si>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</si>
  <si>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</si>
  <si>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</si>
  <si>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</si>
  <si>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</si>
  <si>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</si>
  <si>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</si>
  <si>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</si>
  <si>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</si>
  <si>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</si>
  <si>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</si>
  <si>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</si>
  <si>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</si>
  <si>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</si>
  <si>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</si>
  <si>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</si>
  <si>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</si>
  <si>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</si>
  <si>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</si>
  <si>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</si>
  <si>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</si>
  <si>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</si>
  <si>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</si>
  <si>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</si>
  <si>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</si>
  <si>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</si>
  <si>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</si>
  <si>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</si>
  <si>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</si>
  <si>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</si>
  <si>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</si>
  <si>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</si>
  <si>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</si>
  <si>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</si>
  <si>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</si>
  <si>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</si>
  <si>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</si>
  <si>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</si>
  <si>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</si>
  <si>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</si>
  <si>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</si>
  <si>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</si>
  <si>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</si>
  <si>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</si>
  <si>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</si>
  <si>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</si>
  <si>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</si>
  <si>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</si>
  <si>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</si>
  <si>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</si>
  <si>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</si>
  <si>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</si>
  <si>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</si>
  <si>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</si>
  <si>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</si>
  <si>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</si>
  <si>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</si>
  <si>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</si>
  <si>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</si>
  <si>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</si>
  <si>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</si>
  <si>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</si>
  <si>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</si>
  <si>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</si>
  <si>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</si>
  <si>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</si>
  <si>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</si>
  <si>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</si>
  <si>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</si>
  <si>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</si>
  <si>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</si>
  <si>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</si>
  <si>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</si>
  <si>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</si>
  <si>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</si>
  <si>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</si>
  <si>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</si>
  <si>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</si>
  <si>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</si>
  <si>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</si>
  <si>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</si>
  <si>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</si>
  <si>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</si>
  <si>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</si>
  <si>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</si>
  <si>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</si>
  <si>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</si>
  <si>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</si>
  <si>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</si>
  <si>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</si>
  <si>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</si>
  <si>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</si>
  <si>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</si>
  <si>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</si>
  <si>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</si>
  <si>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</si>
  <si>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</si>
  <si>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</si>
  <si>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</si>
  <si>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</si>
  <si>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</si>
  <si>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</si>
  <si>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</si>
  <si>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</si>
  <si>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</si>
  <si>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</si>
  <si>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</si>
  <si>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</si>
  <si>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</si>
  <si>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</si>
  <si>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</si>
  <si>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</si>
  <si>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</si>
  <si>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</si>
  <si>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</si>
  <si>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</si>
  <si>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</si>
  <si>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</si>
  <si>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</si>
  <si>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</si>
  <si>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</si>
  <si>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</si>
  <si>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</si>
  <si>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</si>
  <si>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</si>
  <si>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</si>
  <si>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</si>
  <si>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</si>
  <si>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</si>
  <si>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</si>
  <si>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</si>
  <si>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</si>
  <si>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</si>
  <si>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</si>
  <si>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</si>
  <si>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</si>
  <si>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</si>
  <si>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</si>
  <si>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</si>
  <si>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</si>
  <si>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</si>
  <si>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</si>
  <si>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</si>
  <si>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</si>
  <si>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</si>
  <si>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</si>
  <si>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</si>
  <si>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</si>
  <si>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</si>
  <si>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</si>
  <si>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</si>
  <si>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</si>
  <si>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</si>
  <si>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</si>
  <si>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</si>
  <si>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</si>
  <si>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</si>
  <si>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</si>
  <si>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</si>
  <si>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</si>
  <si>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</si>
  <si>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</si>
  <si>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</si>
  <si>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</si>
  <si>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</si>
  <si>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</si>
  <si>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</si>
  <si>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</si>
  <si>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</si>
  <si>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</si>
  <si>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</si>
  <si>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</si>
  <si>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</si>
  <si>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</si>
  <si>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</si>
  <si>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</si>
  <si>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</si>
  <si>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</si>
  <si>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</si>
  <si>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</si>
  <si>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</si>
  <si>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</si>
  <si>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</si>
  <si>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</si>
  <si>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</si>
  <si>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</si>
  <si>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</si>
  <si>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</si>
  <si>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</si>
  <si>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</si>
  <si>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</si>
  <si>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</si>
  <si>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</si>
  <si>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</si>
  <si>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</si>
  <si>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</si>
  <si>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</si>
  <si>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</si>
  <si>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</si>
  <si>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</si>
  <si>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</si>
  <si>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</si>
  <si>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</si>
  <si>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</si>
  <si>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</si>
  <si>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</si>
  <si>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</si>
  <si>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</si>
  <si>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</si>
  <si>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</si>
  <si>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</si>
  <si>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</si>
  <si>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</si>
  <si>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</si>
  <si>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</si>
  <si>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</si>
  <si>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</si>
  <si>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</si>
  <si>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</si>
  <si>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</si>
  <si>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</si>
  <si>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</si>
  <si>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</si>
  <si>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</si>
  <si>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</si>
  <si>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</si>
  <si>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</si>
  <si>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</si>
  <si>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</si>
  <si>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</si>
  <si>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</si>
  <si>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</si>
  <si>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</si>
  <si>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</si>
  <si>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</si>
  <si>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</si>
  <si>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</si>
  <si>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</si>
  <si>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</si>
  <si>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</si>
  <si>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</si>
  <si>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</si>
  <si>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</si>
  <si>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</si>
  <si>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</si>
  <si>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</si>
  <si>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</si>
  <si>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</si>
  <si>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</si>
  <si>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</si>
  <si>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</si>
  <si>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</si>
  <si>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</si>
  <si>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</si>
  <si>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</si>
  <si>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</si>
  <si>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</si>
  <si>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</si>
  <si>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</si>
  <si>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</si>
  <si>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</si>
  <si>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</si>
  <si>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</si>
  <si>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</si>
  <si>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</si>
  <si>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</si>
  <si>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</si>
  <si>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</si>
  <si>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</si>
  <si>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</si>
  <si>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</si>
  <si>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</si>
  <si>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</si>
  <si>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</si>
  <si>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</si>
  <si>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</si>
  <si>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</si>
  <si>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</si>
  <si>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</si>
  <si>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</si>
  <si>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</si>
  <si>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</si>
  <si>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</si>
  <si>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</si>
  <si>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</si>
  <si>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</si>
  <si>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</si>
  <si>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</si>
  <si>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</si>
  <si>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</si>
  <si>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</si>
  <si>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</si>
  <si>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</si>
  <si>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</si>
  <si>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</si>
  <si>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</si>
  <si>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</si>
  <si>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</si>
  <si>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</si>
  <si>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</si>
  <si>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</si>
  <si>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</si>
  <si>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</si>
  <si>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</si>
  <si>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</si>
  <si>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</si>
  <si>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</si>
  <si>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</si>
  <si>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</si>
  <si>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</si>
  <si>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</si>
  <si>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</si>
  <si>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</si>
  <si>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</si>
  <si>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</si>
  <si>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</si>
  <si>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</si>
  <si>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</si>
  <si>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</si>
  <si>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</si>
  <si>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</si>
  <si>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</si>
  <si>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</si>
  <si>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</si>
  <si>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</si>
  <si>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</si>
  <si>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</si>
  <si>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</si>
  <si>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</si>
  <si>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</si>
  <si>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</si>
  <si>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</si>
  <si>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</si>
  <si>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</si>
  <si>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</si>
  <si>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</si>
  <si>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</si>
  <si>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</si>
  <si>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</si>
  <si>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</si>
  <si>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</si>
  <si>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</si>
  <si>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</si>
  <si>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</si>
  <si>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</si>
  <si>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</si>
  <si>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</si>
  <si>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</si>
  <si>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</si>
  <si>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</si>
  <si>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</si>
  <si>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</si>
  <si>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</si>
  <si>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</si>
  <si>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</si>
  <si>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</si>
  <si>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</si>
  <si>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</si>
  <si>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</si>
  <si>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</si>
  <si>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</si>
  <si>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</si>
  <si>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</si>
  <si>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</si>
  <si>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</si>
  <si>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</si>
  <si>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</si>
  <si>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</si>
  <si>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</si>
  <si>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</si>
  <si>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</si>
  <si>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</si>
  <si>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</si>
  <si>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</si>
  <si>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</si>
  <si>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</si>
  <si>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</si>
  <si>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</si>
  <si>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</si>
  <si>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</si>
  <si>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</si>
  <si>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</si>
  <si>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</si>
  <si>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</si>
  <si>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</si>
  <si>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</si>
  <si>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</si>
  <si>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</si>
  <si>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</si>
  <si>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</si>
  <si>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</si>
  <si>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</si>
  <si>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</si>
  <si>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</si>
  <si>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</si>
  <si>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</si>
  <si>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</si>
  <si>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</si>
  <si>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</si>
  <si>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</si>
  <si>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</si>
  <si>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</si>
  <si>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</si>
  <si>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</si>
  <si>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</si>
  <si>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</si>
  <si>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</si>
  <si>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</si>
  <si>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</si>
  <si>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</si>
  <si>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</si>
  <si>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</si>
  <si>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</si>
  <si>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</si>
  <si>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</si>
  <si>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</si>
  <si>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</si>
  <si>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</si>
  <si>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</si>
  <si>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</si>
  <si>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</si>
  <si>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</si>
  <si>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</si>
  <si>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</si>
  <si>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</si>
  <si>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</si>
  <si>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</si>
  <si>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</si>
  <si>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</si>
  <si>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</si>
  <si>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</si>
  <si>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</si>
  <si>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</si>
  <si>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</si>
  <si>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</si>
  <si>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</si>
  <si>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</si>
  <si>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</si>
  <si>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</si>
  <si>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</si>
  <si>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</si>
  <si>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</si>
  <si>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</si>
  <si>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</si>
  <si>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</si>
  <si>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</si>
  <si>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</si>
  <si>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</si>
  <si>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</si>
  <si>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</si>
  <si>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</si>
  <si>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</si>
  <si>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</si>
  <si>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</si>
  <si>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</si>
  <si>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</si>
  <si>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</si>
  <si>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</si>
  <si>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</si>
  <si>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</si>
  <si>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</si>
  <si>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</si>
  <si>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</si>
  <si>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</si>
  <si>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</si>
  <si>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</si>
  <si>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</si>
  <si>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</si>
  <si>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</si>
  <si>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</si>
  <si>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</si>
  <si>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</si>
  <si>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</si>
  <si>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</si>
  <si>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</si>
  <si>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</si>
  <si>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</si>
  <si>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</si>
  <si>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</si>
  <si>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</si>
  <si>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</si>
  <si>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</si>
  <si>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</si>
  <si>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</si>
  <si>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</si>
  <si>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</si>
  <si>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</si>
  <si>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</si>
  <si>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</si>
  <si>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</si>
  <si>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</si>
  <si>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</si>
  <si>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</si>
  <si>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</si>
  <si>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</si>
  <si>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</si>
  <si>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</si>
  <si>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</si>
  <si>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</si>
  <si>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</si>
  <si>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</si>
  <si>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</si>
  <si>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</si>
  <si>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</si>
  <si>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</si>
  <si>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</si>
  <si>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</si>
  <si>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</si>
  <si>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</si>
  <si>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</si>
  <si>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</si>
  <si>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</si>
  <si>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</si>
  <si>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</si>
  <si>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</si>
  <si>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</si>
  <si>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</si>
  <si>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</si>
  <si>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</si>
  <si>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</si>
  <si>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</si>
  <si>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</si>
  <si>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</si>
  <si>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</si>
  <si>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</si>
  <si>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</si>
  <si>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</si>
  <si>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</si>
  <si>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</si>
  <si>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</si>
  <si>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</si>
  <si>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</si>
  <si>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</si>
  <si>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</si>
  <si>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</si>
  <si>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</si>
  <si>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</si>
  <si>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</si>
  <si>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</si>
  <si>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</si>
  <si>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</si>
  <si>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</si>
  <si>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</si>
  <si>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</si>
  <si>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</si>
  <si>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</si>
  <si>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</si>
  <si>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</si>
  <si>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</si>
  <si>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</si>
  <si>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</si>
  <si>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</si>
  <si>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</si>
  <si>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</si>
  <si>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</si>
  <si>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</si>
  <si>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</si>
  <si>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</si>
  <si>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</si>
  <si>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</si>
  <si>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</si>
  <si>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</si>
  <si>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</si>
  <si>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</si>
  <si>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</si>
  <si>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</si>
  <si>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</si>
  <si>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</si>
  <si>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</si>
  <si>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</si>
  <si>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</si>
  <si>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</si>
  <si>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</si>
  <si>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</si>
  <si>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</si>
  <si>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</si>
  <si>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</si>
  <si>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</si>
  <si>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</si>
  <si>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</si>
  <si>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</si>
  <si>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</si>
  <si>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</si>
  <si>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</si>
  <si>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</si>
  <si>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</si>
  <si>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</si>
  <si>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</si>
  <si>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</si>
  <si>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</si>
  <si>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</si>
  <si>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</si>
  <si>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</si>
  <si>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</si>
  <si>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</si>
  <si>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</si>
  <si>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</si>
  <si>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</si>
  <si>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</si>
  <si>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</si>
  <si>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</si>
  <si>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</si>
  <si>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</si>
  <si>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</si>
  <si>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</si>
  <si>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</si>
  <si>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</si>
  <si>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</si>
  <si>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</si>
  <si>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</si>
  <si>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</si>
  <si>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</si>
  <si>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</si>
  <si>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</si>
  <si>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</si>
  <si>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</si>
  <si>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</si>
  <si>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</si>
  <si>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</si>
  <si>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</si>
  <si>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</si>
  <si>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</si>
  <si>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</si>
  <si>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</si>
  <si>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</si>
  <si>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</si>
  <si>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</si>
  <si>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</si>
  <si>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</si>
  <si>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</si>
  <si>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</si>
  <si>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</si>
  <si>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</si>
  <si>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</si>
  <si>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</si>
  <si>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</si>
  <si>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</si>
  <si>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</si>
  <si>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</si>
  <si>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</si>
  <si>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</si>
  <si>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</si>
  <si>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</si>
  <si>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</si>
  <si>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</si>
  <si>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</si>
  <si>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</si>
  <si>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</si>
  <si>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</si>
  <si>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</si>
  <si>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</si>
  <si>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</si>
  <si>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</si>
  <si>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</si>
  <si>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</si>
  <si>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</si>
  <si>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</si>
  <si>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</si>
  <si>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</si>
  <si>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</si>
  <si>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</si>
  <si>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</si>
  <si>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</si>
  <si>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</si>
  <si>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</si>
  <si>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</si>
  <si>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</si>
  <si>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</si>
  <si>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</si>
  <si>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</si>
  <si>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</si>
  <si>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</si>
  <si>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</si>
  <si>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</si>
  <si>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</si>
  <si>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</si>
  <si>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</si>
  <si>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</si>
  <si>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</si>
  <si>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</si>
  <si>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</si>
  <si>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</si>
  <si>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</si>
  <si>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</si>
  <si>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</si>
  <si>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</si>
  <si>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</si>
  <si>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</si>
  <si>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</si>
  <si>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</si>
  <si>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</si>
  <si>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</si>
  <si>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</si>
  <si>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</si>
  <si>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</si>
  <si>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</si>
  <si>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</si>
  <si>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</si>
  <si>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</si>
  <si>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</si>
  <si>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</si>
  <si>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</si>
  <si>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</si>
  <si>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</si>
  <si>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</si>
  <si>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</si>
  <si>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</si>
  <si>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</si>
  <si>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</si>
  <si>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</si>
  <si>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</si>
  <si>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</si>
  <si>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</si>
  <si>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</si>
  <si>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</si>
  <si>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</si>
  <si>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</si>
  <si>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</si>
  <si>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</si>
  <si>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</si>
  <si>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</si>
  <si>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</si>
  <si>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</si>
  <si>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</si>
  <si>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</si>
  <si>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</si>
  <si>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</si>
  <si>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</si>
  <si>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</si>
  <si>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</si>
  <si>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</si>
  <si>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</si>
  <si>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</si>
  <si>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</si>
  <si>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</si>
  <si>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</si>
  <si>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</si>
  <si>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</si>
  <si>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</si>
  <si>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</si>
  <si>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</si>
  <si>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</si>
  <si>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</si>
  <si>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</si>
  <si>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</si>
  <si>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</si>
  <si>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</si>
  <si>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</si>
  <si>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</si>
  <si>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</si>
  <si>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</si>
  <si>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</si>
  <si>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</si>
  <si>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</si>
  <si>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</si>
  <si>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</si>
  <si>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</si>
  <si>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</si>
  <si>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</si>
  <si>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</si>
  <si>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</si>
  <si>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</si>
  <si>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</si>
  <si>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</si>
  <si>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</si>
  <si>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</si>
  <si>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</si>
  <si>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</si>
  <si>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</si>
  <si>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</si>
  <si>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</si>
  <si>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</si>
  <si>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</si>
  <si>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</si>
  <si>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</si>
  <si>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</si>
  <si>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</si>
  <si>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</si>
  <si>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</si>
  <si>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</si>
  <si>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</si>
  <si>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</si>
  <si>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</si>
  <si>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</si>
  <si>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</si>
  <si>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</si>
  <si>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</si>
  <si>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</si>
  <si>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</si>
  <si>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</si>
  <si>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</si>
  <si>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</si>
  <si>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</si>
  <si>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</si>
  <si>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</si>
  <si>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</si>
  <si>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</si>
  <si>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</si>
  <si>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</si>
  <si>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</si>
  <si>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</si>
  <si>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</si>
  <si>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</si>
  <si>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</si>
  <si>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</si>
  <si>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</si>
  <si>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</si>
  <si>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</si>
  <si>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</si>
  <si>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</si>
  <si>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</si>
  <si>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</si>
  <si>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</si>
  <si>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</si>
  <si>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</si>
  <si>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</si>
  <si>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</si>
  <si>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</si>
  <si>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</si>
  <si>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</si>
  <si>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</si>
  <si>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</si>
  <si>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</si>
  <si>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</si>
  <si>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</si>
  <si>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</si>
  <si>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</si>
  <si>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</si>
  <si>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</si>
  <si>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</si>
  <si>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</si>
  <si>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</si>
  <si>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</si>
  <si>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</si>
  <si>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</si>
  <si>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</si>
  <si>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</si>
  <si>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</si>
  <si>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</si>
  <si>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</si>
  <si>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</si>
  <si>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</si>
  <si>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</si>
  <si>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</si>
  <si>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</si>
  <si>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</si>
  <si>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</si>
  <si>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</si>
  <si>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</si>
  <si>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</si>
  <si>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</si>
  <si>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</si>
  <si>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</si>
  <si>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</si>
  <si>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</si>
  <si>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</si>
  <si>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</si>
  <si>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</si>
  <si>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</si>
  <si>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</si>
  <si>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</si>
  <si>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</si>
  <si>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</si>
  <si>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</si>
  <si>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</si>
  <si>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</si>
  <si>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</si>
  <si>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</si>
  <si>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</si>
  <si>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</si>
  <si>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</si>
  <si>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</si>
  <si>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</si>
  <si>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</si>
  <si>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</si>
  <si>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</si>
  <si>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</si>
  <si>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</si>
  <si>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</si>
  <si>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</si>
  <si>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</si>
  <si>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</si>
  <si>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</si>
  <si>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</si>
  <si>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</si>
  <si>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</si>
  <si>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</si>
  <si>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</si>
  <si>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</si>
  <si>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</si>
  <si>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</si>
  <si>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</si>
  <si>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</si>
  <si>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</si>
  <si>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</si>
  <si>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</si>
  <si>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</si>
  <si>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</si>
  <si>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</si>
  <si>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</si>
  <si>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</si>
  <si>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</si>
  <si>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</si>
  <si>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</si>
  <si>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</si>
  <si>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</si>
  <si>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</si>
  <si>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</si>
  <si>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</si>
  <si>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</si>
  <si>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</si>
  <si>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</si>
  <si>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</si>
  <si>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</si>
  <si>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</si>
  <si>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</si>
  <si>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</si>
  <si>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</si>
  <si>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</si>
  <si>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</si>
  <si>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</si>
  <si>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</si>
  <si>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</si>
  <si>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</si>
  <si>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</si>
  <si>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</si>
  <si>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</si>
  <si>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</si>
  <si>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</si>
  <si>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</si>
  <si>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</si>
  <si>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</si>
  <si>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</si>
  <si>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</si>
  <si>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</si>
  <si>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</si>
  <si>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</si>
  <si>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</si>
  <si>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</si>
  <si>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</si>
  <si>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</si>
  <si>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</si>
  <si>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</si>
  <si>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</si>
  <si>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</si>
  <si>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</si>
  <si>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</si>
  <si>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</si>
  <si>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</si>
  <si>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</si>
  <si>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</si>
  <si>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</si>
  <si>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</si>
  <si>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</si>
  <si>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</si>
  <si>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</si>
  <si>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</si>
  <si>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</si>
  <si>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</si>
  <si>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</si>
  <si>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</si>
  <si>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</si>
  <si>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</si>
  <si>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</si>
  <si>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</si>
  <si>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</si>
  <si>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</si>
  <si>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</si>
  <si>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</si>
  <si>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</si>
  <si>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</si>
  <si>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</si>
  <si>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</si>
  <si>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</si>
  <si>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</si>
  <si>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</si>
  <si>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</si>
  <si>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</si>
  <si>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</si>
  <si>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</si>
  <si>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</si>
  <si>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</si>
  <si>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</si>
  <si>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</si>
  <si>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</si>
  <si>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</si>
  <si>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</si>
  <si>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</si>
  <si>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</si>
  <si>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</si>
  <si>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</si>
  <si>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</si>
  <si>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</si>
  <si>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</si>
  <si>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</si>
  <si>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</si>
  <si>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</si>
  <si>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</si>
  <si>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</si>
  <si>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</si>
  <si>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</si>
  <si>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</si>
  <si>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</si>
  <si>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</si>
  <si>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</si>
  <si>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</si>
  <si>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</si>
  <si>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</si>
  <si>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</si>
  <si>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</si>
  <si>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</si>
  <si>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</si>
  <si>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</si>
  <si>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</si>
  <si>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</si>
  <si>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</si>
  <si>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</si>
  <si>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</si>
  <si>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</si>
  <si>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</si>
  <si>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</si>
  <si>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</si>
  <si>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</si>
  <si>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</si>
  <si>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</si>
  <si>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</si>
  <si>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</si>
  <si>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</si>
  <si>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</si>
  <si>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</si>
  <si>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</si>
  <si>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</si>
  <si>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</si>
  <si>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</si>
  <si>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</si>
  <si>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</si>
  <si>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</si>
  <si>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</si>
  <si>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</si>
  <si>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</si>
  <si>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</si>
  <si>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</si>
  <si>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</si>
  <si>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</si>
  <si>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</si>
  <si>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</si>
  <si>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</si>
  <si>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</si>
  <si>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</si>
  <si>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</si>
  <si>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</si>
  <si>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</si>
  <si>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</si>
  <si>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</si>
  <si>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</si>
  <si>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</si>
  <si>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</si>
  <si>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</si>
  <si>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</si>
  <si>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</si>
  <si>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</si>
  <si>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</si>
  <si>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</si>
  <si>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</si>
  <si>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</si>
  <si>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</si>
  <si>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</si>
  <si>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</si>
  <si>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</si>
  <si>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</si>
  <si>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</si>
  <si>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</si>
  <si>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</si>
  <si>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</si>
  <si>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</si>
  <si>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</si>
  <si>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</si>
  <si>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</si>
  <si>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</si>
  <si>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</si>
  <si>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</si>
  <si>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</si>
  <si>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</si>
  <si>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</si>
  <si>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</si>
  <si>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</si>
  <si>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</si>
  <si>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</si>
  <si>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</si>
  <si>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</si>
  <si>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</si>
  <si>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</si>
  <si>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</si>
  <si>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</si>
  <si>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</si>
  <si>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</si>
  <si>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</si>
  <si>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</si>
  <si>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</si>
  <si>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</si>
  <si>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</si>
  <si>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</si>
  <si>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</si>
  <si>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</si>
  <si>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</si>
  <si>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</si>
  <si>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</si>
  <si>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</si>
  <si>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</si>
  <si>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</si>
  <si>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</si>
  <si>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</si>
  <si>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</si>
  <si>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</si>
  <si>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</si>
  <si>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</si>
  <si>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</si>
  <si>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</si>
  <si>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</si>
  <si>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</si>
  <si>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</si>
  <si>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</si>
  <si>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</si>
  <si>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</si>
  <si>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</si>
  <si>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</si>
  <si>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</si>
  <si>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</si>
  <si>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</si>
  <si>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</si>
  <si>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</si>
  <si>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</si>
  <si>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</si>
  <si>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</si>
  <si>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</si>
  <si>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</si>
  <si>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</si>
  <si>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</si>
  <si>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</si>
  <si>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</si>
  <si>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</si>
  <si>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</si>
  <si>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</si>
  <si>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</si>
  <si>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</si>
  <si>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</si>
  <si>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</si>
  <si>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</si>
  <si>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</si>
  <si>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</si>
  <si>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</si>
  <si>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</si>
  <si>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</si>
  <si>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</si>
  <si>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</si>
  <si>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</si>
  <si>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</si>
  <si>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</si>
  <si>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</si>
  <si>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</si>
  <si>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</si>
  <si>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</si>
  <si>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</si>
  <si>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</si>
  <si>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</si>
  <si>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</si>
  <si>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</si>
  <si>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</si>
  <si>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</si>
  <si>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</si>
  <si>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</si>
  <si>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</si>
  <si>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</si>
  <si>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</si>
  <si>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</si>
  <si>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</si>
  <si>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</si>
  <si>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</si>
  <si>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</si>
  <si>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</si>
  <si>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</si>
  <si>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</si>
  <si>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</si>
  <si>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</si>
  <si>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</si>
  <si>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</si>
  <si>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</si>
  <si>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</si>
  <si>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</si>
  <si>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</si>
  <si>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</si>
  <si>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</si>
  <si>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</si>
  <si>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</si>
  <si>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</si>
  <si>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</si>
  <si>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</si>
  <si>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</si>
  <si>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</si>
  <si>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</si>
  <si>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</si>
  <si>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</si>
  <si>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</si>
  <si>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</si>
  <si>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</si>
  <si>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</si>
  <si>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</si>
  <si>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</si>
  <si>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</si>
  <si>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</si>
  <si>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</si>
  <si>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</si>
  <si>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</si>
  <si>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</si>
  <si>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</si>
  <si>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</si>
  <si>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</si>
  <si>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</si>
  <si>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</si>
  <si>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</si>
  <si>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</si>
  <si>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</si>
  <si>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</si>
  <si>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</si>
  <si>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</si>
  <si>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</si>
  <si>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</si>
  <si>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</si>
  <si>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</si>
  <si>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</si>
  <si>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</si>
  <si>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</si>
  <si>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</si>
  <si>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</si>
  <si>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</si>
  <si>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</si>
  <si>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</si>
  <si>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</si>
  <si>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</si>
  <si>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</si>
  <si>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</si>
  <si>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</si>
  <si>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</si>
  <si>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</si>
  <si>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</si>
  <si>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</si>
  <si>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</si>
  <si>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</si>
  <si>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</si>
  <si>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</si>
  <si>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</si>
  <si>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</si>
  <si>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</si>
  <si>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</si>
  <si>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</si>
  <si>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</si>
  <si>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</si>
  <si>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</si>
  <si>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</si>
  <si>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</si>
  <si>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</si>
  <si>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</si>
  <si>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</si>
  <si>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</si>
  <si>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</si>
  <si>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</si>
  <si>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</si>
  <si>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</si>
  <si>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</si>
  <si>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</si>
  <si>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</si>
  <si>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</si>
  <si>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</si>
  <si>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</si>
  <si>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</si>
  <si>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</si>
  <si>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</si>
  <si>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</si>
  <si>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</si>
  <si>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</si>
  <si>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</si>
  <si>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</si>
  <si>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</si>
  <si>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</si>
  <si>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</si>
  <si>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</si>
  <si>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</si>
  <si>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</si>
  <si>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</si>
  <si>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</si>
  <si>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</si>
  <si>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</si>
  <si>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</si>
  <si>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</si>
  <si>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</si>
  <si>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</si>
  <si>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</si>
  <si>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</si>
  <si>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</si>
  <si>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</si>
  <si>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</si>
  <si>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</si>
  <si>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</si>
  <si>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</si>
  <si>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</si>
  <si>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</si>
  <si>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</si>
  <si>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</si>
  <si>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</si>
  <si>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</si>
  <si>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</si>
  <si>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</si>
  <si>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</si>
  <si>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</si>
  <si>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</si>
  <si>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</si>
  <si>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</si>
  <si>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</si>
  <si>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</si>
  <si>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</si>
  <si>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</si>
  <si>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</si>
  <si>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</si>
  <si>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</si>
  <si>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</si>
  <si>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</si>
  <si>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</si>
  <si>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</si>
  <si>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</si>
  <si>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</si>
  <si>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</si>
  <si>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</si>
  <si>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</si>
  <si>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</si>
  <si>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</si>
  <si>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</si>
  <si>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</si>
  <si>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</si>
  <si>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</si>
  <si>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</si>
  <si>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</si>
  <si>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</si>
  <si>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</si>
  <si>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</si>
  <si>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</si>
  <si>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</si>
  <si>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</si>
  <si>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</si>
  <si>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</si>
  <si>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</si>
  <si>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</si>
  <si>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</si>
  <si>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</si>
  <si>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</si>
  <si>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</si>
  <si>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</si>
  <si>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</si>
  <si>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</si>
  <si>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</si>
  <si>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</si>
  <si>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</si>
  <si>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</si>
  <si>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</si>
  <si>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</si>
  <si>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</si>
  <si>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</si>
  <si>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</si>
  <si>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</si>
  <si>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</si>
  <si>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</si>
  <si>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</si>
  <si>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</si>
  <si>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</si>
  <si>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</si>
  <si>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</si>
  <si>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</si>
  <si>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</si>
  <si>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</si>
  <si>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</si>
  <si>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</si>
  <si>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</si>
  <si>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</si>
  <si>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</si>
  <si>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</si>
  <si>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</si>
  <si>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</si>
  <si>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</si>
  <si>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</si>
  <si>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</si>
  <si>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</si>
  <si>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</si>
  <si>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</si>
  <si>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</si>
  <si>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</si>
  <si>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</si>
  <si>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</si>
  <si>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</si>
  <si>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</si>
  <si>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</si>
  <si>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</si>
  <si>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</si>
  <si>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</si>
  <si>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</si>
  <si>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</si>
  <si>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</si>
  <si>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</si>
  <si>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</si>
  <si>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</si>
  <si>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</si>
  <si>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</si>
  <si>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</si>
  <si>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</si>
  <si>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</si>
  <si>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</si>
  <si>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</si>
  <si>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</si>
  <si>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</si>
  <si>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</si>
  <si>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</si>
  <si>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</si>
  <si>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</si>
  <si>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</si>
  <si>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</si>
  <si>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</si>
  <si>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</si>
  <si>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</si>
  <si>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</si>
  <si>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</si>
  <si>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</si>
  <si>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</si>
  <si>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</si>
  <si>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</si>
  <si>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</si>
  <si>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</si>
  <si>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</si>
  <si>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</si>
  <si>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</si>
  <si>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</si>
  <si>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</si>
  <si>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</si>
  <si>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</si>
  <si>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</si>
  <si>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</si>
  <si>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</si>
  <si>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</si>
  <si>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</si>
  <si>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</si>
  <si>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</si>
  <si>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</si>
  <si>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</si>
  <si>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</si>
  <si>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</si>
  <si>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</si>
  <si>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</si>
  <si>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</si>
  <si>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</si>
  <si>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</si>
  <si>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</si>
  <si>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</si>
  <si>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</si>
  <si>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</si>
  <si>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</si>
  <si>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</si>
  <si>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</si>
  <si>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</si>
  <si>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</si>
  <si>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</si>
  <si>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</si>
  <si>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</si>
  <si>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</si>
  <si>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</si>
  <si>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</si>
  <si>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</si>
  <si>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</si>
  <si>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</si>
  <si>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</si>
  <si>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</si>
  <si>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</si>
  <si>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</si>
  <si>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</si>
  <si>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</si>
  <si>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</si>
  <si>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</si>
  <si>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</si>
  <si>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</si>
  <si>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</si>
  <si>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</si>
  <si>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</si>
  <si>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</si>
  <si>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</si>
  <si>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</si>
  <si>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</si>
  <si>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</si>
  <si>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</si>
  <si>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</si>
  <si>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</si>
  <si>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</si>
  <si>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</si>
  <si>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</si>
  <si>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</si>
  <si>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</si>
  <si>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</si>
  <si>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</si>
  <si>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</si>
  <si>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</si>
  <si>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</si>
  <si>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</si>
  <si>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</si>
  <si>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</si>
  <si>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</si>
  <si>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</si>
  <si>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</si>
  <si>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</si>
  <si>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</si>
  <si>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</si>
  <si>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</si>
  <si>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</si>
  <si>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</si>
  <si>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</si>
  <si>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</si>
  <si>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</si>
  <si>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</si>
  <si>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</si>
  <si>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</si>
  <si>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</si>
  <si>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</si>
  <si>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</si>
  <si>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</si>
  <si>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</si>
  <si>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</si>
  <si>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</si>
  <si>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</si>
  <si>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</si>
  <si>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</si>
  <si>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</si>
  <si>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</si>
  <si>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</si>
  <si>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</si>
  <si>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</si>
  <si>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</si>
  <si>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</si>
  <si>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</si>
  <si>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</si>
  <si>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</si>
  <si>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</si>
  <si>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</si>
  <si>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</si>
  <si>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</si>
  <si>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</si>
  <si>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</si>
  <si>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</si>
  <si>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</si>
  <si>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</si>
  <si>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</si>
  <si>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</si>
  <si>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</si>
  <si>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</si>
  <si>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</si>
  <si>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</si>
  <si>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</si>
  <si>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</si>
  <si>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</si>
  <si>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</si>
  <si>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</si>
  <si>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</si>
  <si>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</si>
  <si>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</si>
  <si>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</si>
  <si>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</si>
  <si>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</si>
  <si>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</si>
  <si>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</si>
  <si>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</si>
  <si>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</si>
  <si>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</si>
  <si>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</si>
  <si>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</si>
  <si>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</si>
  <si>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</si>
  <si>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</si>
  <si>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</si>
  <si>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</si>
  <si>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</si>
  <si>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</si>
  <si>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</si>
  <si>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</si>
  <si>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</si>
  <si>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</si>
  <si>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</si>
  <si>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</si>
  <si>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</si>
  <si>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</si>
  <si>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</si>
  <si>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</si>
  <si>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</si>
  <si>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</si>
  <si>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</si>
  <si>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</si>
  <si>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</si>
  <si>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</si>
  <si>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</si>
  <si>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</si>
  <si>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</si>
  <si>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</si>
  <si>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</si>
  <si>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</si>
  <si>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</si>
  <si>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</si>
  <si>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</si>
  <si>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</si>
  <si>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</si>
  <si>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</si>
  <si>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</si>
  <si>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</si>
  <si>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</si>
  <si>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</si>
  <si>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</si>
  <si>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</si>
  <si>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</si>
  <si>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</si>
  <si>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</si>
  <si>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</si>
  <si>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</si>
  <si>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</si>
  <si>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</si>
  <si>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</si>
  <si>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</si>
  <si>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</si>
  <si>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</si>
  <si>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</si>
  <si>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</si>
  <si>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</si>
  <si>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</si>
  <si>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</si>
  <si>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</si>
  <si>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</si>
  <si>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</si>
  <si>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</si>
  <si>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</si>
  <si>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</si>
  <si>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</si>
  <si>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</si>
  <si>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</si>
  <si>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</si>
  <si>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</si>
  <si>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</si>
  <si>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</si>
  <si>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</si>
  <si>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</si>
  <si>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</si>
  <si>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</si>
  <si>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</si>
  <si>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</si>
  <si>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</si>
  <si>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</si>
  <si>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</si>
  <si>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</si>
  <si>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</si>
  <si>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</si>
  <si>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</si>
  <si>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</si>
  <si>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</si>
  <si>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</si>
  <si>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</si>
  <si>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</si>
  <si>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</si>
  <si>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</si>
  <si>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</si>
  <si>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</si>
  <si>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</si>
  <si>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</si>
  <si>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</si>
  <si>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</si>
  <si>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</si>
  <si>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</si>
  <si>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</si>
  <si>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</si>
  <si>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</si>
  <si>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</si>
  <si>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</si>
  <si>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</si>
  <si>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</si>
  <si>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</si>
  <si>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</si>
  <si>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</si>
  <si>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</si>
  <si>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</si>
  <si>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</si>
  <si>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</si>
  <si>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</si>
  <si>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</si>
  <si>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</si>
  <si>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</si>
  <si>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</si>
  <si>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</si>
  <si>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</si>
  <si>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</si>
  <si>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</si>
  <si>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</si>
  <si>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</si>
  <si>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</si>
  <si>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</si>
  <si>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</si>
  <si>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</si>
  <si>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</si>
  <si>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</si>
  <si>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</si>
  <si>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</si>
  <si>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</si>
  <si>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</si>
  <si>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</si>
  <si>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</si>
  <si>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</si>
  <si>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</si>
  <si>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</si>
  <si>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</si>
  <si>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</si>
  <si>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</si>
  <si>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</si>
  <si>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</si>
  <si>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</si>
  <si>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</si>
  <si>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</si>
  <si>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</si>
  <si>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</si>
  <si>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</si>
  <si>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</si>
  <si>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</si>
  <si>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</si>
  <si>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</si>
  <si>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</si>
  <si>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</si>
  <si>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</si>
  <si>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</si>
  <si>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</si>
  <si>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</si>
  <si>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</si>
  <si>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</si>
  <si>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</si>
  <si>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</si>
  <si>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</si>
  <si>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</si>
  <si>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</si>
  <si>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</si>
  <si>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</si>
  <si>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</si>
  <si>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</si>
  <si>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</si>
  <si>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</si>
  <si>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</si>
  <si>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</si>
  <si>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</si>
  <si>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</si>
  <si>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</si>
  <si>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</si>
  <si>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</si>
  <si>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</si>
  <si>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</si>
  <si>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</si>
  <si>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</si>
  <si>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</si>
  <si>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</si>
  <si>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</si>
  <si>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</si>
  <si>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</si>
  <si>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</si>
  <si>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</si>
  <si>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</si>
  <si>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</si>
  <si>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</si>
  <si>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</si>
  <si>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</si>
  <si>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</si>
  <si>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</si>
  <si>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</si>
  <si>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</si>
  <si>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</si>
  <si>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</si>
  <si>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</si>
  <si>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</si>
  <si>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</si>
  <si>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</si>
  <si>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</si>
  <si>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</si>
  <si>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</si>
  <si>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</si>
  <si>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</si>
  <si>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</si>
  <si>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</si>
  <si>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</si>
  <si>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</si>
  <si>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</si>
  <si>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</si>
  <si>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</si>
  <si>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</si>
  <si>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</si>
  <si>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</si>
  <si>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</si>
  <si>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</si>
  <si>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</si>
  <si>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</si>
  <si>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</si>
  <si>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</si>
  <si>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</si>
  <si>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</si>
  <si>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</si>
  <si>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</si>
  <si>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</si>
  <si>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</si>
  <si>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</si>
  <si>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</si>
  <si>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</si>
  <si>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</si>
  <si>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</si>
  <si>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</si>
  <si>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</si>
  <si>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</si>
  <si>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</si>
  <si>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</si>
  <si>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</si>
  <si>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</si>
  <si>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</si>
  <si>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</si>
  <si>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</si>
  <si>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</si>
  <si>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</si>
  <si>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</si>
  <si>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</si>
  <si>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</si>
  <si>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</si>
  <si>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</si>
  <si>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</si>
  <si>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</si>
  <si>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</si>
  <si>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</si>
  <si>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</si>
  <si>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</si>
  <si>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</si>
  <si>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</si>
  <si>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</si>
  <si>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</si>
  <si>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</si>
  <si>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</si>
  <si>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</si>
  <si>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</si>
  <si>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</si>
  <si>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</si>
  <si>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</si>
  <si>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</si>
  <si>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</si>
  <si>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</si>
  <si>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</si>
  <si>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</si>
  <si>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</si>
  <si>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</si>
  <si>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</si>
  <si>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</si>
  <si>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</si>
  <si>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</si>
  <si>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</si>
  <si>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</si>
  <si>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</si>
  <si>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</si>
  <si>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</si>
  <si>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</si>
  <si>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</si>
  <si>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</si>
  <si>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</si>
  <si>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</si>
  <si>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</si>
  <si>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</si>
  <si>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</si>
  <si>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</si>
  <si>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</si>
  <si>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</si>
  <si>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</si>
  <si>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</si>
  <si>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</si>
  <si>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</si>
  <si>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</si>
  <si>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</si>
  <si>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</si>
  <si>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</si>
  <si>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</si>
  <si>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</si>
  <si>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</si>
  <si>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</si>
  <si>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</si>
  <si>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</si>
  <si>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</si>
  <si>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</si>
  <si>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</si>
  <si>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</si>
  <si>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</si>
  <si>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</si>
  <si>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</si>
  <si>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</si>
  <si>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</si>
  <si>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</si>
  <si>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</si>
  <si>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</si>
  <si>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</si>
  <si>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</si>
  <si>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</si>
  <si>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</si>
  <si>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</si>
  <si>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</si>
  <si>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</si>
  <si>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</si>
  <si>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</si>
  <si>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</si>
  <si>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</si>
  <si>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</si>
  <si>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</si>
  <si>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</si>
  <si>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</si>
  <si>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</si>
  <si>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</si>
  <si>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</si>
  <si>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</si>
  <si>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</si>
  <si>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</si>
  <si>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</si>
  <si>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</si>
  <si>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</si>
  <si>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</si>
  <si>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</si>
  <si>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</si>
  <si>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</si>
  <si>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</si>
  <si>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</si>
  <si>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</si>
  <si>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</si>
  <si>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</si>
  <si>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</si>
  <si>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</si>
  <si>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</si>
  <si>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</si>
  <si>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</si>
  <si>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</si>
  <si>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</si>
  <si>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</si>
  <si>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</si>
  <si>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</si>
  <si>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</si>
  <si>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</si>
  <si>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</si>
  <si>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</si>
  <si>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</si>
  <si>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</si>
  <si>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</si>
  <si>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</si>
  <si>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</si>
  <si>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</si>
  <si>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</si>
  <si>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</si>
  <si>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</si>
  <si>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</si>
  <si>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</si>
  <si>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</si>
  <si>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</si>
  <si>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</si>
  <si>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</si>
  <si>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</si>
  <si>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</si>
  <si>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</si>
  <si>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</si>
  <si>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</si>
  <si>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</si>
  <si>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</si>
  <si>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</si>
  <si>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</si>
  <si>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</si>
  <si>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</si>
  <si>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</si>
  <si>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</si>
  <si>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</si>
  <si>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</si>
  <si>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</si>
  <si>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</si>
  <si>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</si>
  <si>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</si>
  <si>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</si>
  <si>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</si>
  <si>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</si>
  <si>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</si>
  <si>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</si>
  <si>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</si>
  <si>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</si>
  <si>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</si>
  <si>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</si>
  <si>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</si>
  <si>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</si>
  <si>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</si>
  <si>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</si>
  <si>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</si>
  <si>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</si>
  <si>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</si>
  <si>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</si>
  <si>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</si>
  <si>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</si>
  <si>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</si>
  <si>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</si>
  <si>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</si>
  <si>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</si>
  <si>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</si>
  <si>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</si>
  <si>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</si>
  <si>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</si>
  <si>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</si>
  <si>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</si>
  <si>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</si>
  <si>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</si>
  <si>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</si>
  <si>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</si>
  <si>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</si>
  <si>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</si>
  <si>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</si>
  <si>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</si>
  <si>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</si>
  <si>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</si>
  <si>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</si>
  <si>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</si>
  <si>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</si>
  <si>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</si>
  <si>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</si>
  <si>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</si>
  <si>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</si>
  <si>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</si>
  <si>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</si>
  <si>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</si>
  <si>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</si>
  <si>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</si>
  <si>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</si>
  <si>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</si>
  <si>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</si>
  <si>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</si>
  <si>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</si>
  <si>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</si>
  <si>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</si>
  <si>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</si>
  <si>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</si>
  <si>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</si>
  <si>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</si>
  <si>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</si>
  <si>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</si>
  <si>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</si>
  <si>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</si>
  <si>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</si>
  <si>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</si>
  <si>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</si>
  <si>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</si>
  <si>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</si>
  <si>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</si>
  <si>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</si>
  <si>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</si>
  <si>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</si>
  <si>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</si>
  <si>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</si>
  <si>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</si>
  <si>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</si>
  <si>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</si>
  <si>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</si>
  <si>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</si>
  <si>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</si>
  <si>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</si>
  <si>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</si>
  <si>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</si>
  <si>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</si>
  <si>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</si>
  <si>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</si>
  <si>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</si>
  <si>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</si>
  <si>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</si>
  <si>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</si>
  <si>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</si>
  <si>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</si>
  <si>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</si>
  <si>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</si>
  <si>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</si>
  <si>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</si>
  <si>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</si>
  <si>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</si>
  <si>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</si>
  <si>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</si>
  <si>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</si>
  <si>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</si>
  <si>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</si>
  <si>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</si>
  <si>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</si>
  <si>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</si>
  <si>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</si>
  <si>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</si>
  <si>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</si>
  <si>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</si>
  <si>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</si>
  <si>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</si>
  <si>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</si>
  <si>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</si>
  <si>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</si>
  <si>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</si>
  <si>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</si>
  <si>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</si>
  <si>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</si>
  <si>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</si>
  <si>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</si>
  <si>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</si>
  <si>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</si>
  <si>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</si>
  <si>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</si>
  <si>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</si>
  <si>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</si>
  <si>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</si>
  <si>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</si>
  <si>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</si>
  <si>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</si>
  <si>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</si>
  <si>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</si>
  <si>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</si>
  <si>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</si>
  <si>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</si>
  <si>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</si>
  <si>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</si>
  <si>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</si>
  <si>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</si>
  <si>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</si>
  <si>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</si>
  <si>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</si>
  <si>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</si>
  <si>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</si>
  <si>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</si>
  <si>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</si>
  <si>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</si>
  <si>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</si>
  <si>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</si>
  <si>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</si>
  <si>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</si>
  <si>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</si>
  <si>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</si>
  <si>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</si>
  <si>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</si>
  <si>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</si>
  <si>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</si>
  <si>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</si>
  <si>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</si>
  <si>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</si>
  <si>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</si>
  <si>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</si>
  <si>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</si>
  <si>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</si>
  <si>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</si>
  <si>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</si>
  <si>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</si>
  <si>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</si>
  <si>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</si>
  <si>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</si>
  <si>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</si>
  <si>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</si>
  <si>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</si>
  <si>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</si>
  <si>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</si>
  <si>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</si>
  <si>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</si>
  <si>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</si>
  <si>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</si>
  <si>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</si>
  <si>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</si>
  <si>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</si>
  <si>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</si>
  <si>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</si>
  <si>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</si>
  <si>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</si>
  <si>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</si>
  <si>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</si>
  <si>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</si>
  <si>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</si>
  <si>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</si>
  <si>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</si>
  <si>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</si>
  <si>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</si>
  <si>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</si>
  <si>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</si>
  <si>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</si>
  <si>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</si>
  <si>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</si>
  <si>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</si>
  <si>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</si>
  <si>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</si>
  <si>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</si>
  <si>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</si>
  <si>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</si>
  <si>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</si>
  <si>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</si>
  <si>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</si>
  <si>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</si>
  <si>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</si>
  <si>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</si>
  <si>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</si>
  <si>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</si>
  <si>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</si>
  <si>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</si>
  <si>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</si>
  <si>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</si>
  <si>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</si>
  <si>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</si>
  <si>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</si>
  <si>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</si>
  <si>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</si>
  <si>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</si>
  <si>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</si>
  <si>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</si>
  <si>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</si>
  <si>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</si>
  <si>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</si>
  <si>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</si>
  <si>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</si>
  <si>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</si>
  <si>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</si>
  <si>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</si>
  <si>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</si>
  <si>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</si>
  <si>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</si>
  <si>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</si>
  <si>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</si>
  <si>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</si>
  <si>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</si>
  <si>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</si>
  <si>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</si>
  <si>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</si>
  <si>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</si>
  <si>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</si>
  <si>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</si>
  <si>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</si>
  <si>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</si>
  <si>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</si>
  <si>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</si>
  <si>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</si>
  <si>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</si>
  <si>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</si>
  <si>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</si>
  <si>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</si>
  <si>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</si>
  <si>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</si>
  <si>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</si>
  <si>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</si>
  <si>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</si>
  <si>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</si>
  <si>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</si>
  <si>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</si>
  <si>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</si>
  <si>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</si>
  <si>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</si>
  <si>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</si>
  <si>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</si>
  <si>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</si>
  <si>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</si>
  <si>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</si>
  <si>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</si>
  <si>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</si>
  <si>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</si>
  <si>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</si>
  <si>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</si>
  <si>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</si>
  <si>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</si>
  <si>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</si>
  <si>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</si>
  <si>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</si>
  <si>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</si>
  <si>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</si>
  <si>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</si>
  <si>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</si>
  <si>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</si>
  <si>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</si>
  <si>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</si>
  <si>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</si>
  <si>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</si>
  <si>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</si>
  <si>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</si>
  <si>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</si>
  <si>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</si>
  <si>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</si>
  <si>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</si>
  <si>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</si>
  <si>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</si>
  <si>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</si>
  <si>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</si>
  <si>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</si>
  <si>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</si>
  <si>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</si>
  <si>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</si>
  <si>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</si>
  <si>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</si>
  <si>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</si>
  <si>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</si>
  <si>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</si>
  <si>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</si>
  <si>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</si>
  <si>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</si>
  <si>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</si>
  <si>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</si>
  <si>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</si>
  <si>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</si>
  <si>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</si>
  <si>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</si>
  <si>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</si>
  <si>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</si>
  <si>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</si>
  <si>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</si>
  <si>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</si>
  <si>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</si>
  <si>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</si>
  <si>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</si>
  <si>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</si>
  <si>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</si>
  <si>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</si>
  <si>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</si>
  <si>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</si>
  <si>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</si>
  <si>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</si>
  <si>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</si>
  <si>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</si>
  <si>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</si>
  <si>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</si>
  <si>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</si>
  <si>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</si>
  <si>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</si>
  <si>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</si>
  <si>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</si>
  <si>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</si>
  <si>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</si>
  <si>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</si>
  <si>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</si>
  <si>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</si>
  <si>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</si>
  <si>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</si>
  <si>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</si>
  <si>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</si>
  <si>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</si>
  <si>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</si>
  <si>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</si>
  <si>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</si>
  <si>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</si>
  <si>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</si>
  <si>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</si>
  <si>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</si>
  <si>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</si>
  <si>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</si>
  <si>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</si>
  <si>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</si>
  <si>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</si>
  <si>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</si>
  <si>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</si>
  <si>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</si>
  <si>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</si>
  <si>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</si>
  <si>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</si>
  <si>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</si>
  <si>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</si>
  <si>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</si>
  <si>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</si>
  <si>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</si>
  <si>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</si>
  <si>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</si>
  <si>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</si>
  <si>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</si>
  <si>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</si>
  <si>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</si>
  <si>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</si>
  <si>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</si>
  <si>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</si>
  <si>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</si>
  <si>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</si>
  <si>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</si>
  <si>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</si>
  <si>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</si>
  <si>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</si>
  <si>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</si>
  <si>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</si>
  <si>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</si>
  <si>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</si>
  <si>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</si>
  <si>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</si>
  <si>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</si>
  <si>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</si>
  <si>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</si>
  <si>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</si>
  <si>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</si>
  <si>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</si>
  <si>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</si>
  <si>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</si>
  <si>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</si>
  <si>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</si>
  <si>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</si>
  <si>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</si>
  <si>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</si>
  <si>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</si>
  <si>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</si>
  <si>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</si>
  <si>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</si>
  <si>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</si>
  <si>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</si>
  <si>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</si>
  <si>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</si>
  <si>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</si>
  <si>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</si>
  <si>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</si>
  <si>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</si>
  <si>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</si>
  <si>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</si>
  <si>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</si>
  <si>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</si>
  <si>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</si>
  <si>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</si>
  <si>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</si>
  <si>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</si>
  <si>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</si>
  <si>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</si>
  <si>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</si>
  <si>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</si>
  <si>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</si>
  <si>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</si>
  <si>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</si>
  <si>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</si>
  <si>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</si>
  <si>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</si>
  <si>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</si>
  <si>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</si>
  <si>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</si>
  <si>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</si>
  <si>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</si>
  <si>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</si>
  <si>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</si>
  <si>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</si>
  <si>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</si>
  <si>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</si>
  <si>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</si>
  <si>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</si>
  <si>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</si>
  <si>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</si>
  <si>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</si>
  <si>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</si>
  <si>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</si>
  <si>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</si>
  <si>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</si>
  <si>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</si>
  <si>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</si>
  <si>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</si>
  <si>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</si>
  <si>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</si>
  <si>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</si>
  <si>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</si>
  <si>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</si>
  <si>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</si>
  <si>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</si>
  <si>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</si>
  <si>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</si>
  <si>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</si>
  <si>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</si>
  <si>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</si>
  <si>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</si>
  <si>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</si>
  <si>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</si>
  <si>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</si>
  <si>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</si>
  <si>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</si>
  <si>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</si>
  <si>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</si>
  <si>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</si>
  <si>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</si>
  <si>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</si>
  <si>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</si>
  <si>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</si>
  <si>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</si>
  <si>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</si>
  <si>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</si>
  <si>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</si>
  <si>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</si>
  <si>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</si>
  <si>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</si>
  <si>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</si>
  <si>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</si>
  <si>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</si>
  <si>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</si>
  <si>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</si>
  <si>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</si>
  <si>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</si>
  <si>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</si>
  <si>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</si>
  <si>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</si>
  <si>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</si>
  <si>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</si>
  <si>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</si>
  <si>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</si>
  <si>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</si>
  <si>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</si>
  <si>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</si>
  <si>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</si>
  <si>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</si>
  <si>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</si>
  <si>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</si>
  <si>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</si>
  <si>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</si>
  <si>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</si>
  <si>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</si>
  <si>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</si>
  <si>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</si>
  <si>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</si>
  <si>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</si>
  <si>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</si>
  <si>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</si>
  <si>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</si>
  <si>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</si>
  <si>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</si>
  <si>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</si>
  <si>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</si>
  <si>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</si>
  <si>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</si>
  <si>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</si>
  <si>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</si>
  <si>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</si>
  <si>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</si>
  <si>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</si>
  <si>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</si>
  <si>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</si>
  <si>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</si>
  <si>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</si>
  <si>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</si>
  <si>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</si>
  <si>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</si>
  <si>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</si>
  <si>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</si>
  <si>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</si>
  <si>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</si>
  <si>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</si>
  <si>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</si>
  <si>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</si>
  <si>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</si>
  <si>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</si>
  <si>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</si>
  <si>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</si>
  <si>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</si>
  <si>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</si>
  <si>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</si>
  <si>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</si>
  <si>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</si>
  <si>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</si>
  <si>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</si>
  <si>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</si>
  <si>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</si>
  <si>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</si>
  <si>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</si>
  <si>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</si>
  <si>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</si>
  <si>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</si>
  <si>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</si>
  <si>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</si>
  <si>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</si>
  <si>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</si>
  <si>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</si>
  <si>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</si>
  <si>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</si>
  <si>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</si>
  <si>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</si>
  <si>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</si>
  <si>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</si>
  <si>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</si>
  <si>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</si>
  <si>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</si>
  <si>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</si>
  <si>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</si>
  <si>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</si>
  <si>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</si>
  <si>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</si>
  <si>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</si>
  <si>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</si>
  <si>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</si>
  <si>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</si>
  <si>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</si>
  <si>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</si>
  <si>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</si>
  <si>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</si>
  <si>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</si>
  <si>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</si>
  <si>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</si>
  <si>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</si>
  <si>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</si>
  <si>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</si>
  <si>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</si>
  <si>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</si>
  <si>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</si>
  <si>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</si>
  <si>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</si>
  <si>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</si>
  <si>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</si>
  <si>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</si>
  <si>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</si>
  <si>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</si>
  <si>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</si>
  <si>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</si>
  <si>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</si>
  <si>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</si>
  <si>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</si>
  <si>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</si>
  <si>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</si>
  <si>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</si>
  <si>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</si>
  <si>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</si>
  <si>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</si>
  <si>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</si>
  <si>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</si>
  <si>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</si>
  <si>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</si>
  <si>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</si>
  <si>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</si>
  <si>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</si>
  <si>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</si>
  <si>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</si>
  <si>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</si>
  <si>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</si>
  <si>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</si>
  <si>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</si>
  <si>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</si>
  <si>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</si>
  <si>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</si>
  <si>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</si>
  <si>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</si>
  <si>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</si>
  <si>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</si>
  <si>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</si>
  <si>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</si>
  <si>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</si>
  <si>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</si>
  <si>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</si>
  <si>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</si>
  <si>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</si>
  <si>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</si>
  <si>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</si>
  <si>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</si>
  <si>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</si>
  <si>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</si>
  <si>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</si>
  <si>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</si>
  <si>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</si>
  <si>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</si>
  <si>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</si>
  <si>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</si>
  <si>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</si>
  <si>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</si>
  <si>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</si>
  <si>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</si>
  <si>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</si>
  <si>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</si>
  <si>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</si>
  <si>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</si>
  <si>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</si>
  <si>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</si>
  <si>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</si>
  <si>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</si>
  <si>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</si>
  <si>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</si>
  <si>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</si>
  <si>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</si>
  <si>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</si>
  <si>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</si>
  <si>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</si>
  <si>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</si>
  <si>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</si>
  <si>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</si>
  <si>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</si>
  <si>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</si>
  <si>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</si>
  <si>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</si>
  <si>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</si>
  <si>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</si>
  <si>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</si>
  <si>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</si>
  <si>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</si>
  <si>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</si>
  <si>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</si>
  <si>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</si>
  <si>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</si>
  <si>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</si>
  <si>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</si>
  <si>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</si>
  <si>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</si>
  <si>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</si>
  <si>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</si>
  <si>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</si>
  <si>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</si>
  <si>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</si>
  <si>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</si>
  <si>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</si>
  <si>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</si>
  <si>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</si>
  <si>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</si>
  <si>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</si>
  <si>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</si>
  <si>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</si>
  <si>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</si>
  <si>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</si>
  <si>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</si>
  <si>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</si>
  <si>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</si>
  <si>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</si>
  <si>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</si>
  <si>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</si>
  <si>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</si>
  <si>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</si>
  <si>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</si>
  <si>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</si>
  <si>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</si>
  <si>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</si>
  <si>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</si>
  <si>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</si>
  <si>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</si>
  <si>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</si>
  <si>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</si>
  <si>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</si>
  <si>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</si>
  <si>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</si>
  <si>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</si>
  <si>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</si>
  <si>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</si>
  <si>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</si>
  <si>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</si>
  <si>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</si>
  <si>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</si>
  <si>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</si>
  <si>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</si>
  <si>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</si>
  <si>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</si>
  <si>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</si>
  <si>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</si>
  <si>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</si>
  <si>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</si>
  <si>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</si>
  <si>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</si>
  <si>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</si>
  <si>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</si>
  <si>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</si>
  <si>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</si>
  <si>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</si>
  <si>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</si>
  <si>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</si>
  <si>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</si>
  <si>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</si>
  <si>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</si>
  <si>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</si>
  <si>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</si>
  <si>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</si>
  <si>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</si>
  <si>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</si>
  <si>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</si>
  <si>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</si>
  <si>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</si>
  <si>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</si>
  <si>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</si>
  <si>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</si>
  <si>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</si>
  <si>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</si>
  <si>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</si>
  <si>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</si>
  <si>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</si>
  <si>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</si>
  <si>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</si>
  <si>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</si>
  <si>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</si>
  <si>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</si>
  <si>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</si>
  <si>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</si>
  <si>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</si>
  <si>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</si>
  <si>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</si>
  <si>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</si>
  <si>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</si>
  <si>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</si>
  <si>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</si>
  <si>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</si>
  <si>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</si>
  <si>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</si>
  <si>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</si>
  <si>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</si>
  <si>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</si>
  <si>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</si>
  <si>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</si>
  <si>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</si>
  <si>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</si>
  <si>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</si>
  <si>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</si>
  <si>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</si>
  <si>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</si>
  <si>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</si>
  <si>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</si>
  <si>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</si>
  <si>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</si>
  <si>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</si>
  <si>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</si>
  <si>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</si>
  <si>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</si>
  <si>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</si>
  <si>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</si>
  <si>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</si>
  <si>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</si>
  <si>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</si>
  <si>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</si>
  <si>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</si>
  <si>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</si>
  <si>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</si>
  <si>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</si>
  <si>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</si>
  <si>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</si>
  <si>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</si>
  <si>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</si>
  <si>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</si>
  <si>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</si>
  <si>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</si>
  <si>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</si>
  <si>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</si>
  <si>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</si>
  <si>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</si>
  <si>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</si>
  <si>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</si>
  <si>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</si>
  <si>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</si>
  <si>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</si>
  <si>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</si>
  <si>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</si>
  <si>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</si>
  <si>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</si>
  <si>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</si>
  <si>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</si>
  <si>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</si>
  <si>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</si>
  <si>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</si>
  <si>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</si>
  <si>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</si>
  <si>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</si>
  <si>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</si>
  <si>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</si>
  <si>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</si>
  <si>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</si>
  <si>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</si>
  <si>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</si>
  <si>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</si>
  <si>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</si>
  <si>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</si>
  <si>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</si>
  <si>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</si>
  <si>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</si>
  <si>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</si>
  <si>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</si>
  <si>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</si>
  <si>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</si>
  <si>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</si>
  <si>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</si>
  <si>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</si>
  <si>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</si>
  <si>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</si>
  <si>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</si>
  <si>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</si>
  <si>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</si>
  <si>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</si>
  <si>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</si>
  <si>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</si>
  <si>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</si>
  <si>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</si>
  <si>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</si>
  <si>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</si>
  <si>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</si>
  <si>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</si>
  <si>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</si>
  <si>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</si>
  <si>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</si>
  <si>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</si>
  <si>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</si>
  <si>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</si>
  <si>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</si>
  <si>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</si>
  <si>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</si>
  <si>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</si>
  <si>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</si>
  <si>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</si>
  <si>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</si>
  <si>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</si>
  <si>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</si>
  <si>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</si>
  <si>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</si>
  <si>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</si>
  <si>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</si>
  <si>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</si>
  <si>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</si>
  <si>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</si>
  <si>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</si>
  <si>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</si>
  <si>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</si>
  <si>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</si>
  <si>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</si>
  <si>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</si>
  <si>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</si>
  <si>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</si>
  <si>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</si>
  <si>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</si>
  <si>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</si>
  <si>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</si>
  <si>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</si>
  <si>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</si>
  <si>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</si>
  <si>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</si>
  <si>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</si>
  <si>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</si>
  <si>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</si>
  <si>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</si>
  <si>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</si>
  <si>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</si>
  <si>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</si>
  <si>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</si>
  <si>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</si>
  <si>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</si>
  <si>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</si>
  <si>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</si>
  <si>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</si>
  <si>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</si>
  <si>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</si>
  <si>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</si>
  <si>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</si>
  <si>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</si>
  <si>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</si>
  <si>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</si>
  <si>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</si>
  <si>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</si>
  <si>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</si>
  <si>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</si>
  <si>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</si>
  <si>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</si>
  <si>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</si>
  <si>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</si>
  <si>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</si>
  <si>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</si>
  <si>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</si>
  <si>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</si>
  <si>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</si>
  <si>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</si>
  <si>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</si>
  <si>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</si>
  <si>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</si>
  <si>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</si>
  <si>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</si>
  <si>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</si>
  <si>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</si>
  <si>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</si>
  <si>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</si>
  <si>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</si>
  <si>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</si>
  <si>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</si>
  <si>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</si>
  <si>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</si>
  <si>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</si>
  <si>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</si>
  <si>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</si>
  <si>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</si>
  <si>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</si>
  <si>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</si>
  <si>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</si>
  <si>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</si>
  <si>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</si>
  <si>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</si>
  <si>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</si>
  <si>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</si>
  <si>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</si>
  <si>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</si>
  <si>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</si>
  <si>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</si>
  <si>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</si>
  <si>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</si>
  <si>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</si>
  <si>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</si>
  <si>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</si>
  <si>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</si>
  <si>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</si>
  <si>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</si>
  <si>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</si>
  <si>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</si>
  <si>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</si>
  <si>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</si>
  <si>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</si>
  <si>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</si>
  <si>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</si>
  <si>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</si>
  <si>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</si>
  <si>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</si>
  <si>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</si>
  <si>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</si>
  <si>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</si>
  <si>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</si>
  <si>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</si>
  <si>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</si>
  <si>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</si>
  <si>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</si>
  <si>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</si>
  <si>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</si>
  <si>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</si>
  <si>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</si>
  <si>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</si>
  <si>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</si>
  <si>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</si>
  <si>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</si>
  <si>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</si>
  <si>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</si>
  <si>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</si>
  <si>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</si>
  <si>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</si>
  <si>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</si>
  <si>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</si>
  <si>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</si>
  <si>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</si>
  <si>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</si>
  <si>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</si>
  <si>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</si>
  <si>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</si>
  <si>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</si>
  <si>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</si>
  <si>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</si>
  <si>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</si>
  <si>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</si>
  <si>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</si>
  <si>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</si>
  <si>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</si>
  <si>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</si>
  <si>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</si>
  <si>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</si>
  <si>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</si>
  <si>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</si>
  <si>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</si>
  <si>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</si>
  <si>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</si>
  <si>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</si>
  <si>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</si>
  <si>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</si>
  <si>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</si>
  <si>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</si>
  <si>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</si>
  <si>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</si>
  <si>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</si>
  <si>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</si>
  <si>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</si>
  <si>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</si>
  <si>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</si>
  <si>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</si>
  <si>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</si>
  <si>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</si>
  <si>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</si>
  <si>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</si>
  <si>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</si>
  <si>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</si>
  <si>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</si>
  <si>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</si>
  <si>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</si>
  <si>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</si>
  <si>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</si>
  <si>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</si>
  <si>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</si>
  <si>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</si>
  <si>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</si>
  <si>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</si>
  <si>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</si>
  <si>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</si>
  <si>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</si>
  <si>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</si>
  <si>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</si>
  <si>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</si>
  <si>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</si>
  <si>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</si>
  <si>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</si>
  <si>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</si>
  <si>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</si>
  <si>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</si>
  <si>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</si>
  <si>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</si>
  <si>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</si>
  <si>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</si>
  <si>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</si>
  <si>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</si>
  <si>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</si>
  <si>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</si>
  <si>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</si>
  <si>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</si>
  <si>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</si>
  <si>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</si>
  <si>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</si>
  <si>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</si>
  <si>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</si>
  <si>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</si>
  <si>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</si>
  <si>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</si>
  <si>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</si>
  <si>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</si>
  <si>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</si>
  <si>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</si>
  <si>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</si>
  <si>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</si>
  <si>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</si>
  <si>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</si>
  <si>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</si>
  <si>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</si>
  <si>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</si>
  <si>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</si>
  <si>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</si>
  <si>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</si>
  <si>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</si>
  <si>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</si>
  <si>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</si>
  <si>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</si>
  <si>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</si>
  <si>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</si>
  <si>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</si>
  <si>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</si>
  <si>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</si>
  <si>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</si>
  <si>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</si>
  <si>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</si>
  <si>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</si>
  <si>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</si>
  <si>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</si>
  <si>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</si>
  <si>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</si>
  <si>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</si>
  <si>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</si>
  <si>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</si>
  <si>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</si>
  <si>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</si>
  <si>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</si>
  <si>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</si>
  <si>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</si>
  <si>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</si>
  <si>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</si>
  <si>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</si>
  <si>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</si>
  <si>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</si>
  <si>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</si>
  <si>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</si>
  <si>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</si>
  <si>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</si>
  <si>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</si>
  <si>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</si>
  <si>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</si>
  <si>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</si>
  <si>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</si>
  <si>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</si>
  <si>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</si>
  <si>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</si>
  <si>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</si>
  <si>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</si>
  <si>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</si>
  <si>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</si>
  <si>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</si>
  <si>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</si>
  <si>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</si>
  <si>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</si>
  <si>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</si>
  <si>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</si>
  <si>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</si>
  <si>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</si>
  <si>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</si>
  <si>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</si>
  <si>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</si>
  <si>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</si>
  <si>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</si>
  <si>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</si>
  <si>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</si>
  <si>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</si>
  <si>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</si>
  <si>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</si>
  <si>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</si>
  <si>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</si>
  <si>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</si>
  <si>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</si>
  <si>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</si>
  <si>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</si>
  <si>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</si>
  <si>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</si>
  <si>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</si>
  <si>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</si>
  <si>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</si>
  <si>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</si>
  <si>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</si>
  <si>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</si>
  <si>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</si>
  <si>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</si>
  <si>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</si>
  <si>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</si>
  <si>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</si>
  <si>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</si>
  <si>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</si>
  <si>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</si>
  <si>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</si>
  <si>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</si>
  <si>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</si>
  <si>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</si>
  <si>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</si>
  <si>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</si>
  <si>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</si>
  <si>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</si>
  <si>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</si>
  <si>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</si>
  <si>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</si>
  <si>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</si>
  <si>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</si>
  <si>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</si>
  <si>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</si>
  <si>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</si>
  <si>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</si>
  <si>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</si>
  <si>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</si>
  <si>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</si>
  <si>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</si>
  <si>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</si>
  <si>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</si>
  <si>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</si>
  <si>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</si>
  <si>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</si>
  <si>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</si>
  <si>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</si>
  <si>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</si>
  <si>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</si>
  <si>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</si>
  <si>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</si>
  <si>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</si>
  <si>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</si>
  <si>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</si>
  <si>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</si>
  <si>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</si>
  <si>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</si>
  <si>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</si>
  <si>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</si>
  <si>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</si>
  <si>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</si>
  <si>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</si>
  <si>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</si>
  <si>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</si>
  <si>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</si>
  <si>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</si>
  <si>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</si>
  <si>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</si>
  <si>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</si>
  <si>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</si>
  <si>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</si>
  <si>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</si>
  <si>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</si>
  <si>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</si>
  <si>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</si>
  <si>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</si>
  <si>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</si>
  <si>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</si>
  <si>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</si>
  <si>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</si>
  <si>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</si>
  <si>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</si>
  <si>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</si>
  <si>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</si>
  <si>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</si>
  <si>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</si>
  <si>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</si>
  <si>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</si>
  <si>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</si>
  <si>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</si>
  <si>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</si>
  <si>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</si>
  <si>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</si>
  <si>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</si>
  <si>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</si>
  <si>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</si>
  <si>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</si>
  <si>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</si>
  <si>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</si>
  <si>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</si>
  <si>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</si>
  <si>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</si>
  <si>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</si>
  <si>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</si>
  <si>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</si>
  <si>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</si>
  <si>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</si>
  <si>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</si>
  <si>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</si>
  <si>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</si>
  <si>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</si>
  <si>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</si>
  <si>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</si>
  <si>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</si>
  <si>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</si>
  <si>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</si>
  <si>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</si>
  <si>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</si>
  <si>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</si>
  <si>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</si>
  <si>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</si>
  <si>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</si>
  <si>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</si>
  <si>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</si>
  <si>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</si>
  <si>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</si>
  <si>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</si>
  <si>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</si>
  <si>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</si>
  <si>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</si>
  <si>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</si>
  <si>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</si>
  <si>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</si>
  <si>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</si>
  <si>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</si>
  <si>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</si>
  <si>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</si>
  <si>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</si>
  <si>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</si>
  <si>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</si>
  <si>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</si>
  <si>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</si>
  <si>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</si>
  <si>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</si>
  <si>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</si>
  <si>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</si>
  <si>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</si>
  <si>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</si>
  <si>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</si>
  <si>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</si>
  <si>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</si>
  <si>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</si>
  <si>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</si>
  <si>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</si>
  <si>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</si>
  <si>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</si>
  <si>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</si>
  <si>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</si>
  <si>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</si>
  <si>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</si>
  <si>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</si>
  <si>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</si>
  <si>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</si>
  <si>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</si>
  <si>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</si>
  <si>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</si>
  <si>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</si>
  <si>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</si>
  <si>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</si>
  <si>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</si>
  <si>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</si>
  <si>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</si>
  <si>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</si>
  <si>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</si>
  <si>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</si>
  <si>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</si>
  <si>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</si>
  <si>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</si>
  <si>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</si>
  <si>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</si>
  <si>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</si>
  <si>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</si>
  <si>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</si>
  <si>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</si>
  <si>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</si>
  <si>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</si>
  <si>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</si>
  <si>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</si>
  <si>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</si>
  <si>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</si>
  <si>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</si>
  <si>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</si>
  <si>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</si>
  <si>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</si>
  <si>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</si>
  <si>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</si>
  <si>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</si>
  <si>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</si>
  <si>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</si>
  <si>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</si>
  <si>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</si>
  <si>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</si>
  <si>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</si>
  <si>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</si>
  <si>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</si>
  <si>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</si>
  <si>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</si>
  <si>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</si>
  <si>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</si>
  <si>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</si>
  <si>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</si>
  <si>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</si>
  <si>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</si>
  <si>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</si>
  <si>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</si>
  <si>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</si>
  <si>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</si>
  <si>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</si>
  <si>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</si>
  <si>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</si>
  <si>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</si>
  <si>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</si>
  <si>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</si>
  <si>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</si>
  <si>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</si>
  <si>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</si>
  <si>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</si>
  <si>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</si>
  <si>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</si>
  <si>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</si>
  <si>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</si>
  <si>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</si>
  <si>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</si>
  <si>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</si>
  <si>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</si>
  <si>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</si>
  <si>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</si>
  <si>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</si>
  <si>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</si>
  <si>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</si>
  <si>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</si>
  <si>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</si>
  <si>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</si>
  <si>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</si>
  <si>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</si>
  <si>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</si>
  <si>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</si>
  <si>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</si>
  <si>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</si>
  <si>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</si>
  <si>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</si>
  <si>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</si>
  <si>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</si>
  <si>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</si>
  <si>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</si>
  <si>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</si>
  <si>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</si>
  <si>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</si>
  <si>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</si>
  <si>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</si>
  <si>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</si>
  <si>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</si>
  <si>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</si>
  <si>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</si>
  <si>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</si>
  <si>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</si>
  <si>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</si>
  <si>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</si>
  <si>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</si>
  <si>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</si>
  <si>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</si>
  <si>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</si>
  <si>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</si>
  <si>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</si>
  <si>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</si>
  <si>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</si>
  <si>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</si>
  <si>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</si>
  <si>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</si>
  <si>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</si>
  <si>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</si>
  <si>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</si>
  <si>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</si>
  <si>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</si>
  <si>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</si>
  <si>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</si>
  <si>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</si>
  <si>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</si>
  <si>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</si>
  <si>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</si>
  <si>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</si>
  <si>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</si>
  <si>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</si>
  <si>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</si>
  <si>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</si>
  <si>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</si>
  <si>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</si>
  <si>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</si>
  <si>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</si>
  <si>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</si>
  <si>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</si>
  <si>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</si>
  <si>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</si>
  <si>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</si>
  <si>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</si>
  <si>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</si>
  <si>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</si>
  <si>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</si>
  <si>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</si>
  <si>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</si>
  <si>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</si>
  <si>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</si>
  <si>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</si>
  <si>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</si>
  <si>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</si>
  <si>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</si>
  <si>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</si>
  <si>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</si>
  <si>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</si>
  <si>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</si>
  <si>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</si>
  <si>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</si>
  <si>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</si>
  <si>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</si>
  <si>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</si>
  <si>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</si>
  <si>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</si>
  <si>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</si>
  <si>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</si>
  <si>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</si>
  <si>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</si>
  <si>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</si>
  <si>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</si>
  <si>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</si>
  <si>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</si>
  <si>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</si>
  <si>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</si>
  <si>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</si>
  <si>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</si>
  <si>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</si>
  <si>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</si>
  <si>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</si>
  <si>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</si>
  <si>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</si>
  <si>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</si>
  <si>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</si>
  <si>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</si>
  <si>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</si>
  <si>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</si>
  <si>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</si>
  <si>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</si>
  <si>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</si>
  <si>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</si>
  <si>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</si>
  <si>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</si>
  <si>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</si>
  <si>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</si>
  <si>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</si>
  <si>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</si>
  <si>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</si>
  <si>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</si>
  <si>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</si>
  <si>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</si>
  <si>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</si>
  <si>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</si>
  <si>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</si>
  <si>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</si>
  <si>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</si>
  <si>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</si>
  <si>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</si>
  <si>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</si>
  <si>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</si>
  <si>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</si>
  <si>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</si>
  <si>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</si>
  <si>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</si>
  <si>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</si>
  <si>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</si>
  <si>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</si>
  <si>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</si>
  <si>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</si>
  <si>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</si>
  <si>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</si>
  <si>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</si>
  <si>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</si>
  <si>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</si>
  <si>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</si>
  <si>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</si>
  <si>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</si>
  <si>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</si>
  <si>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</si>
  <si>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</si>
  <si>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</si>
  <si>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</si>
  <si>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</si>
  <si>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</si>
  <si>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</si>
  <si>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</si>
  <si>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</si>
  <si>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</si>
  <si>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</si>
  <si>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</si>
  <si>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</si>
  <si>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</si>
  <si>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</si>
  <si>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</si>
  <si>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</si>
  <si>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</si>
  <si>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</si>
  <si>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</si>
  <si>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</si>
  <si>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</si>
  <si>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</si>
  <si>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</si>
  <si>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</si>
  <si>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</si>
  <si>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</si>
  <si>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</si>
  <si>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</si>
  <si>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</si>
  <si>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</si>
  <si>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</si>
  <si>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</si>
  <si>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</si>
  <si>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</si>
  <si>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</si>
  <si>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</si>
  <si>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</si>
  <si>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</si>
  <si>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</si>
  <si>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</si>
  <si>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</si>
  <si>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</si>
  <si>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</si>
  <si>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</si>
  <si>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</si>
  <si>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</si>
  <si>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</si>
  <si>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</si>
  <si>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</si>
  <si>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</si>
  <si>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</si>
  <si>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</si>
  <si>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</si>
  <si>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</si>
  <si>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</si>
  <si>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</si>
  <si>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</si>
  <si>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</si>
  <si>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</si>
  <si>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</si>
  <si>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</si>
  <si>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</si>
  <si>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</si>
  <si>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</si>
  <si>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</si>
  <si>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</si>
  <si>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</si>
  <si>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</si>
  <si>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</si>
  <si>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</si>
  <si>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</si>
  <si>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</si>
  <si>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</si>
  <si>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</si>
  <si>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</si>
  <si>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</si>
  <si>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</si>
  <si>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</si>
  <si>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</si>
  <si>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</si>
  <si>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</si>
  <si>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</si>
  <si>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</si>
  <si>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</si>
  <si>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</si>
  <si>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</si>
  <si>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</si>
  <si>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</si>
  <si>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</si>
  <si>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</si>
  <si>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</si>
  <si>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</si>
  <si>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</si>
  <si>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</si>
  <si>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</si>
  <si>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</si>
  <si>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</si>
  <si>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</si>
  <si>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</si>
  <si>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</si>
  <si>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</si>
  <si>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</si>
  <si>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</si>
  <si>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</si>
  <si>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</si>
  <si>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</si>
  <si>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</si>
  <si>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</si>
  <si>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</si>
  <si>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</si>
  <si>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</si>
  <si>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</si>
  <si>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</si>
  <si>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</si>
  <si>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</si>
  <si>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</si>
  <si>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</si>
  <si>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</si>
  <si>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</si>
  <si>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</si>
  <si>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</si>
  <si>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</si>
  <si>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</si>
  <si>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</si>
  <si>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</si>
  <si>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</si>
  <si>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</si>
  <si>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</si>
  <si>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</si>
  <si>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</si>
  <si>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</si>
  <si>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</si>
  <si>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</si>
  <si>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</si>
  <si>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</si>
  <si>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</si>
  <si>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</si>
  <si>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</si>
  <si>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</si>
  <si>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</si>
  <si>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</si>
  <si>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</si>
  <si>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</si>
  <si>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</si>
  <si>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</si>
  <si>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</si>
  <si>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</si>
  <si>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</si>
  <si>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</si>
  <si>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</si>
  <si>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</si>
  <si>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</si>
  <si>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</si>
  <si>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</si>
  <si>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</si>
  <si>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</si>
  <si>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</si>
  <si>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</si>
  <si>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</si>
  <si>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</si>
  <si>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</si>
  <si>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</si>
  <si>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</si>
  <si>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</si>
  <si>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</si>
  <si>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</si>
  <si>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</si>
  <si>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</si>
  <si>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</si>
  <si>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</si>
  <si>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</si>
  <si>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</si>
  <si>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</si>
  <si>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</si>
  <si>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</si>
  <si>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</si>
  <si>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</si>
  <si>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</si>
  <si>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</si>
  <si>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</si>
  <si>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</si>
  <si>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</si>
  <si>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</si>
  <si>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</si>
  <si>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</si>
  <si>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</si>
  <si>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</si>
  <si>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</si>
  <si>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</si>
  <si>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</si>
  <si>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</si>
  <si>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</si>
  <si>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</si>
  <si>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</si>
  <si>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</si>
  <si>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</si>
  <si>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</si>
  <si>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</si>
  <si>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</si>
  <si>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</si>
  <si>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</si>
  <si>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</si>
  <si>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</si>
  <si>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</si>
  <si>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</si>
  <si>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</si>
  <si>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</si>
  <si>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</si>
  <si>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</si>
  <si>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</si>
  <si>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</si>
  <si>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</si>
  <si>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</si>
  <si>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</si>
  <si>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</si>
  <si>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</si>
  <si>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</si>
  <si>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</si>
  <si>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</si>
  <si>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</si>
  <si>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</si>
  <si>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</si>
  <si>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</si>
  <si>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</si>
  <si>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</si>
  <si>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</si>
  <si>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</si>
  <si>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</si>
  <si>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</si>
  <si>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</si>
  <si>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</si>
  <si>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</si>
  <si>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</si>
  <si>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</si>
  <si>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</si>
  <si>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</si>
  <si>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</si>
  <si>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</si>
  <si>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</si>
  <si>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</si>
  <si>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</si>
  <si>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</si>
  <si>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</si>
  <si>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</si>
  <si>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</si>
  <si>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</si>
  <si>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</si>
  <si>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</si>
  <si>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</si>
  <si>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</si>
  <si>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</si>
  <si>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</si>
  <si>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</si>
  <si>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</si>
  <si>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</si>
  <si>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</si>
  <si>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</si>
  <si>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</si>
  <si>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</si>
  <si>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</si>
  <si>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</si>
  <si>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</si>
  <si>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</si>
  <si>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</si>
  <si>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</si>
  <si>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</si>
  <si>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</si>
  <si>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</si>
  <si>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</si>
  <si>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</si>
  <si>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</si>
  <si>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</si>
  <si>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</si>
  <si>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</si>
  <si>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</si>
  <si>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</si>
  <si>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</si>
  <si>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</si>
  <si>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</si>
  <si>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</si>
  <si>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</si>
  <si>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</si>
  <si>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</si>
  <si>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</si>
  <si>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</si>
  <si>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</si>
  <si>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</si>
  <si>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</si>
  <si>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</si>
  <si>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</si>
  <si>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</si>
  <si>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</si>
  <si>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</si>
  <si>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</si>
  <si>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</si>
  <si>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</si>
  <si>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</si>
  <si>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</si>
  <si>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</si>
  <si>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</si>
  <si>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</si>
  <si>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</si>
  <si>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</si>
  <si>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</si>
  <si>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</si>
  <si>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</si>
  <si>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</si>
  <si>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</si>
  <si>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</si>
  <si>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</si>
  <si>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</si>
  <si>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</si>
  <si>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</si>
  <si>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</si>
  <si>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</si>
  <si>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</si>
  <si>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</si>
  <si>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</si>
  <si>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</si>
  <si>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</si>
  <si>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</si>
  <si>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</si>
  <si>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</si>
  <si>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</si>
  <si>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</si>
  <si>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</si>
  <si>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</si>
  <si>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</si>
  <si>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</si>
  <si>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</si>
  <si>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</si>
  <si>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</si>
  <si>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</si>
  <si>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</si>
  <si>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</si>
  <si>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</si>
  <si>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</si>
  <si>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</si>
  <si>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</si>
  <si>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</si>
  <si>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</si>
  <si>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</si>
  <si>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</si>
  <si>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</si>
  <si>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</si>
  <si>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</si>
  <si>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</si>
  <si>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</si>
  <si>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</si>
  <si>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</si>
  <si>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</si>
  <si>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</si>
  <si>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</si>
  <si>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</si>
  <si>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</si>
  <si>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</si>
  <si>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</si>
  <si>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</si>
  <si>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</si>
  <si>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</si>
  <si>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</si>
  <si>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</si>
  <si>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</si>
  <si>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</si>
  <si>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</si>
  <si>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</si>
  <si>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</si>
  <si>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</si>
  <si>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</si>
  <si>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</si>
  <si>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</si>
  <si>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</si>
  <si>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</si>
  <si>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</si>
  <si>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</si>
  <si>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</si>
  <si>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</si>
  <si>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</si>
  <si>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</si>
  <si>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</si>
  <si>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</si>
  <si>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</si>
  <si>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</si>
  <si>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</si>
  <si>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</si>
  <si>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</si>
  <si>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</si>
  <si>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</si>
  <si>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</si>
  <si>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</si>
  <si>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</si>
  <si>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</si>
  <si>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</si>
  <si>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</si>
  <si>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</si>
  <si>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</si>
  <si>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</si>
  <si>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</si>
  <si>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</si>
  <si>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</si>
  <si>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</si>
  <si>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</si>
  <si>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</si>
  <si>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</si>
  <si>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</si>
  <si>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</si>
  <si>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</si>
  <si>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</si>
  <si>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</si>
  <si>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</si>
  <si>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</si>
  <si>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</si>
  <si>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</si>
  <si>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</si>
  <si>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</si>
  <si>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</si>
  <si>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</si>
  <si>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</si>
  <si>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</si>
  <si>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</si>
  <si>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</si>
  <si>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</si>
  <si>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</si>
  <si>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</si>
  <si>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</si>
  <si>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</si>
  <si>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</si>
  <si>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</si>
  <si>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</si>
  <si>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</si>
  <si>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</si>
  <si>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</si>
  <si>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</si>
  <si>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</si>
  <si>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</si>
  <si>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</si>
  <si>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</si>
  <si>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</si>
  <si>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</si>
  <si>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</si>
  <si>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</si>
  <si>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</si>
  <si>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</si>
  <si>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</si>
  <si>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</si>
  <si>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</si>
  <si>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</si>
  <si>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</si>
  <si>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</si>
  <si>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</si>
  <si>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</si>
  <si>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</si>
  <si>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</si>
  <si>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</si>
  <si>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</si>
  <si>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</si>
  <si>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</si>
  <si>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</si>
  <si>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</si>
  <si>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</si>
  <si>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</si>
  <si>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</si>
  <si>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</si>
  <si>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</si>
  <si>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</si>
  <si>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</si>
  <si>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</si>
  <si>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</si>
  <si>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</si>
  <si>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</si>
  <si>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</si>
  <si>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</si>
  <si>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</si>
  <si>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</si>
  <si>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</si>
  <si>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</si>
  <si>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</si>
  <si>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</si>
  <si>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</si>
  <si>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</si>
  <si>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</si>
  <si>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</si>
  <si>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</si>
  <si>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</si>
  <si>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</si>
  <si>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</si>
  <si>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</si>
  <si>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</si>
  <si>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</si>
  <si>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</si>
  <si>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</si>
  <si>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</si>
  <si>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</si>
  <si>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</si>
  <si>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</si>
  <si>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</si>
  <si>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</si>
  <si>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</si>
  <si>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</si>
  <si>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</si>
  <si>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</si>
  <si>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</si>
  <si>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</si>
  <si>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</si>
  <si>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</si>
  <si>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</si>
  <si>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</si>
  <si>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</si>
  <si>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</si>
  <si>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</si>
  <si>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</si>
  <si>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</si>
  <si>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</si>
  <si>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</si>
  <si>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</si>
  <si>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</si>
  <si>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</si>
  <si>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</si>
  <si>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</si>
  <si>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</si>
  <si>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</si>
  <si>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</si>
  <si>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</si>
  <si>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</si>
  <si>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</si>
  <si>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</si>
  <si>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</si>
  <si>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</si>
  <si>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</si>
  <si>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</si>
  <si>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</si>
  <si>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</si>
  <si>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</si>
  <si>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</si>
  <si>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</si>
  <si>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</si>
  <si>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</si>
  <si>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</si>
  <si>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</si>
  <si>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</si>
  <si>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</si>
  <si>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</si>
  <si>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</si>
  <si>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</si>
  <si>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</si>
  <si>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</si>
  <si>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</si>
  <si>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</si>
  <si>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</si>
  <si>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</si>
  <si>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</si>
  <si>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</si>
  <si>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</si>
  <si>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</si>
  <si>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</si>
  <si>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</si>
  <si>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</si>
  <si>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</si>
  <si>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</si>
  <si>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</si>
  <si>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</si>
  <si>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</si>
  <si>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</si>
  <si>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</si>
  <si>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</si>
  <si>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</si>
  <si>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</si>
  <si>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</si>
  <si>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</si>
  <si>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</si>
  <si>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</si>
  <si>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</si>
  <si>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</si>
  <si>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</si>
  <si>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</si>
  <si>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</si>
  <si>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</si>
  <si>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</si>
  <si>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</si>
  <si>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</si>
  <si>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</si>
  <si>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</si>
  <si>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</si>
  <si>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</si>
  <si>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</si>
  <si>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</si>
  <si>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</si>
  <si>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</si>
  <si>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</si>
  <si>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</si>
  <si>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</si>
  <si>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</si>
  <si>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</si>
  <si>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</si>
  <si>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</si>
  <si>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</si>
  <si>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</si>
  <si>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</si>
  <si>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</si>
  <si>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</si>
  <si>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</si>
  <si>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</si>
  <si>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</si>
  <si>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</si>
  <si>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</si>
  <si>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</si>
  <si>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</si>
  <si>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</si>
  <si>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</si>
  <si>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</si>
  <si>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</si>
  <si>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</si>
  <si>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</si>
  <si>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</si>
  <si>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</si>
  <si>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</si>
  <si>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</si>
  <si>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</si>
  <si>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</si>
  <si>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</si>
  <si>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</si>
  <si>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</si>
  <si>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</si>
  <si>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</si>
  <si>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</si>
  <si>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</si>
  <si>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</si>
  <si>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</si>
  <si>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</si>
  <si>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</si>
  <si>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</si>
  <si>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</si>
  <si>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</si>
  <si>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</si>
  <si>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</si>
  <si>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</si>
  <si>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</si>
  <si>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</si>
  <si>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</si>
  <si>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</si>
  <si>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</si>
  <si>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</si>
  <si>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</si>
  <si>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</si>
  <si>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</si>
  <si>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</si>
  <si>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</si>
  <si>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</si>
  <si>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</si>
  <si>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</si>
  <si>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</si>
  <si>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</si>
  <si>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</si>
  <si>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</si>
  <si>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</si>
  <si>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</si>
  <si>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</si>
  <si>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</si>
  <si>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</si>
  <si>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</si>
  <si>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</si>
  <si>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</si>
  <si>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</si>
  <si>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</si>
  <si>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</si>
  <si>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</si>
  <si>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</si>
  <si>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</si>
  <si>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</si>
  <si>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</si>
  <si>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</si>
  <si>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</si>
  <si>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</si>
  <si>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</si>
  <si>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</si>
  <si>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</si>
  <si>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</si>
  <si>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</si>
  <si>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</si>
  <si>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</si>
  <si>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</si>
  <si>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</si>
  <si>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</si>
  <si>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</si>
  <si>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</si>
  <si>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</si>
  <si>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</si>
  <si>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</si>
  <si>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</si>
  <si>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</si>
  <si>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</si>
  <si>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</si>
  <si>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</si>
  <si>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</si>
  <si>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</si>
  <si>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</si>
  <si>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</si>
  <si>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</si>
  <si>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</si>
  <si>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</si>
  <si>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</si>
  <si>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</si>
  <si>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</si>
  <si>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</si>
  <si>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</si>
  <si>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</si>
  <si>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</si>
  <si>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</si>
  <si>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</si>
  <si>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</si>
  <si>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</si>
  <si>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</si>
  <si>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</si>
  <si>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</si>
  <si>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</si>
  <si>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</si>
  <si>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</si>
  <si>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</si>
  <si>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</si>
  <si>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</si>
  <si>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</si>
  <si>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</si>
  <si>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</si>
  <si>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</si>
  <si>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</si>
  <si>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</si>
  <si>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</si>
  <si>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</si>
  <si>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</si>
  <si>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</si>
  <si>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</si>
  <si>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</si>
  <si>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</si>
  <si>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</si>
  <si>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</si>
  <si>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</si>
  <si>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</si>
  <si>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</si>
  <si>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</si>
  <si>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</si>
  <si>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</si>
  <si>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</si>
  <si>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</si>
  <si>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</si>
  <si>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</si>
  <si>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</si>
  <si>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</si>
  <si>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</si>
  <si>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</si>
  <si>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</si>
  <si>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</si>
  <si>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</si>
  <si>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</si>
  <si>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</si>
  <si>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</si>
  <si>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</si>
  <si>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</si>
  <si>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</si>
  <si>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</si>
  <si>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</si>
  <si>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</si>
  <si>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</si>
  <si>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</si>
  <si>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</si>
  <si>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</si>
  <si>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</si>
  <si>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</si>
  <si>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</si>
  <si>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</si>
  <si>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</si>
  <si>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</si>
  <si>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</si>
  <si>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</si>
  <si>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</si>
  <si>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</si>
  <si>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</si>
  <si>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</si>
  <si>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</si>
  <si>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</si>
  <si>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</si>
  <si>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</si>
  <si>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</si>
  <si>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</si>
  <si>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</si>
  <si>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</si>
  <si>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</si>
  <si>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</si>
  <si>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</si>
  <si>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</si>
  <si>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</si>
  <si>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</si>
  <si>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</si>
  <si>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</si>
  <si>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</si>
  <si>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</si>
  <si>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</si>
  <si>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</si>
  <si>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</si>
  <si>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</si>
  <si>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</si>
  <si>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</si>
  <si>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</si>
  <si>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</si>
  <si>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</si>
  <si>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</si>
  <si>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</si>
  <si>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</si>
  <si>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</si>
  <si>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</si>
  <si>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</si>
  <si>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</si>
  <si>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</si>
  <si>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</si>
  <si>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</si>
  <si>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</si>
  <si>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</si>
  <si>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</si>
  <si>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</si>
  <si>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</si>
  <si>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</si>
  <si>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</si>
  <si>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</si>
  <si>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</si>
  <si>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</si>
  <si>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</si>
  <si>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</si>
  <si>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</si>
  <si>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</si>
  <si>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</si>
  <si>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</si>
  <si>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</si>
  <si>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</si>
  <si>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</si>
  <si>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</si>
  <si>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</si>
  <si>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</si>
  <si>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</si>
  <si>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</si>
  <si>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</si>
  <si>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</si>
  <si>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</si>
  <si>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</si>
  <si>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</si>
  <si>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</si>
  <si>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</si>
  <si>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</si>
  <si>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</si>
  <si>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</si>
  <si>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</si>
  <si>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</si>
  <si>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</si>
  <si>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</si>
  <si>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</si>
  <si>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</si>
  <si>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</si>
  <si>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</si>
  <si>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</si>
  <si>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</si>
  <si>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</si>
  <si>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</si>
  <si>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</si>
  <si>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</si>
  <si>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</si>
  <si>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</si>
  <si>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</si>
  <si>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</si>
  <si>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</si>
  <si>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</si>
  <si>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</si>
  <si>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</si>
  <si>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</si>
  <si>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</si>
  <si>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</si>
  <si>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</si>
  <si>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</si>
  <si>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</si>
  <si>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</si>
  <si>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</si>
  <si>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</si>
  <si>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</si>
  <si>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</si>
  <si>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</si>
  <si>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</si>
  <si>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</si>
  <si>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</si>
  <si>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</si>
  <si>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</si>
  <si>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</si>
  <si>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</si>
  <si>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</si>
  <si>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</si>
  <si>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</si>
  <si>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</si>
  <si>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</si>
  <si>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</si>
  <si>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</si>
  <si>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</si>
  <si>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</si>
  <si>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</si>
  <si>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</si>
  <si>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</si>
  <si>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</si>
  <si>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</si>
  <si>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</si>
  <si>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</si>
  <si>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</si>
  <si>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</si>
  <si>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</si>
  <si>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</si>
  <si>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</si>
  <si>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</si>
  <si>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</si>
  <si>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</si>
  <si>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</si>
  <si>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</si>
  <si>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</si>
  <si>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</si>
  <si>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</si>
  <si>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</si>
  <si>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</si>
  <si>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</si>
  <si>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</si>
  <si>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</si>
  <si>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</si>
  <si>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</si>
  <si>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</si>
  <si>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</si>
  <si>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</si>
  <si>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</si>
  <si>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</si>
  <si>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</si>
  <si>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</si>
  <si>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</si>
  <si>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</si>
  <si>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</si>
  <si>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</si>
  <si>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</si>
  <si>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</si>
  <si>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</si>
  <si>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</si>
  <si>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</si>
  <si>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</si>
  <si>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</si>
  <si>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</si>
  <si>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</si>
  <si>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</si>
  <si>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</si>
  <si>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</si>
  <si>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</si>
  <si>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</si>
  <si>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</si>
  <si>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</si>
  <si>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</si>
  <si>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</si>
  <si>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</si>
  <si>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</si>
  <si>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</si>
  <si>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</si>
  <si>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</si>
  <si>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</si>
  <si>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</si>
  <si>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</si>
  <si>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</si>
  <si>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</si>
  <si>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</si>
  <si>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</si>
  <si>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</si>
  <si>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</si>
  <si>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</si>
  <si>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</si>
  <si>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</si>
  <si>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</si>
  <si>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</si>
  <si>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</si>
  <si>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</si>
  <si>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</si>
  <si>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</si>
  <si>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</si>
  <si>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</si>
  <si>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</si>
  <si>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</si>
  <si>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</si>
  <si>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</si>
  <si>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</si>
  <si>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</si>
  <si>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</si>
  <si>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</si>
  <si>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</si>
  <si>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</si>
  <si>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</si>
  <si>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</si>
  <si>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</si>
  <si>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</si>
  <si>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</si>
  <si>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</si>
  <si>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</si>
  <si>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</si>
  <si>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</si>
  <si>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</si>
  <si>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</si>
  <si>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</si>
  <si>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</si>
  <si>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</si>
  <si>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</si>
  <si>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</si>
  <si>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</si>
  <si>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</si>
  <si>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</si>
  <si>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</si>
  <si>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</si>
  <si>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</si>
  <si>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</si>
  <si>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</si>
  <si>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</si>
  <si>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</si>
  <si>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</si>
  <si>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</si>
  <si>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</si>
  <si>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</si>
  <si>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</si>
  <si>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</si>
  <si>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</si>
  <si>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</si>
  <si>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</si>
  <si>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</si>
  <si>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</si>
  <si>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</si>
  <si>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</si>
  <si>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</si>
  <si>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</si>
  <si>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</si>
  <si>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</si>
  <si>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</si>
  <si>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</si>
  <si>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</si>
  <si>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</si>
  <si>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</si>
  <si>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</si>
  <si>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</si>
  <si>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</si>
  <si>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</si>
  <si>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</si>
  <si>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</si>
  <si>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</si>
  <si>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</si>
  <si>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</si>
  <si>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</si>
  <si>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</si>
  <si>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</si>
  <si>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</si>
  <si>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</si>
  <si>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</si>
  <si>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</si>
  <si>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</si>
  <si>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</si>
  <si>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</si>
  <si>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</si>
  <si>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</si>
  <si>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</si>
  <si>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</si>
  <si>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</si>
  <si>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</si>
  <si>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</si>
  <si>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</si>
  <si>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</si>
  <si>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</si>
  <si>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</si>
  <si>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</si>
  <si>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</si>
  <si>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</si>
  <si>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</si>
  <si>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</si>
  <si>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</si>
  <si>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</si>
  <si>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</si>
  <si>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</si>
  <si>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</si>
  <si>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</si>
  <si>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</si>
  <si>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</si>
  <si>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</si>
  <si>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</si>
  <si>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</si>
  <si>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</si>
  <si>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</si>
  <si>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</si>
  <si>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</si>
  <si>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</si>
  <si>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</si>
  <si>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</si>
  <si>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</si>
  <si>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</si>
  <si>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</si>
  <si>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</si>
  <si>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</si>
  <si>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</si>
  <si>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</si>
  <si>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</si>
  <si>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</si>
  <si>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</si>
  <si>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</si>
  <si>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</si>
  <si>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</si>
  <si>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</si>
  <si>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</si>
  <si>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</si>
  <si>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</si>
  <si>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</si>
  <si>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</si>
  <si>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</si>
  <si>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</si>
  <si>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</si>
  <si>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</si>
  <si>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</si>
  <si>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</si>
  <si>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</si>
  <si>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</si>
  <si>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</si>
  <si>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</si>
  <si>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</si>
  <si>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</si>
  <si>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</si>
  <si>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</si>
  <si>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</si>
  <si>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</si>
  <si>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</si>
  <si>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</si>
  <si>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</si>
  <si>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</si>
  <si>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</si>
  <si>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</si>
  <si>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</si>
  <si>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</si>
  <si>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</si>
  <si>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</si>
  <si>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</si>
  <si>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</si>
  <si>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</si>
  <si>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</si>
  <si>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</si>
  <si>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</si>
  <si>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</si>
  <si>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</si>
  <si>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</si>
  <si>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</si>
  <si>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</si>
  <si>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</si>
  <si>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</si>
  <si>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</si>
  <si>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</si>
  <si>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</si>
  <si>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</si>
  <si>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</si>
  <si>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</si>
  <si>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</si>
  <si>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</si>
  <si>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</si>
  <si>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</si>
  <si>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</si>
  <si>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</si>
  <si>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</si>
  <si>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</si>
  <si>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</si>
  <si>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</si>
  <si>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</si>
  <si>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</si>
  <si>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</si>
  <si>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</si>
  <si>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</si>
  <si>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</si>
  <si>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</si>
  <si>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</si>
  <si>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</si>
  <si>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</si>
  <si>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</si>
  <si>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</si>
  <si>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</si>
  <si>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</si>
  <si>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</si>
  <si>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</si>
  <si>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</si>
  <si>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</si>
  <si>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</si>
  <si>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</si>
  <si>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</si>
  <si>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</si>
  <si>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</si>
  <si>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</si>
  <si>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</si>
  <si>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</si>
  <si>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</si>
  <si>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</si>
  <si>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</si>
  <si>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</si>
  <si>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</si>
  <si>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</si>
  <si>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</si>
  <si>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</si>
  <si>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</si>
  <si>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</si>
  <si>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</si>
  <si>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</si>
  <si>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</si>
  <si>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</si>
  <si>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</si>
  <si>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</si>
  <si>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</si>
  <si>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</si>
  <si>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</si>
  <si>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</si>
  <si>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</si>
  <si>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</si>
  <si>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</si>
  <si>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</si>
  <si>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</si>
  <si>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</si>
  <si>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</si>
  <si>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</si>
  <si>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</si>
  <si>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</si>
  <si>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</si>
  <si>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</si>
  <si>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</si>
  <si>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</si>
  <si>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</si>
  <si>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</si>
  <si>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</si>
  <si>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</si>
  <si>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</si>
  <si>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</si>
  <si>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</si>
  <si>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</si>
  <si>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</si>
  <si>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</si>
  <si>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</si>
  <si>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</si>
  <si>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</si>
  <si>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</si>
  <si>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</si>
  <si>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</si>
  <si>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</si>
  <si>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</si>
  <si>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</si>
  <si>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</si>
  <si>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</si>
  <si>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</si>
  <si>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</si>
  <si>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</si>
  <si>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</si>
  <si>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</si>
  <si>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</si>
  <si>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</si>
  <si>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</si>
  <si>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</si>
  <si>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</si>
  <si>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</si>
  <si>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</si>
  <si>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</si>
  <si>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</si>
  <si>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</si>
  <si>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</si>
  <si>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</si>
  <si>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</si>
  <si>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</si>
  <si>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</si>
  <si>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</si>
  <si>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</si>
  <si>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</si>
  <si>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</si>
  <si>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</si>
  <si>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</si>
  <si>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</si>
  <si>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</si>
  <si>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</si>
  <si>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</si>
  <si>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</si>
  <si>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</si>
  <si>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</si>
  <si>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</si>
  <si>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</si>
  <si>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</si>
  <si>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</si>
  <si>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</si>
  <si>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</si>
  <si>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</si>
  <si>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</si>
  <si>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</si>
  <si>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</si>
  <si>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</si>
  <si>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</si>
  <si>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</si>
  <si>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</si>
  <si>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</si>
  <si>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</si>
  <si>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</si>
  <si>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</si>
  <si>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</si>
  <si>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</si>
  <si>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</si>
  <si>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</si>
  <si>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</si>
  <si>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</si>
  <si>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</si>
  <si>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</si>
  <si>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</si>
  <si>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</si>
  <si>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</si>
  <si>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</si>
  <si>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</si>
  <si>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</si>
  <si>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</si>
  <si>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</si>
  <si>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</si>
  <si>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</si>
  <si>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</si>
  <si>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</si>
  <si>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</si>
  <si>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</si>
  <si>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</si>
  <si>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</si>
  <si>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</si>
  <si>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</si>
  <si>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</si>
  <si>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</si>
  <si>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</si>
  <si>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</si>
  <si>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</si>
  <si>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</si>
  <si>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</si>
  <si>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</si>
  <si>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</si>
  <si>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</si>
  <si>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</si>
  <si>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</si>
  <si>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</si>
  <si>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</si>
  <si>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</si>
  <si>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</si>
  <si>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</si>
  <si>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</si>
  <si>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</si>
  <si>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</si>
  <si>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</si>
  <si>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</si>
  <si>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</si>
  <si>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</si>
  <si>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</si>
  <si>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</si>
  <si>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</si>
  <si>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</si>
  <si>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</si>
  <si>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</si>
  <si>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</si>
  <si>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</si>
  <si>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</si>
  <si>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</si>
  <si>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</si>
  <si>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</si>
  <si>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</si>
  <si>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</si>
  <si>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</si>
  <si>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</si>
  <si>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</si>
  <si>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</si>
  <si>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</si>
  <si>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</si>
  <si>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</si>
  <si>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</si>
  <si>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</si>
  <si>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</si>
  <si>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</si>
  <si>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</si>
  <si>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</si>
  <si>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</si>
  <si>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</si>
  <si>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</si>
  <si>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</si>
  <si>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</si>
  <si>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</si>
  <si>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</si>
  <si>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</si>
  <si>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</si>
  <si>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</si>
  <si>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</si>
  <si>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</si>
  <si>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</si>
  <si>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</si>
  <si>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</si>
  <si>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</si>
  <si>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</si>
  <si>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</si>
  <si>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</si>
  <si>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</si>
  <si>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</si>
  <si>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</si>
  <si>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</si>
  <si>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</si>
  <si>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</si>
  <si>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</si>
  <si>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</si>
  <si>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</si>
  <si>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</si>
  <si>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</si>
  <si>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</si>
  <si>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</si>
  <si>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</si>
  <si>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</si>
  <si>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</si>
  <si>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</si>
  <si>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</si>
  <si>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</si>
  <si>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</si>
  <si>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</si>
  <si>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</si>
  <si>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</si>
  <si>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</si>
  <si>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</si>
  <si>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</si>
  <si>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</si>
  <si>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</si>
  <si>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</si>
  <si>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</si>
  <si>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</si>
  <si>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</si>
  <si>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</si>
  <si>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</si>
  <si>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</si>
  <si>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</si>
  <si>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</si>
  <si>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</si>
  <si>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</si>
  <si>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</si>
  <si>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</si>
  <si>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</si>
  <si>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</si>
  <si>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</si>
  <si>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</si>
  <si>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</si>
  <si>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</si>
  <si>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</si>
  <si>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</si>
  <si>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</si>
  <si>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</si>
  <si>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</si>
  <si>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</si>
  <si>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</si>
  <si>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</si>
  <si>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</si>
  <si>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</si>
  <si>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</si>
  <si>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</si>
  <si>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</si>
  <si>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</si>
  <si>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</si>
  <si>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</si>
  <si>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</si>
  <si>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</si>
  <si>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</si>
  <si>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</si>
  <si>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</si>
  <si>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</si>
  <si>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</si>
  <si>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</si>
  <si>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</si>
  <si>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</si>
  <si>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</si>
  <si>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</si>
  <si>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</si>
  <si>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</si>
  <si>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</si>
  <si>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</si>
  <si>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</si>
  <si>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</si>
  <si>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</si>
  <si>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</si>
  <si>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</si>
  <si>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</si>
  <si>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</si>
  <si>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</si>
  <si>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</si>
  <si>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</si>
  <si>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</si>
  <si>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</si>
  <si>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</si>
  <si>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</si>
  <si>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</si>
  <si>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</si>
  <si>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</si>
  <si>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</si>
  <si>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</si>
  <si>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</si>
  <si>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</si>
  <si>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</si>
  <si>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</si>
  <si>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</si>
  <si>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</si>
  <si>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</si>
  <si>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</si>
  <si>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</si>
  <si>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</si>
  <si>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</si>
  <si>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</si>
  <si>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</si>
  <si>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</si>
  <si>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</si>
  <si>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</si>
  <si>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</si>
  <si>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</si>
  <si>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</si>
  <si>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</si>
  <si>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</si>
  <si>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</si>
  <si>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</si>
  <si>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</si>
  <si>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</si>
  <si>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</si>
  <si>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</si>
  <si>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</si>
  <si>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</si>
  <si>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</si>
  <si>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</si>
  <si>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</si>
  <si>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</si>
  <si>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</si>
  <si>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</si>
  <si>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</si>
  <si>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</si>
  <si>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</si>
  <si>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</si>
  <si>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</si>
  <si>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</si>
  <si>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</si>
  <si>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</si>
  <si>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</si>
  <si>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</si>
  <si>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</si>
  <si>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</si>
  <si>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</si>
  <si>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</si>
  <si>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</si>
  <si>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</si>
  <si>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</si>
  <si>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</si>
  <si>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</si>
  <si>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</si>
  <si>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</si>
  <si>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</si>
  <si>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</si>
  <si>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</si>
  <si>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</si>
  <si>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</si>
  <si>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</si>
  <si>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</si>
  <si>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</si>
  <si>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</si>
  <si>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</si>
  <si>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</si>
  <si>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</si>
  <si>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</si>
  <si>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</si>
  <si>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</si>
  <si>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</si>
  <si>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</si>
  <si>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</si>
  <si>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</si>
  <si>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</si>
  <si>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</si>
  <si>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</si>
  <si>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</si>
  <si>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</si>
  <si>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</si>
  <si>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</si>
  <si>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</si>
  <si>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</si>
  <si>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</si>
  <si>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</si>
  <si>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</si>
  <si>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</si>
  <si>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</si>
  <si>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</si>
  <si>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</si>
  <si>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</si>
  <si>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</si>
  <si>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</si>
  <si>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</si>
  <si>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</si>
  <si>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</si>
  <si>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</si>
  <si>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</si>
  <si>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</si>
  <si>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</si>
  <si>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</si>
  <si>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</si>
  <si>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</si>
  <si>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</si>
  <si>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</si>
  <si>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</si>
  <si>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</si>
  <si>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</si>
  <si>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</si>
  <si>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</si>
  <si>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</si>
  <si>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</si>
  <si>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</si>
  <si>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</si>
  <si>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</si>
  <si>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</si>
  <si>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</si>
  <si>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</si>
  <si>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</si>
  <si>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</si>
  <si>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</si>
  <si>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</si>
  <si>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</si>
  <si>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</si>
  <si>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</si>
  <si>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</si>
  <si>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</si>
  <si>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</si>
  <si>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</si>
  <si>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</si>
  <si>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</si>
  <si>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</si>
  <si>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</si>
  <si>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</si>
  <si>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</si>
  <si>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</si>
  <si>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</si>
  <si>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</si>
  <si>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</si>
  <si>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</si>
  <si>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</si>
  <si>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</si>
  <si>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</si>
  <si>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</si>
  <si>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</si>
  <si>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</si>
  <si>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</si>
  <si>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</si>
  <si>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</si>
  <si>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</si>
  <si>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</si>
  <si>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</si>
  <si>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</si>
  <si>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</si>
  <si>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</si>
  <si>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</si>
  <si>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</si>
  <si>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</si>
  <si>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</si>
  <si>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</si>
  <si>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</si>
  <si>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</si>
  <si>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</si>
  <si>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</si>
  <si>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</si>
  <si>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</si>
  <si>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</si>
  <si>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</si>
  <si>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</si>
  <si>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</si>
  <si>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</si>
  <si>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</si>
  <si>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</si>
  <si>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</si>
  <si>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</si>
  <si>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</si>
  <si>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</si>
  <si>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</si>
  <si>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</si>
  <si>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</si>
  <si>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</si>
  <si>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</si>
  <si>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</si>
  <si>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</si>
  <si>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</si>
  <si>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</si>
  <si>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</si>
  <si>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</si>
  <si>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</si>
  <si>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</si>
  <si>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</si>
  <si>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</si>
  <si>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</si>
  <si>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</si>
  <si>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</si>
  <si>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</si>
  <si>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</si>
  <si>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</si>
  <si>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</si>
  <si>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</si>
  <si>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</si>
  <si>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</si>
  <si>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</si>
  <si>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</si>
  <si>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</si>
  <si>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</si>
  <si>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</si>
  <si>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</si>
  <si>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</si>
  <si>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</si>
  <si>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</si>
  <si>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</si>
  <si>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</si>
  <si>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</si>
  <si>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</si>
  <si>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</si>
  <si>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</si>
  <si>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</si>
  <si>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</si>
  <si>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</si>
  <si>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</si>
  <si>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</si>
  <si>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</si>
  <si>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</si>
  <si>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</si>
  <si>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</si>
  <si>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</si>
  <si>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</si>
  <si>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</si>
  <si>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</si>
  <si>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</si>
  <si>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</si>
  <si>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</si>
  <si>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</si>
  <si>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</si>
  <si>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</si>
  <si>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</si>
  <si>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</si>
  <si>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</si>
  <si>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</si>
  <si>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</si>
  <si>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</si>
  <si>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</si>
  <si>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</si>
  <si>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</si>
  <si>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</si>
  <si>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</si>
  <si>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</si>
  <si>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</si>
  <si>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</si>
  <si>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</si>
  <si>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</si>
  <si>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</si>
  <si>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</si>
  <si>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</si>
  <si>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</si>
  <si>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</si>
  <si>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</si>
  <si>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</si>
  <si>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</si>
  <si>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</si>
  <si>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</si>
  <si>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</si>
  <si>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</si>
  <si>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</si>
  <si>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</si>
  <si>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</si>
  <si>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</si>
  <si>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</si>
  <si>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</si>
  <si>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</si>
  <si>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</si>
  <si>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</si>
  <si>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</si>
  <si>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</si>
  <si>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</si>
  <si>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</si>
  <si>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</si>
  <si>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</si>
  <si>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</si>
  <si>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</si>
  <si>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</si>
  <si>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</si>
  <si>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</si>
  <si>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</si>
  <si>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</si>
  <si>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</si>
  <si>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</si>
  <si>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</si>
  <si>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</si>
  <si>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</si>
  <si>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</si>
  <si>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</si>
  <si>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</si>
  <si>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</si>
  <si>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</si>
  <si>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</si>
  <si>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</si>
  <si>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</si>
  <si>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</si>
  <si>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</si>
  <si>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</si>
  <si>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</si>
  <si>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</si>
  <si>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</si>
  <si>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</si>
  <si>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</si>
  <si>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</si>
  <si>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</si>
  <si>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</si>
  <si>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</si>
  <si>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</si>
  <si>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</si>
  <si>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</si>
  <si>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</si>
  <si>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</si>
  <si>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</si>
  <si>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</si>
  <si>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</si>
  <si>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</si>
  <si>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</si>
  <si>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</si>
  <si>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</si>
  <si>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</si>
  <si>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</si>
  <si>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</si>
  <si>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</si>
  <si>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</si>
  <si>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</si>
  <si>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</si>
  <si>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</si>
  <si>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</si>
  <si>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</si>
  <si>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</si>
  <si>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</si>
  <si>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</si>
  <si>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</si>
  <si>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</si>
  <si>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</si>
  <si>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</si>
  <si>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</si>
  <si>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</si>
  <si>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</si>
  <si>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</si>
  <si>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</si>
  <si>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</si>
  <si>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</si>
  <si>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</si>
  <si>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</si>
  <si>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</si>
  <si>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</si>
  <si>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</si>
  <si>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</si>
  <si>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</si>
  <si>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</si>
  <si>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</si>
  <si>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</si>
  <si>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</si>
  <si>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</si>
  <si>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</si>
  <si>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</si>
  <si>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</si>
  <si>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</si>
  <si>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</si>
  <si>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</si>
  <si>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</si>
  <si>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</si>
  <si>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</si>
  <si>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</si>
  <si>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</si>
  <si>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</si>
  <si>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</si>
  <si>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</si>
  <si>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</si>
  <si>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</si>
  <si>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</si>
  <si>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</si>
  <si>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</si>
  <si>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</si>
  <si>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</si>
  <si>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</si>
  <si>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</si>
  <si>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</si>
  <si>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</si>
  <si>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</si>
  <si>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</si>
  <si>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</si>
  <si>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</si>
  <si>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</si>
  <si>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</si>
  <si>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</si>
  <si>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</si>
  <si>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</si>
  <si>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</si>
  <si>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</si>
  <si>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</si>
  <si>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</si>
  <si>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</si>
  <si>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</si>
  <si>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</si>
  <si>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</si>
  <si>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</si>
  <si>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</si>
  <si>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</si>
  <si>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</si>
  <si>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</si>
  <si>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</si>
  <si>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</si>
  <si>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</si>
  <si>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</si>
  <si>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</si>
  <si>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</si>
  <si>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</si>
  <si>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</si>
  <si>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</si>
  <si>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</si>
  <si>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</si>
  <si>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</si>
  <si>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</si>
  <si>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</si>
  <si>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</si>
  <si>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</si>
  <si>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</si>
  <si>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</si>
  <si>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</si>
  <si>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</si>
  <si>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</si>
  <si>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</si>
  <si>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</si>
  <si>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</si>
  <si>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</si>
  <si>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</si>
  <si>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</si>
  <si>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</si>
  <si>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</si>
  <si>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</si>
  <si>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</si>
  <si>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</si>
  <si>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</si>
  <si>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</si>
  <si>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</si>
  <si>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</si>
  <si>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</si>
  <si>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</si>
  <si>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</si>
  <si>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</si>
  <si>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</si>
  <si>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</si>
  <si>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</si>
  <si>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</si>
  <si>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</si>
  <si>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</si>
  <si>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</si>
  <si>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</si>
  <si>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</si>
  <si>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</si>
  <si>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</si>
  <si>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</si>
  <si>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</si>
  <si>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</si>
  <si>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</si>
  <si>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</si>
  <si>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</si>
  <si>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</si>
  <si>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</si>
  <si>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</si>
  <si>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</si>
  <si>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</si>
  <si>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</si>
  <si>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</si>
  <si>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</si>
  <si>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</si>
  <si>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</si>
  <si>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</si>
  <si>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</si>
  <si>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</si>
  <si>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</si>
  <si>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</si>
  <si>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</si>
  <si>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</si>
  <si>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</si>
  <si>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</si>
  <si>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</si>
  <si>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</si>
  <si>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</si>
  <si>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</si>
  <si>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</si>
  <si>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</si>
  <si>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</si>
  <si>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</si>
  <si>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</si>
  <si>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</si>
  <si>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</si>
  <si>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</si>
  <si>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</si>
  <si>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</si>
  <si>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</si>
  <si>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</si>
  <si>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</si>
  <si>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</si>
  <si>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</si>
  <si>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</si>
  <si>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</si>
  <si>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</si>
  <si>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</si>
  <si>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</si>
  <si>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</si>
  <si>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</si>
  <si>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</si>
  <si>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</si>
  <si>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</si>
  <si>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</si>
  <si>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</si>
  <si>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</si>
  <si>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</si>
  <si>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</si>
  <si>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</si>
  <si>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</si>
  <si>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</si>
  <si>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</si>
  <si>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</si>
  <si>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</si>
  <si>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</si>
  <si>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</si>
  <si>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</si>
  <si>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</si>
  <si>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</si>
  <si>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</si>
  <si>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</si>
  <si>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</si>
  <si>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</si>
  <si>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</si>
  <si>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</si>
  <si>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</si>
  <si>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</si>
  <si>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</si>
  <si>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</si>
  <si>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</si>
  <si>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</si>
  <si>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</si>
  <si>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</si>
  <si>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</si>
  <si>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</si>
  <si>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</si>
  <si>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</si>
  <si>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</si>
  <si>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</si>
  <si>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</si>
  <si>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</si>
  <si>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</si>
  <si>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</si>
  <si>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</si>
  <si>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</si>
  <si>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</si>
  <si>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</si>
  <si>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</si>
  <si>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</si>
  <si>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</si>
  <si>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</si>
  <si>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</si>
  <si>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</si>
  <si>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</si>
  <si>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</si>
  <si>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</si>
  <si>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</si>
  <si>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</si>
  <si>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</si>
  <si>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</si>
  <si>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</si>
  <si>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</si>
  <si>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</si>
  <si>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</si>
  <si>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</si>
  <si>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</si>
  <si>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</si>
  <si>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</si>
  <si>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</si>
  <si>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</si>
  <si>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</si>
  <si>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</si>
  <si>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</si>
  <si>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</si>
  <si>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</si>
  <si>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</si>
  <si>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</si>
  <si>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</si>
  <si>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</si>
  <si>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</si>
  <si>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</si>
  <si>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</si>
  <si>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</si>
  <si>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</si>
  <si>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</si>
  <si>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</si>
  <si>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</si>
  <si>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</si>
  <si>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</si>
  <si>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</si>
  <si>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</si>
  <si>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</si>
  <si>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</si>
  <si>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</si>
  <si>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</si>
  <si>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</si>
  <si>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</si>
  <si>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</si>
  <si>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</si>
  <si>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</si>
  <si>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</si>
  <si>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</si>
  <si>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</si>
  <si>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</si>
  <si>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</si>
  <si>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</si>
  <si>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</si>
  <si>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</si>
  <si>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</si>
  <si>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</si>
  <si>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</si>
  <si>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</si>
  <si>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</si>
  <si>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</si>
  <si>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</si>
  <si>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</si>
  <si>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</si>
  <si>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</si>
  <si>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</si>
  <si>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</si>
  <si>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</si>
  <si>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</si>
  <si>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</si>
  <si>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</si>
  <si>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</si>
  <si>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</si>
  <si>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</si>
  <si>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</si>
  <si>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</si>
  <si>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</si>
  <si>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</si>
  <si>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</si>
  <si>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</si>
  <si>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</si>
  <si>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</si>
  <si>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</si>
  <si>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</si>
  <si>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</si>
  <si>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</si>
  <si>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</si>
  <si>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</si>
  <si>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</si>
  <si>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</si>
  <si>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</si>
  <si>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</si>
  <si>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</si>
  <si>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</si>
  <si>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</si>
  <si>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</si>
  <si>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</si>
  <si>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</si>
  <si>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</si>
  <si>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</si>
  <si>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</si>
  <si>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</si>
  <si>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</si>
  <si>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</si>
  <si>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</si>
  <si>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</si>
  <si>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</si>
  <si>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</si>
  <si>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</si>
  <si>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</si>
  <si>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</si>
  <si>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</si>
  <si>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</si>
  <si>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</si>
  <si>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</si>
  <si>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</si>
  <si>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</si>
  <si>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</si>
  <si>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</si>
  <si>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</si>
  <si>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</si>
  <si>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</si>
  <si>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</si>
  <si>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</si>
  <si>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</si>
  <si>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</si>
  <si>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</si>
  <si>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</si>
  <si>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</si>
  <si>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</si>
  <si>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</si>
  <si>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</si>
  <si>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</si>
  <si>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</si>
  <si>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</si>
  <si>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</si>
  <si>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</si>
  <si>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</si>
  <si>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</si>
  <si>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</si>
  <si>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</si>
  <si>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</si>
  <si>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</si>
  <si>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</si>
  <si>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</si>
  <si>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</si>
  <si>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</si>
  <si>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</si>
  <si>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</si>
  <si>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</si>
  <si>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</si>
  <si>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</si>
  <si>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</si>
  <si>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</si>
  <si>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</si>
  <si>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</si>
  <si>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</si>
  <si>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</si>
  <si>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</si>
  <si>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</si>
  <si>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</si>
  <si>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</si>
  <si>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</si>
  <si>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</si>
  <si>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</si>
  <si>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</si>
  <si>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</si>
  <si>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</si>
  <si>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</si>
  <si>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</si>
  <si>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</si>
  <si>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</si>
  <si>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</si>
  <si>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</si>
  <si>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</si>
  <si>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</si>
  <si>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</si>
  <si>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</si>
  <si>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</si>
  <si>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</si>
  <si>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</si>
  <si>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</si>
  <si>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</si>
  <si>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</si>
  <si>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</si>
  <si>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</si>
  <si>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</si>
  <si>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</si>
  <si>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</si>
  <si>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</si>
  <si>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</si>
  <si>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</si>
  <si>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</si>
  <si>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</si>
  <si>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</si>
  <si>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</si>
  <si>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</si>
  <si>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</si>
  <si>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</si>
  <si>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</si>
  <si>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</si>
  <si>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</si>
  <si>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</si>
  <si>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</si>
  <si>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</si>
  <si>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</si>
  <si>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</si>
  <si>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</si>
  <si>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</si>
  <si>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</si>
  <si>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</si>
  <si>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</si>
  <si>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</si>
  <si>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</si>
  <si>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</si>
  <si>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</si>
  <si>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</si>
  <si>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</si>
  <si>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</si>
  <si>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</si>
  <si>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</si>
  <si>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</si>
  <si>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</si>
  <si>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</si>
  <si>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</si>
  <si>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</si>
  <si>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</si>
  <si>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</si>
  <si>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</si>
  <si>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</si>
  <si>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</si>
  <si>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</si>
  <si>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</si>
  <si>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</si>
  <si>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</si>
  <si>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</si>
  <si>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</si>
  <si>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</si>
  <si>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</si>
  <si>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</si>
  <si>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</si>
  <si>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</si>
  <si>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</si>
  <si>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</si>
  <si>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</si>
  <si>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</si>
  <si>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</si>
  <si>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</si>
  <si>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</si>
  <si>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</si>
  <si>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</si>
  <si>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</si>
  <si>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</si>
  <si>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</si>
  <si>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</si>
  <si>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</si>
  <si>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</si>
  <si>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</si>
  <si>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</si>
  <si>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</si>
  <si>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</si>
  <si>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</si>
  <si>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</si>
  <si>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</si>
  <si>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</si>
  <si>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</si>
  <si>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</si>
  <si>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</si>
  <si>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</si>
  <si>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</si>
  <si>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</si>
  <si>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</si>
  <si>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</si>
  <si>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</si>
  <si>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</si>
  <si>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</si>
  <si>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</si>
  <si>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</si>
  <si>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</si>
  <si>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</si>
  <si>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</si>
  <si>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</si>
  <si>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</si>
  <si>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</si>
  <si>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</si>
  <si>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</si>
  <si>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</si>
  <si>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</si>
  <si>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</si>
  <si>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</si>
  <si>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</si>
  <si>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</si>
  <si>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</si>
  <si>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</si>
  <si>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</si>
  <si>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</si>
  <si>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</si>
  <si>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</si>
  <si>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</si>
  <si>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</si>
  <si>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</si>
  <si>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</si>
  <si>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</si>
  <si>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</si>
  <si>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</si>
  <si>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</si>
  <si>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</si>
  <si>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</si>
  <si>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</si>
  <si>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</si>
  <si>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</si>
  <si>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</si>
  <si>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</si>
  <si>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</si>
  <si>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</si>
  <si>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</si>
  <si>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</si>
  <si>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</si>
  <si>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</si>
  <si>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</si>
  <si>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</si>
  <si>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</si>
  <si>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</si>
  <si>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</si>
  <si>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</si>
  <si>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</si>
  <si>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</si>
  <si>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</si>
  <si>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</si>
  <si>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</si>
  <si>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</si>
  <si>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</si>
  <si>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</si>
  <si>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</si>
  <si>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</si>
  <si>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</si>
  <si>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</si>
  <si>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</si>
  <si>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</si>
  <si>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</si>
  <si>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</si>
  <si>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</si>
  <si>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</si>
  <si>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</si>
  <si>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</si>
  <si>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</si>
  <si>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</si>
  <si>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</si>
  <si>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</si>
  <si>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</si>
  <si>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</si>
  <si>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</si>
  <si>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</si>
  <si>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</si>
  <si>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</si>
  <si>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</si>
  <si>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</si>
  <si>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</si>
  <si>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</si>
  <si>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</si>
  <si>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</si>
  <si>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</si>
  <si>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</si>
  <si>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</si>
  <si>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</si>
  <si>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</si>
  <si>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</si>
  <si>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</si>
  <si>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</si>
  <si>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</si>
  <si>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</si>
  <si>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</si>
  <si>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</si>
  <si>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</si>
  <si>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</si>
  <si>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</si>
  <si>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</si>
  <si>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</si>
  <si>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</si>
  <si>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</si>
  <si>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</si>
  <si>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</si>
  <si>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</si>
  <si>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</si>
  <si>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</si>
  <si>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</si>
  <si>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</si>
  <si>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</si>
  <si>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</si>
  <si>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</si>
  <si>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</si>
  <si>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</si>
  <si>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</si>
  <si>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</si>
  <si>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</si>
  <si>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</si>
  <si>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</si>
  <si>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</si>
  <si>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</si>
  <si>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</si>
  <si>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</si>
  <si>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</si>
  <si>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</si>
  <si>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</si>
  <si>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</si>
  <si>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</si>
  <si>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</si>
  <si>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</si>
  <si>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</si>
  <si>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</si>
  <si>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</si>
  <si>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</si>
  <si>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</si>
  <si>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</si>
  <si>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</si>
  <si>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</si>
  <si>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</si>
  <si>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</si>
  <si>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</si>
  <si>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</si>
  <si>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</si>
  <si>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</si>
  <si>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</si>
  <si>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</si>
  <si>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</si>
  <si>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</si>
  <si>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</si>
  <si>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</si>
  <si>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</si>
  <si>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</si>
  <si>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</si>
  <si>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</si>
  <si>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</si>
  <si>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</si>
  <si>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</si>
  <si>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</si>
  <si>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</si>
  <si>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</si>
  <si>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</si>
  <si>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</si>
  <si>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</si>
  <si>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</si>
  <si>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</si>
  <si>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</si>
  <si>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</si>
  <si>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</si>
  <si>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</si>
  <si>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</si>
  <si>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</si>
  <si>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</si>
  <si>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</si>
  <si>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</si>
  <si>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</si>
  <si>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</si>
  <si>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</si>
  <si>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</si>
  <si>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</si>
  <si>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</si>
  <si>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</si>
  <si>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</si>
  <si>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</si>
  <si>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</si>
  <si>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</si>
  <si>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</si>
  <si>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</si>
  <si>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</si>
  <si>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</si>
  <si>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</si>
  <si>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</si>
  <si>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</si>
  <si>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</si>
  <si>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</si>
  <si>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</si>
  <si>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</si>
  <si>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</si>
  <si>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</si>
  <si>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</si>
  <si>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</si>
  <si>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</si>
  <si>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</si>
  <si>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</si>
  <si>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</si>
  <si>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</si>
  <si>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</si>
  <si>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</si>
  <si>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</si>
  <si>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</si>
  <si>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</si>
  <si>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</si>
  <si>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</si>
  <si>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</si>
  <si>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</si>
  <si>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</si>
  <si>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</si>
  <si>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</si>
  <si>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</si>
  <si>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</si>
  <si>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</si>
  <si>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</si>
  <si>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</si>
  <si>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</si>
  <si>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</si>
  <si>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</si>
  <si>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</si>
  <si>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</si>
  <si>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</si>
  <si>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</si>
  <si>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</si>
  <si>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</si>
  <si>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</si>
  <si>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</si>
  <si>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</si>
  <si>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</si>
  <si>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</si>
  <si>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</si>
  <si>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</si>
  <si>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</si>
  <si>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</si>
  <si>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</si>
  <si>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</si>
  <si>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</si>
  <si>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</si>
  <si>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</si>
  <si>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</si>
  <si>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</si>
  <si>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</si>
  <si>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</si>
  <si>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</si>
  <si>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</si>
  <si>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</si>
  <si>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</si>
  <si>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</si>
  <si>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</si>
  <si>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</si>
  <si>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</si>
  <si>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</si>
  <si>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</si>
  <si>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</si>
  <si>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</si>
  <si>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</si>
  <si>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</si>
  <si>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</si>
  <si>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</si>
  <si>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</si>
  <si>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</si>
  <si>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</si>
  <si>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</si>
  <si>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</si>
  <si>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</si>
  <si>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</si>
  <si>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</si>
  <si>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</si>
  <si>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</si>
  <si>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</si>
  <si>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</si>
  <si>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</si>
  <si>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</si>
  <si>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</si>
  <si>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</si>
  <si>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</si>
  <si>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</si>
  <si>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</si>
  <si>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</si>
  <si>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</si>
  <si>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</si>
  <si>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</si>
  <si>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</si>
  <si>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</si>
  <si>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</si>
  <si>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</si>
  <si>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</si>
  <si>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</si>
  <si>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</si>
  <si>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</si>
  <si>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</si>
  <si>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</si>
  <si>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</si>
  <si>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</si>
  <si>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</si>
  <si>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</si>
  <si>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</si>
  <si>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</si>
  <si>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</si>
  <si>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</si>
  <si>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</si>
  <si>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</si>
  <si>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</si>
  <si>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</si>
  <si>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</si>
  <si>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</si>
  <si>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</si>
  <si>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</si>
  <si>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</si>
  <si>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</si>
  <si>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</si>
  <si>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</si>
  <si>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</si>
  <si>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</si>
  <si>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</si>
  <si>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</si>
  <si>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</si>
  <si>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</si>
  <si>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</si>
  <si>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</si>
  <si>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</si>
  <si>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</si>
  <si>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</si>
  <si>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</si>
  <si>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</si>
  <si>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</si>
  <si>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</si>
  <si>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</si>
  <si>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</si>
  <si>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</si>
  <si>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</si>
  <si>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</si>
  <si>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</si>
  <si>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</si>
  <si>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</si>
  <si>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</si>
  <si>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</si>
  <si>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</si>
  <si>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</si>
  <si>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</si>
  <si>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</si>
  <si>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</si>
  <si>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</si>
  <si>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</si>
  <si>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</si>
  <si>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</si>
  <si>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</si>
  <si>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</si>
  <si>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</si>
  <si>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</si>
  <si>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</si>
  <si>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</si>
  <si>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</si>
  <si>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</si>
  <si>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</si>
  <si>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</si>
  <si>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</si>
  <si>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</si>
  <si>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</si>
  <si>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</si>
  <si>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</si>
  <si>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</si>
  <si>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</si>
  <si>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</si>
  <si>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</si>
  <si>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</si>
  <si>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</si>
  <si>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</si>
  <si>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</si>
  <si>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</si>
  <si>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</si>
  <si>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</si>
  <si>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</si>
  <si>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</si>
  <si>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</si>
  <si>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</si>
  <si>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</si>
  <si>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</si>
  <si>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</si>
  <si>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</si>
  <si>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</si>
  <si>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</si>
  <si>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</si>
  <si>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</si>
  <si>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</si>
  <si>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</si>
  <si>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</si>
  <si>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</si>
  <si>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</si>
  <si>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</si>
  <si>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</si>
  <si>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</si>
  <si>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</si>
  <si>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</si>
  <si>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</si>
  <si>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</si>
  <si>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</si>
  <si>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</si>
  <si>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</si>
  <si>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</si>
  <si>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</si>
  <si>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</si>
  <si>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</si>
  <si>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</si>
  <si>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</si>
  <si>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</si>
  <si>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</si>
  <si>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</si>
  <si>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</si>
  <si>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</si>
  <si>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</si>
  <si>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</si>
  <si>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</si>
  <si>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</si>
  <si>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</si>
  <si>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</si>
  <si>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</si>
  <si>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</si>
  <si>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</si>
  <si>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</si>
  <si>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</si>
  <si>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</si>
  <si>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</si>
  <si>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</si>
  <si>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</si>
  <si>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</si>
  <si>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</si>
  <si>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</si>
  <si>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</si>
  <si>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</si>
  <si>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</si>
  <si>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</si>
  <si>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</si>
  <si>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</si>
  <si>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</si>
  <si>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</si>
  <si>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</si>
  <si>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</si>
  <si>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</si>
  <si>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</si>
  <si>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</si>
  <si>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</si>
  <si>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</si>
  <si>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</si>
  <si>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</si>
  <si>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</si>
  <si>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</si>
  <si>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</si>
  <si>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</si>
  <si>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</si>
  <si>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</si>
  <si>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</si>
  <si>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</si>
  <si>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</si>
  <si>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</si>
  <si>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</si>
  <si>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</si>
  <si>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</si>
  <si>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</si>
  <si>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</si>
  <si>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</si>
  <si>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</si>
  <si>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</si>
  <si>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</si>
  <si>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</si>
  <si>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</si>
  <si>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</si>
  <si>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</si>
  <si>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</si>
  <si>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</si>
  <si>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</si>
  <si>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</si>
  <si>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</si>
  <si>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</si>
  <si>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</si>
  <si>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</si>
  <si>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</si>
  <si>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</si>
  <si>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</si>
  <si>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</si>
  <si>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</si>
  <si>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</si>
  <si>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</si>
  <si>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</si>
  <si>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</si>
  <si>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</si>
  <si>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</si>
  <si>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</si>
  <si>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</si>
  <si>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</si>
  <si>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</si>
  <si>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</si>
  <si>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</si>
  <si>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</si>
  <si>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</si>
  <si>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</si>
  <si>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</si>
  <si>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</si>
  <si>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</si>
  <si>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</si>
  <si>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</si>
  <si>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</si>
  <si>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</si>
  <si>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</si>
  <si>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</si>
  <si>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</si>
  <si>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</si>
  <si>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</si>
  <si>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</si>
  <si>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</si>
  <si>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</si>
  <si>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</si>
  <si>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</si>
  <si>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</si>
  <si>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</si>
  <si>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</si>
  <si>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</si>
  <si>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</si>
  <si>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</si>
  <si>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</si>
  <si>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</si>
  <si>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</si>
  <si>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</si>
  <si>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</si>
  <si>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</si>
  <si>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</si>
  <si>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</si>
  <si>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</si>
  <si>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</si>
  <si>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</si>
  <si>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</si>
  <si>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</si>
  <si>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</si>
  <si>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</si>
  <si>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</si>
  <si>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</si>
  <si>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</si>
  <si>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</si>
  <si>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</si>
  <si>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</si>
  <si>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</si>
  <si>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</si>
  <si>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</si>
  <si>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</si>
  <si>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</si>
  <si>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</si>
  <si>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</si>
  <si>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</si>
  <si>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</si>
  <si>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</si>
  <si>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</si>
  <si>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</si>
  <si>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</si>
  <si>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</si>
  <si>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</si>
  <si>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</si>
  <si>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</si>
  <si>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</si>
  <si>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</si>
  <si>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</si>
  <si>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</si>
  <si>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</si>
  <si>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</si>
  <si>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</si>
  <si>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</si>
  <si>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</si>
  <si>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</si>
  <si>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</si>
  <si>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</si>
  <si>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</si>
  <si>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</si>
  <si>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</si>
  <si>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</si>
  <si>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</si>
  <si>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</si>
  <si>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</si>
  <si>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</si>
  <si>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</si>
  <si>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</si>
  <si>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</si>
  <si>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</si>
  <si>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</si>
  <si>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</si>
  <si>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</si>
  <si>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</si>
  <si>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</si>
  <si>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</si>
  <si>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</si>
  <si>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</si>
  <si>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</si>
  <si>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</si>
  <si>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</si>
  <si>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</si>
  <si>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</si>
  <si>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</si>
  <si>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</si>
  <si>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</si>
  <si>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</si>
  <si>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</si>
  <si>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</si>
  <si>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</si>
  <si>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</si>
  <si>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</si>
  <si>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</si>
  <si>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</si>
  <si>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</si>
  <si>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</si>
  <si>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</si>
  <si>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</si>
  <si>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</si>
  <si>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</si>
  <si>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</si>
  <si>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</si>
  <si>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</si>
  <si>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</si>
  <si>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</si>
  <si>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</si>
  <si>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</si>
  <si>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</si>
  <si>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</si>
  <si>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</si>
  <si>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</si>
  <si>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</si>
  <si>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</si>
  <si>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</si>
  <si>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</si>
  <si>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</si>
  <si>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</si>
  <si>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</si>
  <si>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</si>
  <si>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</si>
  <si>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</si>
  <si>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</si>
  <si>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</si>
  <si>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</si>
  <si>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</si>
  <si>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</si>
  <si>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</si>
  <si>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</si>
  <si>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</si>
  <si>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</si>
  <si>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</si>
  <si>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</si>
  <si>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</si>
  <si>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</si>
  <si>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</si>
  <si>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</si>
  <si>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</si>
  <si>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</si>
  <si>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</si>
  <si>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</si>
  <si>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</si>
  <si>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</si>
  <si>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</si>
  <si>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</si>
  <si>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</si>
  <si>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</si>
  <si>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</si>
  <si>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</si>
  <si>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</si>
  <si>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</si>
  <si>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</si>
  <si>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</si>
  <si>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</si>
  <si>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</si>
  <si>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</si>
  <si>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</si>
  <si>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</si>
  <si>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</si>
  <si>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</si>
  <si>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</si>
  <si>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</si>
  <si>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</si>
  <si>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</si>
  <si>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</si>
  <si>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</si>
  <si>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</si>
  <si>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</si>
  <si>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</si>
  <si>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</si>
  <si>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</si>
  <si>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</si>
  <si>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</si>
  <si>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</si>
  <si>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</si>
  <si>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</si>
  <si>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</si>
  <si>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</si>
  <si>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</si>
  <si>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</si>
  <si>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</si>
  <si>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</si>
  <si>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</si>
  <si>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</si>
  <si>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</si>
  <si>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</si>
  <si>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</si>
  <si>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</si>
  <si>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</si>
  <si>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</si>
  <si>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</si>
  <si>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</si>
  <si>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</si>
  <si>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</si>
  <si>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</si>
  <si>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</si>
  <si>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</si>
  <si>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</si>
  <si>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</si>
  <si>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</si>
  <si>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</si>
  <si>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</si>
  <si>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</si>
  <si>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</si>
  <si>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</si>
  <si>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</si>
  <si>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</si>
  <si>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</si>
  <si>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</si>
  <si>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</si>
  <si>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</si>
  <si>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</si>
  <si>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</si>
  <si>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</si>
  <si>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</si>
  <si>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</si>
  <si>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</si>
  <si>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</si>
  <si>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</si>
  <si>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</si>
  <si>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</si>
  <si>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</si>
  <si>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</si>
  <si>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</si>
  <si>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</si>
  <si>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</si>
  <si>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</si>
  <si>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</si>
  <si>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</si>
  <si>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</si>
  <si>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</si>
  <si>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</si>
  <si>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</si>
  <si>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</si>
  <si>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</si>
  <si>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</si>
  <si>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</si>
  <si>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</si>
  <si>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</si>
  <si>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</si>
  <si>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</si>
  <si>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</si>
  <si>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</si>
  <si>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</si>
  <si>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</si>
  <si>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</si>
  <si>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</si>
  <si>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</si>
  <si>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</si>
  <si>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</si>
  <si>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</si>
  <si>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</si>
  <si>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</si>
  <si>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</si>
  <si>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</si>
  <si>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</si>
  <si>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</si>
  <si>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</si>
  <si>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</si>
  <si>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</si>
  <si>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</si>
  <si>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</si>
  <si>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</si>
  <si>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</si>
  <si>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</si>
  <si>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</si>
  <si>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</si>
  <si>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</si>
  <si>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</si>
  <si>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</si>
  <si>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</si>
  <si>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</si>
  <si>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</si>
  <si>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</si>
  <si>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</si>
  <si>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</si>
  <si>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</si>
  <si>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</si>
  <si>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</si>
  <si>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</si>
  <si>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</si>
  <si>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</si>
  <si>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</si>
  <si>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</si>
  <si>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</si>
  <si>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</si>
  <si>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</si>
  <si>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</si>
  <si>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</si>
  <si>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</si>
  <si>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</si>
  <si>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</si>
  <si>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</si>
  <si>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</si>
  <si>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</si>
  <si>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</si>
  <si>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</si>
  <si>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</si>
  <si>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</si>
  <si>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</si>
  <si>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</si>
  <si>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</si>
  <si>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</si>
  <si>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</si>
  <si>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</si>
  <si>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</si>
  <si>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</si>
  <si>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</si>
  <si>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</si>
  <si>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</si>
  <si>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</si>
  <si>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</si>
  <si>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</si>
  <si>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</si>
  <si>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</si>
  <si>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</si>
  <si>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</si>
  <si>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</si>
  <si>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</si>
  <si>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</si>
  <si>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</si>
  <si>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</si>
  <si>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</si>
  <si>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</si>
  <si>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</si>
  <si>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</si>
  <si>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</si>
  <si>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</si>
  <si>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</si>
  <si>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</si>
  <si>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</si>
  <si>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</si>
  <si>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</si>
  <si>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</si>
  <si>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</si>
  <si>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</si>
  <si>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</si>
  <si>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</si>
  <si>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</si>
  <si>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</si>
  <si>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</si>
  <si>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</si>
  <si>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</si>
  <si>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</si>
  <si>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</si>
  <si>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</si>
  <si>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</si>
  <si>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</si>
  <si>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</si>
  <si>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</si>
  <si>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</si>
  <si>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</si>
  <si>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</si>
  <si>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</si>
  <si>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</si>
  <si>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</si>
  <si>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</si>
  <si>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</si>
  <si>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</si>
  <si>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</si>
  <si>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</si>
  <si>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</si>
  <si>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</si>
  <si>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</si>
  <si>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</si>
  <si>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</si>
  <si>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</si>
  <si>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</si>
  <si>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</si>
  <si>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</si>
  <si>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</si>
  <si>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</si>
  <si>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</si>
  <si>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</si>
  <si>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</si>
  <si>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</si>
  <si>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</si>
  <si>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</si>
  <si>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</si>
  <si>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</si>
  <si>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</si>
  <si>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</si>
  <si>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</si>
  <si>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</si>
  <si>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</si>
  <si>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</si>
  <si>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</si>
  <si>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</si>
  <si>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</si>
  <si>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</si>
  <si>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</si>
  <si>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</si>
  <si>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</si>
  <si>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</si>
  <si>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</si>
  <si>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</si>
  <si>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</si>
  <si>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</si>
  <si>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</si>
  <si>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</si>
  <si>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</si>
  <si>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</si>
  <si>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</si>
  <si>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</si>
  <si>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</si>
  <si>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</si>
  <si>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</si>
  <si>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</si>
  <si>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</si>
  <si>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</si>
  <si>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</si>
  <si>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</si>
  <si>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</si>
  <si>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</si>
  <si>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</si>
  <si>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</si>
  <si>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</si>
  <si>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</si>
  <si>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</si>
  <si>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</si>
  <si>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</si>
  <si>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</si>
  <si>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</si>
  <si>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</si>
  <si>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</si>
  <si>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</si>
  <si>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</si>
  <si>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</si>
  <si>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</si>
  <si>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</si>
  <si>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</si>
  <si>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</si>
  <si>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</si>
  <si>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</si>
  <si>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</si>
  <si>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</si>
  <si>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</si>
  <si>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</si>
  <si>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</si>
  <si>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</si>
  <si>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</si>
  <si>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</si>
  <si>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</si>
  <si>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</si>
  <si>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</si>
  <si>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</si>
  <si>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</si>
  <si>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</si>
  <si>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</si>
  <si>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</si>
  <si>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</si>
  <si>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</si>
  <si>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</si>
  <si>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</si>
  <si>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</si>
  <si>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</si>
  <si>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</si>
  <si>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</si>
  <si>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</si>
  <si>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</si>
  <si>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</si>
  <si>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</si>
  <si>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</si>
  <si>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</si>
  <si>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</si>
  <si>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</si>
  <si>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</si>
  <si>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</si>
  <si>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</si>
  <si>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</si>
  <si>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</si>
  <si>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</si>
  <si>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</si>
  <si>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</si>
  <si>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</si>
  <si>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</si>
  <si>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</si>
  <si>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</si>
  <si>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</si>
  <si>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</si>
  <si>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</si>
  <si>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</si>
  <si>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</si>
  <si>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</si>
  <si>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</si>
  <si>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</si>
  <si>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</si>
  <si>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</si>
  <si>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</si>
  <si>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</si>
  <si>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</si>
  <si>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</si>
  <si>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</si>
  <si>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</si>
  <si>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</si>
  <si>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</si>
  <si>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</si>
  <si>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</si>
  <si>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</si>
  <si>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</si>
  <si>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</si>
  <si>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</si>
  <si>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</si>
  <si>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</si>
  <si>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</si>
  <si>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</si>
  <si>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</si>
  <si>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</si>
  <si>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</si>
  <si>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</si>
  <si>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</si>
  <si>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</si>
  <si>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</si>
  <si>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</si>
  <si>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</si>
  <si>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</si>
  <si>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</si>
  <si>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</si>
  <si>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</si>
  <si>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</si>
  <si>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</si>
  <si>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</si>
  <si>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</si>
  <si>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</si>
  <si>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</si>
  <si>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</si>
  <si>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</si>
  <si>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</si>
  <si>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</si>
  <si>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</si>
  <si>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</si>
  <si>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</si>
  <si>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</si>
  <si>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</si>
  <si>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</si>
  <si>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</si>
  <si>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</si>
  <si>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</si>
  <si>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</si>
  <si>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</si>
  <si>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</si>
  <si>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</si>
  <si>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</si>
  <si>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</si>
  <si>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</si>
  <si>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</si>
  <si>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</si>
  <si>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</si>
  <si>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</si>
  <si>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</si>
  <si>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</si>
  <si>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</si>
  <si>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</si>
  <si>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</si>
  <si>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</si>
  <si>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</si>
  <si>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</si>
  <si>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</si>
  <si>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</si>
  <si>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</si>
  <si>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</si>
  <si>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</si>
  <si>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</si>
  <si>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</si>
  <si>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</si>
  <si>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</si>
  <si>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</si>
  <si>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</si>
  <si>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</si>
  <si>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</si>
  <si>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</si>
  <si>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</si>
  <si>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</si>
  <si>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</si>
  <si>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</si>
  <si>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</si>
  <si>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</si>
  <si>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</si>
  <si>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</si>
  <si>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</si>
  <si>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</si>
  <si>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</si>
  <si>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</si>
  <si>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</si>
  <si>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</si>
  <si>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</si>
  <si>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</si>
  <si>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</si>
  <si>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</si>
  <si>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</si>
  <si>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</si>
  <si>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</si>
  <si>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</si>
  <si>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</si>
  <si>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</si>
  <si>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</si>
  <si>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</si>
  <si>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</si>
  <si>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</si>
  <si>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</si>
  <si>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</si>
  <si>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</si>
  <si>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</si>
  <si>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</si>
  <si>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</si>
  <si>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</si>
  <si>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</si>
  <si>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</si>
  <si>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</si>
  <si>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</si>
  <si>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</si>
  <si>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</si>
  <si>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</si>
  <si>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</si>
  <si>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</si>
  <si>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</si>
  <si>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</si>
  <si>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</si>
  <si>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</si>
  <si>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</si>
  <si>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</si>
  <si>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</si>
  <si>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</si>
  <si>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</si>
  <si>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</si>
  <si>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</si>
  <si>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</si>
  <si>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</si>
  <si>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</si>
  <si>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</si>
  <si>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</si>
  <si>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</si>
  <si>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</si>
  <si>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</si>
  <si>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</si>
  <si>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</si>
  <si>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</si>
  <si>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</si>
  <si>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</si>
  <si>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</si>
  <si>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</si>
  <si>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</si>
  <si>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</si>
  <si>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</si>
  <si>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</si>
  <si>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</si>
  <si>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</si>
  <si>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</si>
  <si>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</si>
  <si>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</si>
  <si>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</si>
  <si>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</si>
  <si>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</si>
  <si>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</si>
  <si>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</si>
  <si>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</si>
  <si>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</si>
  <si>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</si>
  <si>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</si>
  <si>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</si>
  <si>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</si>
  <si>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</si>
  <si>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</si>
  <si>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</si>
  <si>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</si>
  <si>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</si>
  <si>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</si>
  <si>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</si>
  <si>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</si>
  <si>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</si>
  <si>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</si>
  <si>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</si>
  <si>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</si>
  <si>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</si>
  <si>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</si>
  <si>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</si>
  <si>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</si>
  <si>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</si>
  <si>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</si>
  <si>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</si>
  <si>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</si>
  <si>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</si>
  <si>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</si>
  <si>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</si>
  <si>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</si>
  <si>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</si>
  <si>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</si>
  <si>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</si>
  <si>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</si>
  <si>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</si>
  <si>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</si>
  <si>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</si>
  <si>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</si>
  <si>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</si>
  <si>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</si>
  <si>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</si>
  <si>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</si>
  <si>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</si>
  <si>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</si>
  <si>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</si>
  <si>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</si>
  <si>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</si>
  <si>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</si>
  <si>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</si>
  <si>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</si>
  <si>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</si>
  <si>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</si>
  <si>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</si>
  <si>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</si>
  <si>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</si>
  <si>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</si>
  <si>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</si>
  <si>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</si>
  <si>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</si>
  <si>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</si>
  <si>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</si>
  <si>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</si>
  <si>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</si>
  <si>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</si>
  <si>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</si>
  <si>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</si>
  <si>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</si>
  <si>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</si>
  <si>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</si>
  <si>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</si>
  <si>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</si>
  <si>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</si>
  <si>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</si>
  <si>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</si>
  <si>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</si>
  <si>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</si>
  <si>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</si>
  <si>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</si>
  <si>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</si>
  <si>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</si>
  <si>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</si>
  <si>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</si>
  <si>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</si>
  <si>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</si>
  <si>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</si>
  <si>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</si>
  <si>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</si>
  <si>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</si>
  <si>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</si>
  <si>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</si>
  <si>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</si>
  <si>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</si>
  <si>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</si>
  <si>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</si>
  <si>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</si>
  <si>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</si>
  <si>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</si>
  <si>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</si>
  <si>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</si>
  <si>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</si>
  <si>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</si>
  <si>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</si>
  <si>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</si>
  <si>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</si>
  <si>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</si>
  <si>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</si>
  <si>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</si>
  <si>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</si>
  <si>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</si>
  <si>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</si>
  <si>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</si>
  <si>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</si>
  <si>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</si>
  <si>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</si>
  <si>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</si>
  <si>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</si>
  <si>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</si>
  <si>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</si>
  <si>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</si>
  <si>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</si>
  <si>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</si>
  <si>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</si>
  <si>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</si>
  <si>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</si>
  <si>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</si>
  <si>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</si>
  <si>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</si>
  <si>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</si>
  <si>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</si>
  <si>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</si>
  <si>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</si>
  <si>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</si>
  <si>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</si>
  <si>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</si>
  <si>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</si>
  <si>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</si>
  <si>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</si>
  <si>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</si>
  <si>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</si>
  <si>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</si>
  <si>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</si>
  <si>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</si>
  <si>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</si>
  <si>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</si>
  <si>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</si>
  <si>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</si>
  <si>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</si>
  <si>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</si>
  <si>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</si>
  <si>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</si>
  <si>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</si>
  <si>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</si>
  <si>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</si>
  <si>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</si>
  <si>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</si>
  <si>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</si>
  <si>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</si>
  <si>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</si>
  <si>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</si>
  <si>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</si>
  <si>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</si>
  <si>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</si>
  <si>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</si>
  <si>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</si>
  <si>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</si>
  <si>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</si>
  <si>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</si>
  <si>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</si>
  <si>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</si>
  <si>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</si>
  <si>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</si>
  <si>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</si>
  <si>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</si>
  <si>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</si>
  <si>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</si>
  <si>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</si>
  <si>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</si>
  <si>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</si>
  <si>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</si>
  <si>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</si>
  <si>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</si>
  <si>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</si>
  <si>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</si>
  <si>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</si>
  <si>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</si>
  <si>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</si>
  <si>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</si>
  <si>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</si>
  <si>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</si>
  <si>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</si>
  <si>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</si>
  <si>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</si>
  <si>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</si>
  <si>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</si>
  <si>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</si>
  <si>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</si>
  <si>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</si>
  <si>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</si>
  <si>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</si>
  <si>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</si>
  <si>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</si>
  <si>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</si>
  <si>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</si>
  <si>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</si>
  <si>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</si>
  <si>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</si>
  <si>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</si>
  <si>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</si>
  <si>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</si>
  <si>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</si>
  <si>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</si>
  <si>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</si>
  <si>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</si>
  <si>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</si>
  <si>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</si>
  <si>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</si>
  <si>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</si>
  <si>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</si>
  <si>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</si>
  <si>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</si>
  <si>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</si>
  <si>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</si>
  <si>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</si>
  <si>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</si>
  <si>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</si>
  <si>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</si>
  <si>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</si>
  <si>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</si>
  <si>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</si>
  <si>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</si>
  <si>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</si>
  <si>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</si>
  <si>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</si>
  <si>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</si>
  <si>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</si>
  <si>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</si>
  <si>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</si>
  <si>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</si>
  <si>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</si>
  <si>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</si>
  <si>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</si>
  <si>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</si>
  <si>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</si>
  <si>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</si>
  <si>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</si>
  <si>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</si>
  <si>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</si>
  <si>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</si>
  <si>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</si>
  <si>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</si>
  <si>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</si>
  <si>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</si>
  <si>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</si>
  <si>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</si>
  <si>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</si>
  <si>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</si>
  <si>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</si>
  <si>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</si>
  <si>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</si>
  <si>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</si>
  <si>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</si>
  <si>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</si>
  <si>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</si>
  <si>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</si>
  <si>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</si>
  <si>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</si>
  <si>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</si>
  <si>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</si>
  <si>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</si>
  <si>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</si>
  <si>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</si>
  <si>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</si>
  <si>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</si>
  <si>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</si>
  <si>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</si>
  <si>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</si>
  <si>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</si>
  <si>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</si>
  <si>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</si>
  <si>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</si>
  <si>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</si>
  <si>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</si>
  <si>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</si>
  <si>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</si>
  <si>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</si>
  <si>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</si>
  <si>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</si>
  <si>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</si>
  <si>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</si>
  <si>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</si>
  <si>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</si>
  <si>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</si>
  <si>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</si>
  <si>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</si>
  <si>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</si>
  <si>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</si>
  <si>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</si>
  <si>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</si>
  <si>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</si>
  <si>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</si>
  <si>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</si>
  <si>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</si>
  <si>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</si>
  <si>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</si>
  <si>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</si>
  <si>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</si>
  <si>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</si>
  <si>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</si>
  <si>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</si>
  <si>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</si>
  <si>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</si>
  <si>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</si>
  <si>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</si>
  <si>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</si>
  <si>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</si>
  <si>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</si>
  <si>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</si>
  <si>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</si>
  <si>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</si>
  <si>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</si>
  <si>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</si>
  <si>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</si>
  <si>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</si>
  <si>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</si>
  <si>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</si>
  <si>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</si>
  <si>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</si>
  <si>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</si>
  <si>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</si>
  <si>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</si>
  <si>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</si>
  <si>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</si>
  <si>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</si>
  <si>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</si>
  <si>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</si>
  <si>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</si>
  <si>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</si>
  <si>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</si>
  <si>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</si>
  <si>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</si>
  <si>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</si>
  <si>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</si>
  <si>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</si>
  <si>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</si>
  <si>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</si>
  <si>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</si>
  <si>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</si>
  <si>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</si>
  <si>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</si>
  <si>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</si>
  <si>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</si>
  <si>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</si>
  <si>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</si>
  <si>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</si>
  <si>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</si>
  <si>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</si>
  <si>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</si>
  <si>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</si>
  <si>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</si>
  <si>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</si>
  <si>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</si>
  <si>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</si>
  <si>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</si>
  <si>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</si>
  <si>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</si>
  <si>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</si>
  <si>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</si>
  <si>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</si>
  <si>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</si>
  <si>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</si>
  <si>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</si>
  <si>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</si>
  <si>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</si>
  <si>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</si>
  <si>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</si>
  <si>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</si>
  <si>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</si>
  <si>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</si>
  <si>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</si>
  <si>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</si>
  <si>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</si>
  <si>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</si>
  <si>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</si>
  <si>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</si>
  <si>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</si>
  <si>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</si>
  <si>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</si>
  <si>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</si>
  <si>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</si>
  <si>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</si>
  <si>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</si>
  <si>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</si>
  <si>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</si>
  <si>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</si>
  <si>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</si>
  <si>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</si>
  <si>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</si>
  <si>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</si>
  <si>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</si>
  <si>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</si>
  <si>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</si>
  <si>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</si>
  <si>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</si>
  <si>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</si>
  <si>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</si>
  <si>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</si>
  <si>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</si>
  <si>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</si>
  <si>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</si>
  <si>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</si>
  <si>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</si>
  <si>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</si>
  <si>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</si>
  <si>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</si>
  <si>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</si>
  <si>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</si>
  <si>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</si>
  <si>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</si>
  <si>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</si>
  <si>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</si>
  <si>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</si>
  <si>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</si>
  <si>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</si>
  <si>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</si>
  <si>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</si>
  <si>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</si>
  <si>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</si>
  <si>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</si>
  <si>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</si>
  <si>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</si>
  <si>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</si>
  <si>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</si>
  <si>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</si>
  <si>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</si>
  <si>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</si>
  <si>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</si>
  <si>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</si>
  <si>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</si>
  <si>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</si>
  <si>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</si>
  <si>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</si>
  <si>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</si>
  <si>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</si>
  <si>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</si>
  <si>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</si>
  <si>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</si>
  <si>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</si>
  <si>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</si>
  <si>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</si>
  <si>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</si>
  <si>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</si>
  <si>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</si>
  <si>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</si>
  <si>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</si>
  <si>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</si>
  <si>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</si>
  <si>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</si>
  <si>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</si>
  <si>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</si>
  <si>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</si>
  <si>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</si>
  <si>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</si>
  <si>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</si>
  <si>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</si>
  <si>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</si>
  <si>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</si>
  <si>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</si>
  <si>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</si>
  <si>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</si>
  <si>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</si>
  <si>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</si>
  <si>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</si>
  <si>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</si>
  <si>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</si>
  <si>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</si>
  <si>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</si>
  <si>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</si>
  <si>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</si>
  <si>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</si>
  <si>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</si>
  <si>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</si>
  <si>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</si>
  <si>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</si>
  <si>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</si>
  <si>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</si>
  <si>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</si>
  <si>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</si>
  <si>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</si>
  <si>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</si>
  <si>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</si>
  <si>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</si>
  <si>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</si>
  <si>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</si>
  <si>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</si>
  <si>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</si>
  <si>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</si>
  <si>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</si>
  <si>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</si>
  <si>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</si>
  <si>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</si>
  <si>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</si>
  <si>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</si>
  <si>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</si>
  <si>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</si>
  <si>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</si>
  <si>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</si>
  <si>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</si>
  <si>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</si>
  <si>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</si>
  <si>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</si>
  <si>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</si>
  <si>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</si>
  <si>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</si>
  <si>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</si>
  <si>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</si>
  <si>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</si>
  <si>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</si>
  <si>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</si>
  <si>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</si>
  <si>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</si>
  <si>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</si>
  <si>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</si>
  <si>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</si>
  <si>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</si>
  <si>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</si>
  <si>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</si>
  <si>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</si>
  <si>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</si>
  <si>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</si>
  <si>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</si>
  <si>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</si>
  <si>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</si>
  <si>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</si>
  <si>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</si>
  <si>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</si>
  <si>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</si>
  <si>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</si>
  <si>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</si>
  <si>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</si>
  <si>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</si>
  <si>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</si>
  <si>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</si>
  <si>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</si>
  <si>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</si>
  <si>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</si>
  <si>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</si>
  <si>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</si>
  <si>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</si>
  <si>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</si>
  <si>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</si>
  <si>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</si>
  <si>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</si>
  <si>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</si>
  <si>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</si>
  <si>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</si>
  <si>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</si>
  <si>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</si>
  <si>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</si>
  <si>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</si>
  <si>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</si>
  <si>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</si>
  <si>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</si>
  <si>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</si>
  <si>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</si>
  <si>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</si>
  <si>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</si>
  <si>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</si>
  <si>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</si>
  <si>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</si>
  <si>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</si>
  <si>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</si>
  <si>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</si>
  <si>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</si>
  <si>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</si>
  <si>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</si>
  <si>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</si>
  <si>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</si>
  <si>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</si>
  <si>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</si>
  <si>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</si>
  <si>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</si>
  <si>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</si>
  <si>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</si>
  <si>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</si>
  <si>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</si>
  <si>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</si>
  <si>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</si>
  <si>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</si>
  <si>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</si>
  <si>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</si>
  <si>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</si>
  <si>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</si>
  <si>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</si>
  <si>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</si>
  <si>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</si>
  <si>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</si>
  <si>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</si>
  <si>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</si>
  <si>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</si>
  <si>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</si>
  <si>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</si>
  <si>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</si>
  <si>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</si>
  <si>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</si>
  <si>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</si>
  <si>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</si>
  <si>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</si>
  <si>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</si>
  <si>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</si>
  <si>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</si>
  <si>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</si>
  <si>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</si>
  <si>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</si>
  <si>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</si>
  <si>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</si>
  <si>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</si>
  <si>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</si>
  <si>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</si>
  <si>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</si>
  <si>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</si>
  <si>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</si>
  <si>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</si>
  <si>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</si>
  <si>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</si>
  <si>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</si>
  <si>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</si>
  <si>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</si>
  <si>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</si>
  <si>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</si>
  <si>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</si>
  <si>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</si>
  <si>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</si>
  <si>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</si>
  <si>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</si>
  <si>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</si>
  <si>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</si>
  <si>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</si>
  <si>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</si>
  <si>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</si>
  <si>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</si>
  <si>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</si>
  <si>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</si>
  <si>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</si>
  <si>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</si>
  <si>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</si>
  <si>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</si>
  <si>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</si>
  <si>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</si>
  <si>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</si>
  <si>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</si>
  <si>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</si>
  <si>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</si>
  <si>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</si>
  <si>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</si>
  <si>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</si>
  <si>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</si>
  <si>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</si>
  <si>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</si>
  <si>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</si>
  <si>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</si>
  <si>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</si>
  <si>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</si>
  <si>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</si>
  <si>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</si>
  <si>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</si>
  <si>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</si>
  <si>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</si>
  <si>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</si>
  <si>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</si>
  <si>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</si>
  <si>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</si>
  <si>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</si>
  <si>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</si>
  <si>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</si>
  <si>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</si>
  <si>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</si>
  <si>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</si>
  <si>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</si>
  <si>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</si>
  <si>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</si>
  <si>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</si>
  <si>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</si>
  <si>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</si>
  <si>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</si>
  <si>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</si>
  <si>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</si>
  <si>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</si>
  <si>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</si>
  <si>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</si>
  <si>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</si>
  <si>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</si>
  <si>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</si>
  <si>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</si>
  <si>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</si>
  <si>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</si>
  <si>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</si>
  <si>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</si>
  <si>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</si>
  <si>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</si>
  <si>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</si>
  <si>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</si>
  <si>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</si>
  <si>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</si>
  <si>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</si>
  <si>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</si>
  <si>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</si>
  <si>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</si>
  <si>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</si>
  <si>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</si>
  <si>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</si>
  <si>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</si>
  <si>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</si>
  <si>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</si>
  <si>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</si>
  <si>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</si>
  <si>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</si>
  <si>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</si>
  <si>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</si>
  <si>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</si>
  <si>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</si>
  <si>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</si>
  <si>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</si>
  <si>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</si>
  <si>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</si>
  <si>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</si>
  <si>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</si>
  <si>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</si>
  <si>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</si>
  <si>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</si>
  <si>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</si>
  <si>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</si>
  <si>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</si>
  <si>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</si>
  <si>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</si>
  <si>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</si>
  <si>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</si>
  <si>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</si>
  <si>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</si>
  <si>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</si>
  <si>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</si>
  <si>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</si>
  <si>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</si>
  <si>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</si>
  <si>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</si>
  <si>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</si>
  <si>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</si>
  <si>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</si>
  <si>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</si>
  <si>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</si>
  <si>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</si>
  <si>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</si>
  <si>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</si>
  <si>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</si>
  <si>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</si>
  <si>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</si>
  <si>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</si>
  <si>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</si>
  <si>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</si>
  <si>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</si>
  <si>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</si>
  <si>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</si>
  <si>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</si>
  <si>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</si>
  <si>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</si>
  <si>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</si>
  <si>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</si>
  <si>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</si>
  <si>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</si>
  <si>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</si>
  <si>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</si>
  <si>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</si>
  <si>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</si>
  <si>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</si>
  <si>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</si>
  <si>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</si>
  <si>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</si>
  <si>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</si>
  <si>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</si>
  <si>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</si>
  <si>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</si>
  <si>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</si>
  <si>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</si>
  <si>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</si>
  <si>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</si>
  <si>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</si>
  <si>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</si>
  <si>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</si>
  <si>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</si>
  <si>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</si>
  <si>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</si>
  <si>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</si>
  <si>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</si>
  <si>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</si>
  <si>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</si>
  <si>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</si>
  <si>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</si>
  <si>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</si>
  <si>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</si>
  <si>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</si>
  <si>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</si>
  <si>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</si>
  <si>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</si>
  <si>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</si>
  <si>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</si>
  <si>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</si>
  <si>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</si>
  <si>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</si>
  <si>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</si>
  <si>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</si>
  <si>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</si>
  <si>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</si>
  <si>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</si>
  <si>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</si>
  <si>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</si>
  <si>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</si>
  <si>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</si>
  <si>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</si>
  <si>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</si>
  <si>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</si>
  <si>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</si>
  <si>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</si>
  <si>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</si>
  <si>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</si>
  <si>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</si>
  <si>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</si>
  <si>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</si>
  <si>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</si>
  <si>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</si>
  <si>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</si>
  <si>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</si>
  <si>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</si>
  <si>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</si>
  <si>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</si>
  <si>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</si>
  <si>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</si>
  <si>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</si>
  <si>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</si>
  <si>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</si>
  <si>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</si>
  <si>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</si>
  <si>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</si>
  <si>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</si>
  <si>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</si>
  <si>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</si>
  <si>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</si>
  <si>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</si>
  <si>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</si>
  <si>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</si>
  <si>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</si>
  <si>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</si>
  <si>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</si>
  <si>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</si>
  <si>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</si>
  <si>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</si>
  <si>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</si>
  <si>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</si>
  <si>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</si>
  <si>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</si>
  <si>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</si>
  <si>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</si>
  <si>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</si>
  <si>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</si>
  <si>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</si>
  <si>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</si>
  <si>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</si>
  <si>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</si>
  <si>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</si>
  <si>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</si>
  <si>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</si>
  <si>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</si>
  <si>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</si>
  <si>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</si>
  <si>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</si>
  <si>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</si>
  <si>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</si>
  <si>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</si>
  <si>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</si>
  <si>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</si>
  <si>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</si>
  <si>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</si>
  <si>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</si>
  <si>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</si>
  <si>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</si>
  <si>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</si>
  <si>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</si>
  <si>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</si>
  <si>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</si>
  <si>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</si>
  <si>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</si>
  <si>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</si>
  <si>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</si>
  <si>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</si>
  <si>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</si>
  <si>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</si>
  <si>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</si>
  <si>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</si>
  <si>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</si>
  <si>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</si>
  <si>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</si>
  <si>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</si>
  <si>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</si>
  <si>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</si>
  <si>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</si>
  <si>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</si>
  <si>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</si>
  <si>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</si>
  <si>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</si>
  <si>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</si>
  <si>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</si>
  <si>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</si>
  <si>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</si>
  <si>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</si>
  <si>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</si>
  <si>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</si>
  <si>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</si>
  <si>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</si>
  <si>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</si>
  <si>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</si>
  <si>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</si>
  <si>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</si>
  <si>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</si>
  <si>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</si>
  <si>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</si>
  <si>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</si>
  <si>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</si>
  <si>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</si>
  <si>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</si>
  <si>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</si>
  <si>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</si>
  <si>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</si>
  <si>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</si>
  <si>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</si>
  <si>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</si>
  <si>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</si>
  <si>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</si>
  <si>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</si>
  <si>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</si>
  <si>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</si>
  <si>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</si>
  <si>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</si>
  <si>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</si>
  <si>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</si>
  <si>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</si>
  <si>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</si>
  <si>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</si>
  <si>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</si>
  <si>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</si>
  <si>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</si>
  <si>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</si>
  <si>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</si>
  <si>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</si>
  <si>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</si>
  <si>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</si>
  <si>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</si>
  <si>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</si>
  <si>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</si>
  <si>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</si>
  <si>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</si>
  <si>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</si>
  <si>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</si>
  <si>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</si>
  <si>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</si>
  <si>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</si>
  <si>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</si>
  <si>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</si>
  <si>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</si>
  <si>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</si>
  <si>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</si>
  <si>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</si>
  <si>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</si>
  <si>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</si>
  <si>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</si>
  <si>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</si>
  <si>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</si>
  <si>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</si>
  <si>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</si>
  <si>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</si>
  <si>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</si>
  <si>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</si>
  <si>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</si>
  <si>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</si>
  <si>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</si>
  <si>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</si>
  <si>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</si>
  <si>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</si>
  <si>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</si>
  <si>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</si>
  <si>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</si>
  <si>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</si>
  <si>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</si>
  <si>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</si>
  <si>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</si>
  <si>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</si>
  <si>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</si>
  <si>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</si>
  <si>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</si>
  <si>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</si>
  <si>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</si>
  <si>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</si>
  <si>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</si>
  <si>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</si>
  <si>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</si>
  <si>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</si>
  <si>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</si>
  <si>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</si>
  <si>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</si>
  <si>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</si>
  <si>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</si>
  <si>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</si>
  <si>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</si>
  <si>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</si>
  <si>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</si>
  <si>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</si>
  <si>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</si>
  <si>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</si>
  <si>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</si>
  <si>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</si>
  <si>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</si>
  <si>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</si>
  <si>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</si>
  <si>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</si>
  <si>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</si>
  <si>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</si>
  <si>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</si>
  <si>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</si>
  <si>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</si>
  <si>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</si>
  <si>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</si>
  <si>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</si>
  <si>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</si>
  <si>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</si>
  <si>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</si>
  <si>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</si>
  <si>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</si>
  <si>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</si>
  <si>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</si>
  <si>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</si>
  <si>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</si>
  <si>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</si>
  <si>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</si>
  <si>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</si>
  <si>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</si>
  <si>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</si>
  <si>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</si>
  <si>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</si>
  <si>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</si>
  <si>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</si>
  <si>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</si>
  <si>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</si>
  <si>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</si>
  <si>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</si>
  <si>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</si>
  <si>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</si>
  <si>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</si>
  <si>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</si>
  <si>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</si>
  <si>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</si>
  <si>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</si>
  <si>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</si>
  <si>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</si>
  <si>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</si>
  <si>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</si>
  <si>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</si>
  <si>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</si>
  <si>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</si>
  <si>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</si>
  <si>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</si>
  <si>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</si>
  <si>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</si>
  <si>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</si>
  <si>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</si>
  <si>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</si>
  <si>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</si>
  <si>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</si>
  <si>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</si>
  <si>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</si>
  <si>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</si>
  <si>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</si>
  <si>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</si>
  <si>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</si>
  <si>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</si>
  <si>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</si>
  <si>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</si>
  <si>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</si>
  <si>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</si>
  <si>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</si>
  <si>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</si>
  <si>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</si>
  <si>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</si>
  <si>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</si>
  <si>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</si>
  <si>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</si>
  <si>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</si>
  <si>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</si>
  <si>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</si>
  <si>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</si>
  <si>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</si>
  <si>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</si>
  <si>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</si>
  <si>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</si>
  <si>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</si>
  <si>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</si>
  <si>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</si>
  <si>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</si>
  <si>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</si>
  <si>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</si>
  <si>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</si>
  <si>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</si>
  <si>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</si>
  <si>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</si>
  <si>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</si>
  <si>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</si>
  <si>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</si>
  <si>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</si>
  <si>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</si>
  <si>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</si>
  <si>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</si>
  <si>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</si>
  <si>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</si>
  <si>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</si>
  <si>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</si>
  <si>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</si>
  <si>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</si>
  <si>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</si>
  <si>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</si>
  <si>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</si>
  <si>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</si>
  <si>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</si>
  <si>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</si>
  <si>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</si>
  <si>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</si>
  <si>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</si>
  <si>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</si>
  <si>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</si>
  <si>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</si>
  <si>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</si>
  <si>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</si>
  <si>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</si>
  <si>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</si>
  <si>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</si>
  <si>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</si>
  <si>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</si>
  <si>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</si>
  <si>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</si>
  <si>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</si>
  <si>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</si>
  <si>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</si>
  <si>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</si>
  <si>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</si>
  <si>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</si>
  <si>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</si>
  <si>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</si>
  <si>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</si>
  <si>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</si>
  <si>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</si>
  <si>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</si>
  <si>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</si>
  <si>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</si>
  <si>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</si>
  <si>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</si>
  <si>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</si>
  <si>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</si>
  <si>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</si>
  <si>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</si>
  <si>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</si>
  <si>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</si>
  <si>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</si>
  <si>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</si>
  <si>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</si>
  <si>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</si>
  <si>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</si>
  <si>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</si>
  <si>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</si>
  <si>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</si>
  <si>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</si>
  <si>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</si>
  <si>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</si>
  <si>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</si>
  <si>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</si>
  <si>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</si>
  <si>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</si>
  <si>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</si>
  <si>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</si>
  <si>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</si>
  <si>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</si>
  <si>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</si>
  <si>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</si>
  <si>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</si>
  <si>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</si>
  <si>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</si>
  <si>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</si>
  <si>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</si>
  <si>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</si>
  <si>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</si>
  <si>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</si>
  <si>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</si>
  <si>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</si>
  <si>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</si>
  <si>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</si>
  <si>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</si>
  <si>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</si>
  <si>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</si>
  <si>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</si>
  <si>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</si>
  <si>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</si>
  <si>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</si>
  <si>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</si>
  <si>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</si>
  <si>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</si>
  <si>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</si>
  <si>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</si>
  <si>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</si>
  <si>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</si>
  <si>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</si>
  <si>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</si>
  <si>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</si>
  <si>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</si>
  <si>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</si>
  <si>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</si>
  <si>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</si>
  <si>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</si>
  <si>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</si>
  <si>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</si>
  <si>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</si>
  <si>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</si>
  <si>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</si>
  <si>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</si>
  <si>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</si>
  <si>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</si>
  <si>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</si>
  <si>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</si>
  <si>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</si>
  <si>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</si>
  <si>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</si>
  <si>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</si>
  <si>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</si>
  <si>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</si>
  <si>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</si>
  <si>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</si>
  <si>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</si>
  <si>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</si>
  <si>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</si>
  <si>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</si>
  <si>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</si>
  <si>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</si>
  <si>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</si>
  <si>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</si>
  <si>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</si>
  <si>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</si>
  <si>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</si>
  <si>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</si>
  <si>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</si>
  <si>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</si>
  <si>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</si>
  <si>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</si>
  <si>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</si>
  <si>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</si>
  <si>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</si>
  <si>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</si>
  <si>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</si>
  <si>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</si>
  <si>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</si>
  <si>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</si>
  <si>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</si>
  <si>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</si>
  <si>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</si>
  <si>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</si>
  <si>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</si>
  <si>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</si>
  <si>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</si>
  <si>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</si>
  <si>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</si>
  <si>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</si>
  <si>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</si>
  <si>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</si>
  <si>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</si>
  <si>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</si>
  <si>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</si>
  <si>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</si>
  <si>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</si>
  <si>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</si>
  <si>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</si>
  <si>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</si>
  <si>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</si>
  <si>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</si>
  <si>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</si>
  <si>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</si>
  <si>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</si>
  <si>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</si>
  <si>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</si>
  <si>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</si>
  <si>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</si>
  <si>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</si>
  <si>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</si>
  <si>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</si>
  <si>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</si>
  <si>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</si>
  <si>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</si>
  <si>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</si>
  <si>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</si>
  <si>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</si>
  <si>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</si>
  <si>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</si>
  <si>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</si>
  <si>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</si>
  <si>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</si>
  <si>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</si>
  <si>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</si>
  <si>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</si>
  <si>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</si>
  <si>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</si>
  <si>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</si>
  <si>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</si>
  <si>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</si>
  <si>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</si>
  <si>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</si>
  <si>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</si>
  <si>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</si>
  <si>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</si>
  <si>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</si>
  <si>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</si>
  <si>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</si>
  <si>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</si>
  <si>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</si>
  <si>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</si>
  <si>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</si>
  <si>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</si>
  <si>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</si>
  <si>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</si>
  <si>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</si>
  <si>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</si>
  <si>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</si>
  <si>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</si>
  <si>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</si>
  <si>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</si>
  <si>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</si>
  <si>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</si>
  <si>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</si>
  <si>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</si>
  <si>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</si>
  <si>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</si>
  <si>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</si>
  <si>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</si>
  <si>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</si>
  <si>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</si>
  <si>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</si>
  <si>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</si>
  <si>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</si>
  <si>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</si>
  <si>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</si>
  <si>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</si>
  <si>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</si>
  <si>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</si>
  <si>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</si>
  <si>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</si>
  <si>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</si>
  <si>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</si>
  <si>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</si>
  <si>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</si>
  <si>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</si>
  <si>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</si>
  <si>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</si>
  <si>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</si>
  <si>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</si>
  <si>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</si>
  <si>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</si>
  <si>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</si>
  <si>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</si>
  <si>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</si>
  <si>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</si>
  <si>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</si>
  <si>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</si>
  <si>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</si>
  <si>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</si>
  <si>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</si>
  <si>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</si>
  <si>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</si>
  <si>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</si>
  <si>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</si>
  <si>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</si>
  <si>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</si>
  <si>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</si>
  <si>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</si>
  <si>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</si>
  <si>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</si>
  <si>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</si>
  <si>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</si>
  <si>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</si>
  <si>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</si>
  <si>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</si>
  <si>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</si>
  <si>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</si>
  <si>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</si>
  <si>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</si>
  <si>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</si>
  <si>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</si>
  <si>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</si>
  <si>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</si>
  <si>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</si>
  <si>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</si>
  <si>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</si>
  <si>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</si>
  <si>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</si>
  <si>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</si>
  <si>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</si>
  <si>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</si>
  <si>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</si>
  <si>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</si>
  <si>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</si>
  <si>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</si>
  <si>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</si>
  <si>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</si>
  <si>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</si>
  <si>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</si>
  <si>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</si>
  <si>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</si>
  <si>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</si>
  <si>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</si>
  <si>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</si>
  <si>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</si>
  <si>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</si>
  <si>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</si>
  <si>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</si>
  <si>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</si>
  <si>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</si>
  <si>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</si>
  <si>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</si>
  <si>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</si>
  <si>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</si>
  <si>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</si>
  <si>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</si>
  <si>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</si>
  <si>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</si>
  <si>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</si>
  <si>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</si>
  <si>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</si>
  <si>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</si>
  <si>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</si>
  <si>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</si>
  <si>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</si>
  <si>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</si>
  <si>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</si>
  <si>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</si>
  <si>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</si>
  <si>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</si>
  <si>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</si>
  <si>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</si>
  <si>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</si>
  <si>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</si>
  <si>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</si>
  <si>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</si>
  <si>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</si>
  <si>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</si>
  <si>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</si>
  <si>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</si>
  <si>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</si>
  <si>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</si>
  <si>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</si>
  <si>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</si>
  <si>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</si>
  <si>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</si>
  <si>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</si>
  <si>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</si>
  <si>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</si>
  <si>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</si>
  <si>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</si>
  <si>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</si>
  <si>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</si>
  <si>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</si>
  <si>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</si>
  <si>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</si>
  <si>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</si>
  <si>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</si>
  <si>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</si>
  <si>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</si>
  <si>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</si>
  <si>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</si>
  <si>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</si>
  <si>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</si>
  <si>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</si>
  <si>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</si>
  <si>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</si>
  <si>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</si>
  <si>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</si>
  <si>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</si>
  <si>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</si>
  <si>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</si>
  <si>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</si>
  <si>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</si>
  <si>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</si>
  <si>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</si>
  <si>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</si>
  <si>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</si>
  <si>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</si>
  <si>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</si>
  <si>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</si>
  <si>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</si>
  <si>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</si>
  <si>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</si>
  <si>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</si>
  <si>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</si>
  <si>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</si>
  <si>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</si>
  <si>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</si>
  <si>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</si>
  <si>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</si>
  <si>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</si>
  <si>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</si>
  <si>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</si>
  <si>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</si>
  <si>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</si>
  <si>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</si>
  <si>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</si>
  <si>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</si>
  <si>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</si>
  <si>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</si>
  <si>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</si>
  <si>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</si>
  <si>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</si>
  <si>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</si>
  <si>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</si>
  <si>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</si>
  <si>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</si>
  <si>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</si>
  <si>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</si>
  <si>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</si>
  <si>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</si>
  <si>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</si>
  <si>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</si>
  <si>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</si>
  <si>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</si>
  <si>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</si>
  <si>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</si>
  <si>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</si>
  <si>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</si>
  <si>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</si>
  <si>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</si>
  <si>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</si>
  <si>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</si>
  <si>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</si>
  <si>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</si>
  <si>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</si>
  <si>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</si>
  <si>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</si>
  <si>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</si>
  <si>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</si>
  <si>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</si>
  <si>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</si>
  <si>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</si>
  <si>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</si>
  <si>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</si>
  <si>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</si>
  <si>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</si>
  <si>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</si>
  <si>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</si>
  <si>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</si>
  <si>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</si>
  <si>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</si>
  <si>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</si>
  <si>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</si>
  <si>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</si>
  <si>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</si>
  <si>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</si>
  <si>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</si>
  <si>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</si>
  <si>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</si>
  <si>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</si>
  <si>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</si>
  <si>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</si>
  <si>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</si>
  <si>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</si>
  <si>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</si>
  <si>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</si>
  <si>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</si>
  <si>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</si>
  <si>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</si>
  <si>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</si>
  <si>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</si>
  <si>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</si>
  <si>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</si>
  <si>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</si>
  <si>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</si>
  <si>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</si>
  <si>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</si>
  <si>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</si>
  <si>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</si>
  <si>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</si>
  <si>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</si>
  <si>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</si>
  <si>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</si>
  <si>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</si>
  <si>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</si>
  <si>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</si>
  <si>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</si>
  <si>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</si>
  <si>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</si>
  <si>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</si>
  <si>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</si>
  <si>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</si>
  <si>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</si>
  <si>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</si>
  <si>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</si>
  <si>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</si>
  <si>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</si>
  <si>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</si>
  <si>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</si>
  <si>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</si>
  <si>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</si>
  <si>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</si>
  <si>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</si>
  <si>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</si>
  <si>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</si>
  <si>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</si>
  <si>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</si>
  <si>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</si>
  <si>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</si>
  <si>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</si>
  <si>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</si>
  <si>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</si>
  <si>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</si>
  <si>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</si>
  <si>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</si>
  <si>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</si>
  <si>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</si>
  <si>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</si>
  <si>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</si>
  <si>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</si>
  <si>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</si>
  <si>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</si>
  <si>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</si>
  <si>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</si>
  <si>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</si>
  <si>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</si>
  <si>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</si>
  <si>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</si>
  <si>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</si>
  <si>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</si>
  <si>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</si>
  <si>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</si>
  <si>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</si>
  <si>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</si>
  <si>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</si>
  <si>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</si>
  <si>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</si>
  <si>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</si>
  <si>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</si>
  <si>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</si>
  <si>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</si>
  <si>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</si>
  <si>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</si>
  <si>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</si>
  <si>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</si>
  <si>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</si>
  <si>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</si>
  <si>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</si>
  <si>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</si>
  <si>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</si>
  <si>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</si>
  <si>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</si>
  <si>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</si>
  <si>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</si>
  <si>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</si>
  <si>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</si>
  <si>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</si>
  <si>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</si>
  <si>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</si>
  <si>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</si>
  <si>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IMDB_Score</t>
  </si>
  <si>
    <t>Mystery</t>
  </si>
  <si>
    <t>Sport</t>
  </si>
  <si>
    <t>Crime</t>
  </si>
  <si>
    <t>War</t>
  </si>
  <si>
    <t>Short</t>
  </si>
  <si>
    <t>Film-Noir</t>
  </si>
  <si>
    <t>Movies</t>
  </si>
  <si>
    <t>Mean</t>
  </si>
  <si>
    <t>Mode</t>
  </si>
  <si>
    <t>Median</t>
  </si>
  <si>
    <t>Min</t>
  </si>
  <si>
    <t>Max</t>
  </si>
  <si>
    <t>Standard_Deviation</t>
  </si>
  <si>
    <t>Variance</t>
  </si>
  <si>
    <t>Range</t>
  </si>
  <si>
    <t>The Mode values of the Genres Short and Film-Noir is set to 0 as Value Error was shown</t>
  </si>
  <si>
    <t>A. MOVIE GENRE ANALYSIS</t>
  </si>
  <si>
    <t>B. MOVIE DURATION ANALYSIS</t>
  </si>
  <si>
    <t>Movie Duration</t>
  </si>
  <si>
    <t>Standard Deviation</t>
  </si>
  <si>
    <t>Languages</t>
  </si>
  <si>
    <t>C. LANGUAGE ANALYSIS</t>
  </si>
  <si>
    <t>D. DIRECTOR ANALYSIS</t>
  </si>
  <si>
    <t>Average_IMDB</t>
  </si>
  <si>
    <t>Percentile</t>
  </si>
  <si>
    <t>E. BUDGET ANALYSIS</t>
  </si>
  <si>
    <t>TOP 5 MOVIES</t>
  </si>
  <si>
    <t>Correlation</t>
  </si>
  <si>
    <t>The Correlation Between Gross and Budget</t>
  </si>
  <si>
    <t>Profit_Margin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</si>
</sst>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33" borderId="0" xfId="0" applyFill="1"/>
    <xf numFmtId="0" fontId="0" fillId="0" borderId="10" xfId="0" applyBorder="1"/>
    <xf numFmtId="0" fontId="16" fillId="0" borderId="0" xfId="0" applyFont="1" applyAlignment="1">
      <alignment horizontal="center"/>
    </xf>
    <xf numFmtId="0" fontId="0" fillId="33" borderId="10" xfId="0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9" fontId="0" fillId="0" borderId="10" xfId="42" applyFont="1" applyBorder="1"/>
    <xf numFmtId="0" fontId="0" fillId="0" borderId="0" xfId="42" applyNumberFormat="1" applyFont="1"/>
    <xf numFmtId="0" fontId="16" fillId="33" borderId="10" xfId="42" applyNumberFormat="1" applyFont="1" applyFill="1" applyBorder="1" applyAlignment="1">
      <alignment horizontal="center"/>
    </xf>
    <xf numFmtId="0" fontId="0" fillId="0" borderId="10" xfId="42" applyNumberFormat="1" applyFont="1" applyBorder="1"/>
    <xf numFmtId="0" fontId="16" fillId="0" borderId="0" xfId="0" applyFont="1"/>
    <xf numFmtId="0" fontId="16" fillId="33" borderId="10" xfId="0" applyFont="1" applyFill="1" applyBorder="1"/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42" applyNumberFormat="1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Movie Genre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'A. Movie_Genre_Analysis'!$F$4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'A. Movie_Genre_Analysis'!$D$5:$D$27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'A. Movie_Genre_Analysis'!$F$5:$F$27</c:f>
              <c:numCache>
                <c:formatCode>General</c:formatCode>
                <c:ptCount val="23"/>
                <c:pt idx="0">
                  <c:v>6.2859893048128423</c:v>
                </c:pt>
                <c:pt idx="1">
                  <c:v>6.4549608355091435</c:v>
                </c:pt>
                <c:pt idx="2">
                  <c:v>6.7891156462585176</c:v>
                </c:pt>
                <c:pt idx="3">
                  <c:v>6.7005076142131994</c:v>
                </c:pt>
                <c:pt idx="4">
                  <c:v>6.1833109919571152</c:v>
                </c:pt>
                <c:pt idx="5">
                  <c:v>6.469496021220154</c:v>
                </c:pt>
                <c:pt idx="6">
                  <c:v>6.5481481481481483</c:v>
                </c:pt>
                <c:pt idx="7">
                  <c:v>7.1400826446280972</c:v>
                </c:pt>
                <c:pt idx="8">
                  <c:v>6.2850806451612904</c:v>
                </c:pt>
                <c:pt idx="9">
                  <c:v>7.0119402985074641</c:v>
                </c:pt>
                <c:pt idx="10">
                  <c:v>6.3272727272727227</c:v>
                </c:pt>
                <c:pt idx="11">
                  <c:v>5.9039577836411574</c:v>
                </c:pt>
                <c:pt idx="12">
                  <c:v>6.4262124711316391</c:v>
                </c:pt>
                <c:pt idx="13">
                  <c:v>6.2000000000000037</c:v>
                </c:pt>
                <c:pt idx="14">
                  <c:v>6.7655172413793121</c:v>
                </c:pt>
                <c:pt idx="15">
                  <c:v>6.5509803921568643</c:v>
                </c:pt>
                <c:pt idx="16">
                  <c:v>6.3723091076357079</c:v>
                </c:pt>
                <c:pt idx="17">
                  <c:v>7.1315789473684195</c:v>
                </c:pt>
                <c:pt idx="18">
                  <c:v>6.456680161943317</c:v>
                </c:pt>
                <c:pt idx="19">
                  <c:v>7.0484276729559765</c:v>
                </c:pt>
                <c:pt idx="20">
                  <c:v>6.6013605442176866</c:v>
                </c:pt>
                <c:pt idx="21">
                  <c:v>6.8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A-486C-BDE0-066B631B8808}"/>
            </c:ext>
          </c:extLst>
        </c:ser>
        <c:ser>
          <c:idx val="1"/>
          <c:order val="1"/>
          <c:tx>
            <c:strRef>
              <c:f>'A. Movie_Genre_Analysis'!$G$4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'A. Movie_Genre_Analysis'!$D$5:$D$27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'A. Movie_Genre_Analysis'!$G$5:$G$27</c:f>
              <c:numCache>
                <c:formatCode>General</c:formatCode>
                <c:ptCount val="23"/>
                <c:pt idx="0">
                  <c:v>6.3</c:v>
                </c:pt>
                <c:pt idx="1">
                  <c:v>6.6</c:v>
                </c:pt>
                <c:pt idx="2">
                  <c:v>6.9</c:v>
                </c:pt>
                <c:pt idx="3">
                  <c:v>6.8</c:v>
                </c:pt>
                <c:pt idx="4">
                  <c:v>6.3</c:v>
                </c:pt>
                <c:pt idx="5">
                  <c:v>6.5</c:v>
                </c:pt>
                <c:pt idx="6">
                  <c:v>6.6</c:v>
                </c:pt>
                <c:pt idx="7">
                  <c:v>7.2</c:v>
                </c:pt>
                <c:pt idx="8">
                  <c:v>6.4</c:v>
                </c:pt>
                <c:pt idx="9">
                  <c:v>7.2</c:v>
                </c:pt>
                <c:pt idx="10">
                  <c:v>6.4</c:v>
                </c:pt>
                <c:pt idx="11">
                  <c:v>5.9</c:v>
                </c:pt>
                <c:pt idx="12">
                  <c:v>6.5</c:v>
                </c:pt>
                <c:pt idx="13">
                  <c:v>6.3</c:v>
                </c:pt>
                <c:pt idx="14">
                  <c:v>6.8</c:v>
                </c:pt>
                <c:pt idx="15">
                  <c:v>6.7</c:v>
                </c:pt>
                <c:pt idx="16">
                  <c:v>6.4</c:v>
                </c:pt>
                <c:pt idx="17">
                  <c:v>7.2</c:v>
                </c:pt>
                <c:pt idx="18">
                  <c:v>6.7</c:v>
                </c:pt>
                <c:pt idx="19">
                  <c:v>7.1</c:v>
                </c:pt>
                <c:pt idx="20">
                  <c:v>6.8</c:v>
                </c:pt>
                <c:pt idx="21">
                  <c:v>6.8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2A-486C-BDE0-066B631B8808}"/>
            </c:ext>
          </c:extLst>
        </c:ser>
        <c:ser>
          <c:idx val="2"/>
          <c:order val="2"/>
          <c:tx>
            <c:strRef>
              <c:f>'A. Movie_Genre_Analysis'!$H$4</c:f>
              <c:strCache>
                <c:ptCount val="1"/>
                <c:pt idx="0">
                  <c:v>Mode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'A. Movie_Genre_Analysis'!$D$5:$D$27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'A. Movie_Genre_Analysis'!$H$5:$H$27</c:f>
              <c:numCache>
                <c:formatCode>General</c:formatCode>
                <c:ptCount val="23"/>
                <c:pt idx="0">
                  <c:v>6.6</c:v>
                </c:pt>
                <c:pt idx="1">
                  <c:v>6.6</c:v>
                </c:pt>
                <c:pt idx="2">
                  <c:v>6.7</c:v>
                </c:pt>
                <c:pt idx="3">
                  <c:v>7.3</c:v>
                </c:pt>
                <c:pt idx="4">
                  <c:v>6.3</c:v>
                </c:pt>
                <c:pt idx="5">
                  <c:v>6.6</c:v>
                </c:pt>
                <c:pt idx="6">
                  <c:v>6.6</c:v>
                </c:pt>
                <c:pt idx="7">
                  <c:v>7</c:v>
                </c:pt>
                <c:pt idx="8">
                  <c:v>6.7</c:v>
                </c:pt>
                <c:pt idx="9">
                  <c:v>6.6</c:v>
                </c:pt>
                <c:pt idx="10">
                  <c:v>7</c:v>
                </c:pt>
                <c:pt idx="11">
                  <c:v>6.2</c:v>
                </c:pt>
                <c:pt idx="12">
                  <c:v>6.5</c:v>
                </c:pt>
                <c:pt idx="13">
                  <c:v>5.4</c:v>
                </c:pt>
                <c:pt idx="14">
                  <c:v>6.8</c:v>
                </c:pt>
                <c:pt idx="15">
                  <c:v>7.1</c:v>
                </c:pt>
                <c:pt idx="16">
                  <c:v>6.5</c:v>
                </c:pt>
                <c:pt idx="17">
                  <c:v>7.7</c:v>
                </c:pt>
                <c:pt idx="18">
                  <c:v>6.2</c:v>
                </c:pt>
                <c:pt idx="19">
                  <c:v>7.1</c:v>
                </c:pt>
                <c:pt idx="20">
                  <c:v>7.2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2A-486C-BDE0-066B631B8808}"/>
            </c:ext>
          </c:extLst>
        </c:ser>
        <c:ser>
          <c:idx val="3"/>
          <c:order val="3"/>
          <c:tx>
            <c:strRef>
              <c:f>'A. Movie_Genre_Analysis'!$K$4</c:f>
              <c:strCache>
                <c:ptCount val="1"/>
                <c:pt idx="0">
                  <c:v>Range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'A. Movie_Genre_Analysis'!$D$5:$D$27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'A. Movie_Genre_Analysis'!$K$5:$K$27</c:f>
              <c:numCache>
                <c:formatCode>General</c:formatCode>
                <c:ptCount val="23"/>
                <c:pt idx="0">
                  <c:v>6.9</c:v>
                </c:pt>
                <c:pt idx="1">
                  <c:v>6.6000000000000005</c:v>
                </c:pt>
                <c:pt idx="2">
                  <c:v>7.2000000000000011</c:v>
                </c:pt>
                <c:pt idx="3">
                  <c:v>5.8</c:v>
                </c:pt>
                <c:pt idx="4">
                  <c:v>6.9</c:v>
                </c:pt>
                <c:pt idx="5">
                  <c:v>5.5</c:v>
                </c:pt>
                <c:pt idx="6">
                  <c:v>6.9</c:v>
                </c:pt>
                <c:pt idx="7">
                  <c:v>4.4000000000000004</c:v>
                </c:pt>
                <c:pt idx="8">
                  <c:v>6.7</c:v>
                </c:pt>
                <c:pt idx="9">
                  <c:v>6.9</c:v>
                </c:pt>
                <c:pt idx="10">
                  <c:v>6.9</c:v>
                </c:pt>
                <c:pt idx="11">
                  <c:v>6.3</c:v>
                </c:pt>
                <c:pt idx="12">
                  <c:v>6.4</c:v>
                </c:pt>
                <c:pt idx="13">
                  <c:v>6.6999999999999993</c:v>
                </c:pt>
                <c:pt idx="14">
                  <c:v>4.8000000000000007</c:v>
                </c:pt>
                <c:pt idx="15">
                  <c:v>6.4</c:v>
                </c:pt>
                <c:pt idx="16">
                  <c:v>6.3</c:v>
                </c:pt>
                <c:pt idx="17">
                  <c:v>3.4000000000000004</c:v>
                </c:pt>
                <c:pt idx="18">
                  <c:v>6.9</c:v>
                </c:pt>
                <c:pt idx="19">
                  <c:v>4.3</c:v>
                </c:pt>
                <c:pt idx="20">
                  <c:v>6.4</c:v>
                </c:pt>
                <c:pt idx="21">
                  <c:v>0.59999999999999964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2A-486C-BDE0-066B631B8808}"/>
            </c:ext>
          </c:extLst>
        </c:ser>
        <c:ser>
          <c:idx val="4"/>
          <c:order val="4"/>
          <c:tx>
            <c:strRef>
              <c:f>'A. Movie_Genre_Analysis'!$L$4</c:f>
              <c:strCache>
                <c:ptCount val="1"/>
                <c:pt idx="0">
                  <c:v>Variance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'A. Movie_Genre_Analysis'!$D$5:$D$27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'A. Movie_Genre_Analysis'!$L$5:$L$27</c:f>
              <c:numCache>
                <c:formatCode>General</c:formatCode>
                <c:ptCount val="23"/>
                <c:pt idx="0">
                  <c:v>1.0770336469442685</c:v>
                </c:pt>
                <c:pt idx="1">
                  <c:v>1.2458957556462715</c:v>
                </c:pt>
                <c:pt idx="2">
                  <c:v>0.79358116454296135</c:v>
                </c:pt>
                <c:pt idx="3">
                  <c:v>0.98228400628719448</c:v>
                </c:pt>
                <c:pt idx="4">
                  <c:v>1.0807067317020767</c:v>
                </c:pt>
                <c:pt idx="5">
                  <c:v>1.0121464303555572</c:v>
                </c:pt>
                <c:pt idx="6">
                  <c:v>0.96708346523159372</c:v>
                </c:pt>
                <c:pt idx="7">
                  <c:v>0.50215371217813065</c:v>
                </c:pt>
                <c:pt idx="8">
                  <c:v>1.2979225741415144</c:v>
                </c:pt>
                <c:pt idx="9">
                  <c:v>1.4183648919580958</c:v>
                </c:pt>
                <c:pt idx="10">
                  <c:v>1.3595041322314527</c:v>
                </c:pt>
                <c:pt idx="11">
                  <c:v>0.97953578713601075</c:v>
                </c:pt>
                <c:pt idx="12">
                  <c:v>0.93786948834328832</c:v>
                </c:pt>
                <c:pt idx="13">
                  <c:v>1.364807256235737</c:v>
                </c:pt>
                <c:pt idx="14">
                  <c:v>0.97984542211651415</c:v>
                </c:pt>
                <c:pt idx="15">
                  <c:v>1.2948519800076572</c:v>
                </c:pt>
                <c:pt idx="16">
                  <c:v>0.93824885385427736</c:v>
                </c:pt>
                <c:pt idx="17">
                  <c:v>0.44860803324099707</c:v>
                </c:pt>
                <c:pt idx="18">
                  <c:v>1.4076375616712833</c:v>
                </c:pt>
                <c:pt idx="19">
                  <c:v>0.64828369130963348</c:v>
                </c:pt>
                <c:pt idx="20">
                  <c:v>1.0912906659262538</c:v>
                </c:pt>
                <c:pt idx="21">
                  <c:v>8.99999999999999E-2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2A-486C-BDE0-066B631B8808}"/>
            </c:ext>
          </c:extLst>
        </c:ser>
        <c:ser>
          <c:idx val="5"/>
          <c:order val="5"/>
          <c:tx>
            <c:strRef>
              <c:f>'A. Movie_Genre_Analysis'!$M$4</c:f>
              <c:strCache>
                <c:ptCount val="1"/>
                <c:pt idx="0">
                  <c:v>Standard_Deviation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'A. Movie_Genre_Analysis'!$D$5:$D$27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'A. Movie_Genre_Analysis'!$M$5:$M$27</c:f>
              <c:numCache>
                <c:formatCode>General</c:formatCode>
                <c:ptCount val="23"/>
                <c:pt idx="0">
                  <c:v>1.0378023159273968</c:v>
                </c:pt>
                <c:pt idx="1">
                  <c:v>1.1161970057504507</c:v>
                </c:pt>
                <c:pt idx="2">
                  <c:v>0.89083172627773044</c:v>
                </c:pt>
                <c:pt idx="3">
                  <c:v>0.99110241967578427</c:v>
                </c:pt>
                <c:pt idx="4">
                  <c:v>1.0395704553814891</c:v>
                </c:pt>
                <c:pt idx="5">
                  <c:v>1.0060548843654391</c:v>
                </c:pt>
                <c:pt idx="6">
                  <c:v>0.98340401932857369</c:v>
                </c:pt>
                <c:pt idx="7">
                  <c:v>0.70862804924595713</c:v>
                </c:pt>
                <c:pt idx="8">
                  <c:v>1.1392640493500681</c:v>
                </c:pt>
                <c:pt idx="9">
                  <c:v>1.1909512550722199</c:v>
                </c:pt>
                <c:pt idx="10">
                  <c:v>1.165977758034626</c:v>
                </c:pt>
                <c:pt idx="11">
                  <c:v>0.98971500298621862</c:v>
                </c:pt>
                <c:pt idx="12">
                  <c:v>0.96843662071572256</c:v>
                </c:pt>
                <c:pt idx="13">
                  <c:v>1.1682496549264361</c:v>
                </c:pt>
                <c:pt idx="14">
                  <c:v>0.98987141696106884</c:v>
                </c:pt>
                <c:pt idx="15">
                  <c:v>1.137915629564713</c:v>
                </c:pt>
                <c:pt idx="16">
                  <c:v>0.9686324658270945</c:v>
                </c:pt>
                <c:pt idx="17">
                  <c:v>0.6697820789189548</c:v>
                </c:pt>
                <c:pt idx="18">
                  <c:v>1.1864390256862269</c:v>
                </c:pt>
                <c:pt idx="19">
                  <c:v>0.80516066179963952</c:v>
                </c:pt>
                <c:pt idx="20">
                  <c:v>1.044648584896497</c:v>
                </c:pt>
                <c:pt idx="21">
                  <c:v>0.29999999999999982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2A-486C-BDE0-066B631B8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8941967"/>
        <c:axId val="338941007"/>
      </c:barChart>
      <c:catAx>
        <c:axId val="338941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1007"/>
        <c:crosses val="autoZero"/>
        <c:auto val="1"/>
        <c:lblAlgn val="ctr"/>
        <c:lblOffset val="100"/>
        <c:noMultiLvlLbl val="0"/>
      </c:catAx>
      <c:valAx>
        <c:axId val="33894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4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 Duration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IMDB_Movie_Data!$I$1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rgbClr val="EE0000"/>
                </a:solidFill>
                <a:prstDash val="dash"/>
                <a:round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IMDB_Movie_Data!$B$2:$B$3787</c:f>
              <c:numCache>
                <c:formatCode>General</c:formatCode>
                <c:ptCount val="378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81</c:v>
                </c:pt>
                <c:pt idx="1653">
                  <c:v>103</c:v>
                </c:pt>
                <c:pt idx="1654">
                  <c:v>119</c:v>
                </c:pt>
                <c:pt idx="1655">
                  <c:v>94</c:v>
                </c:pt>
                <c:pt idx="1656">
                  <c:v>89</c:v>
                </c:pt>
                <c:pt idx="1657">
                  <c:v>98</c:v>
                </c:pt>
                <c:pt idx="1658">
                  <c:v>107</c:v>
                </c:pt>
                <c:pt idx="1659">
                  <c:v>108</c:v>
                </c:pt>
                <c:pt idx="1660">
                  <c:v>134</c:v>
                </c:pt>
                <c:pt idx="1661">
                  <c:v>110</c:v>
                </c:pt>
                <c:pt idx="1662">
                  <c:v>103</c:v>
                </c:pt>
                <c:pt idx="1663">
                  <c:v>100</c:v>
                </c:pt>
                <c:pt idx="1664">
                  <c:v>131</c:v>
                </c:pt>
                <c:pt idx="1665">
                  <c:v>133</c:v>
                </c:pt>
                <c:pt idx="1666">
                  <c:v>109</c:v>
                </c:pt>
                <c:pt idx="1667">
                  <c:v>114</c:v>
                </c:pt>
                <c:pt idx="1668">
                  <c:v>164</c:v>
                </c:pt>
                <c:pt idx="1669">
                  <c:v>92</c:v>
                </c:pt>
                <c:pt idx="1670">
                  <c:v>122</c:v>
                </c:pt>
                <c:pt idx="1671">
                  <c:v>110</c:v>
                </c:pt>
                <c:pt idx="1672">
                  <c:v>116</c:v>
                </c:pt>
                <c:pt idx="1673">
                  <c:v>115</c:v>
                </c:pt>
                <c:pt idx="1674">
                  <c:v>148</c:v>
                </c:pt>
                <c:pt idx="1675">
                  <c:v>118</c:v>
                </c:pt>
                <c:pt idx="1676">
                  <c:v>101</c:v>
                </c:pt>
                <c:pt idx="1677">
                  <c:v>82</c:v>
                </c:pt>
                <c:pt idx="1678">
                  <c:v>110</c:v>
                </c:pt>
                <c:pt idx="1679">
                  <c:v>193</c:v>
                </c:pt>
                <c:pt idx="1680">
                  <c:v>130</c:v>
                </c:pt>
                <c:pt idx="1681">
                  <c:v>111</c:v>
                </c:pt>
                <c:pt idx="1682">
                  <c:v>110</c:v>
                </c:pt>
                <c:pt idx="1683">
                  <c:v>123</c:v>
                </c:pt>
                <c:pt idx="1684">
                  <c:v>109</c:v>
                </c:pt>
                <c:pt idx="1685">
                  <c:v>99</c:v>
                </c:pt>
                <c:pt idx="1686">
                  <c:v>106</c:v>
                </c:pt>
                <c:pt idx="1687">
                  <c:v>89</c:v>
                </c:pt>
                <c:pt idx="1688">
                  <c:v>98</c:v>
                </c:pt>
                <c:pt idx="1689">
                  <c:v>93</c:v>
                </c:pt>
                <c:pt idx="1690">
                  <c:v>112</c:v>
                </c:pt>
                <c:pt idx="1691">
                  <c:v>101</c:v>
                </c:pt>
                <c:pt idx="1692">
                  <c:v>104</c:v>
                </c:pt>
                <c:pt idx="1693">
                  <c:v>120</c:v>
                </c:pt>
                <c:pt idx="1694">
                  <c:v>91</c:v>
                </c:pt>
                <c:pt idx="1695">
                  <c:v>97</c:v>
                </c:pt>
                <c:pt idx="1696">
                  <c:v>133</c:v>
                </c:pt>
                <c:pt idx="1697">
                  <c:v>123</c:v>
                </c:pt>
                <c:pt idx="1698">
                  <c:v>114</c:v>
                </c:pt>
                <c:pt idx="1699">
                  <c:v>111</c:v>
                </c:pt>
                <c:pt idx="1700">
                  <c:v>117</c:v>
                </c:pt>
                <c:pt idx="1701">
                  <c:v>121</c:v>
                </c:pt>
                <c:pt idx="1702">
                  <c:v>139</c:v>
                </c:pt>
                <c:pt idx="1703">
                  <c:v>115</c:v>
                </c:pt>
                <c:pt idx="1704">
                  <c:v>175</c:v>
                </c:pt>
                <c:pt idx="1705">
                  <c:v>85</c:v>
                </c:pt>
                <c:pt idx="1706">
                  <c:v>90</c:v>
                </c:pt>
                <c:pt idx="1707">
                  <c:v>107</c:v>
                </c:pt>
                <c:pt idx="1708">
                  <c:v>100</c:v>
                </c:pt>
                <c:pt idx="1709">
                  <c:v>129</c:v>
                </c:pt>
                <c:pt idx="1710">
                  <c:v>109</c:v>
                </c:pt>
                <c:pt idx="1711">
                  <c:v>94</c:v>
                </c:pt>
                <c:pt idx="1712">
                  <c:v>133</c:v>
                </c:pt>
                <c:pt idx="1713">
                  <c:v>105</c:v>
                </c:pt>
                <c:pt idx="1714">
                  <c:v>100</c:v>
                </c:pt>
                <c:pt idx="1715">
                  <c:v>113</c:v>
                </c:pt>
                <c:pt idx="1716">
                  <c:v>118</c:v>
                </c:pt>
                <c:pt idx="1717">
                  <c:v>110</c:v>
                </c:pt>
                <c:pt idx="1718">
                  <c:v>110</c:v>
                </c:pt>
                <c:pt idx="1719">
                  <c:v>99</c:v>
                </c:pt>
                <c:pt idx="1720">
                  <c:v>101</c:v>
                </c:pt>
                <c:pt idx="1721">
                  <c:v>103</c:v>
                </c:pt>
                <c:pt idx="1722">
                  <c:v>95</c:v>
                </c:pt>
                <c:pt idx="1723">
                  <c:v>117</c:v>
                </c:pt>
                <c:pt idx="1724">
                  <c:v>129</c:v>
                </c:pt>
                <c:pt idx="1725">
                  <c:v>120</c:v>
                </c:pt>
                <c:pt idx="1726">
                  <c:v>125</c:v>
                </c:pt>
                <c:pt idx="1727">
                  <c:v>133</c:v>
                </c:pt>
                <c:pt idx="1728">
                  <c:v>116</c:v>
                </c:pt>
                <c:pt idx="1729">
                  <c:v>129</c:v>
                </c:pt>
                <c:pt idx="1730">
                  <c:v>93</c:v>
                </c:pt>
                <c:pt idx="1731">
                  <c:v>118</c:v>
                </c:pt>
                <c:pt idx="1732">
                  <c:v>129</c:v>
                </c:pt>
                <c:pt idx="1733">
                  <c:v>185</c:v>
                </c:pt>
                <c:pt idx="1734">
                  <c:v>146</c:v>
                </c:pt>
                <c:pt idx="1735">
                  <c:v>128</c:v>
                </c:pt>
                <c:pt idx="1736">
                  <c:v>93</c:v>
                </c:pt>
                <c:pt idx="1737">
                  <c:v>97</c:v>
                </c:pt>
                <c:pt idx="1738">
                  <c:v>82</c:v>
                </c:pt>
                <c:pt idx="1739">
                  <c:v>85</c:v>
                </c:pt>
                <c:pt idx="1740">
                  <c:v>88</c:v>
                </c:pt>
                <c:pt idx="1741">
                  <c:v>119</c:v>
                </c:pt>
                <c:pt idx="1742">
                  <c:v>122</c:v>
                </c:pt>
                <c:pt idx="1743">
                  <c:v>99</c:v>
                </c:pt>
                <c:pt idx="1744">
                  <c:v>97</c:v>
                </c:pt>
                <c:pt idx="1745">
                  <c:v>121</c:v>
                </c:pt>
                <c:pt idx="1746">
                  <c:v>95</c:v>
                </c:pt>
                <c:pt idx="1747">
                  <c:v>105</c:v>
                </c:pt>
                <c:pt idx="1748">
                  <c:v>108</c:v>
                </c:pt>
                <c:pt idx="1749">
                  <c:v>134</c:v>
                </c:pt>
                <c:pt idx="1750">
                  <c:v>115</c:v>
                </c:pt>
                <c:pt idx="1751">
                  <c:v>86</c:v>
                </c:pt>
                <c:pt idx="1752">
                  <c:v>101</c:v>
                </c:pt>
                <c:pt idx="1753">
                  <c:v>96</c:v>
                </c:pt>
                <c:pt idx="1754">
                  <c:v>101</c:v>
                </c:pt>
                <c:pt idx="1755">
                  <c:v>100</c:v>
                </c:pt>
                <c:pt idx="1756">
                  <c:v>117</c:v>
                </c:pt>
                <c:pt idx="1757">
                  <c:v>101</c:v>
                </c:pt>
                <c:pt idx="1758">
                  <c:v>98</c:v>
                </c:pt>
                <c:pt idx="1759">
                  <c:v>146</c:v>
                </c:pt>
                <c:pt idx="1760">
                  <c:v>102</c:v>
                </c:pt>
                <c:pt idx="1761">
                  <c:v>97</c:v>
                </c:pt>
                <c:pt idx="1762">
                  <c:v>142</c:v>
                </c:pt>
                <c:pt idx="1763">
                  <c:v>98</c:v>
                </c:pt>
                <c:pt idx="1764">
                  <c:v>219</c:v>
                </c:pt>
                <c:pt idx="1765">
                  <c:v>109</c:v>
                </c:pt>
                <c:pt idx="1766">
                  <c:v>97</c:v>
                </c:pt>
                <c:pt idx="1767">
                  <c:v>158</c:v>
                </c:pt>
                <c:pt idx="1768">
                  <c:v>85</c:v>
                </c:pt>
                <c:pt idx="1769">
                  <c:v>80</c:v>
                </c:pt>
                <c:pt idx="1770">
                  <c:v>86</c:v>
                </c:pt>
                <c:pt idx="1771">
                  <c:v>119</c:v>
                </c:pt>
                <c:pt idx="1772">
                  <c:v>98</c:v>
                </c:pt>
                <c:pt idx="1773">
                  <c:v>97</c:v>
                </c:pt>
                <c:pt idx="1774">
                  <c:v>124</c:v>
                </c:pt>
                <c:pt idx="1775">
                  <c:v>97</c:v>
                </c:pt>
                <c:pt idx="1776">
                  <c:v>105</c:v>
                </c:pt>
                <c:pt idx="1777">
                  <c:v>104</c:v>
                </c:pt>
                <c:pt idx="1778">
                  <c:v>101</c:v>
                </c:pt>
                <c:pt idx="1779">
                  <c:v>101</c:v>
                </c:pt>
                <c:pt idx="1780">
                  <c:v>114</c:v>
                </c:pt>
                <c:pt idx="1781">
                  <c:v>105</c:v>
                </c:pt>
                <c:pt idx="1782">
                  <c:v>90</c:v>
                </c:pt>
                <c:pt idx="1783">
                  <c:v>97</c:v>
                </c:pt>
                <c:pt idx="1784">
                  <c:v>144</c:v>
                </c:pt>
                <c:pt idx="1785">
                  <c:v>114</c:v>
                </c:pt>
                <c:pt idx="1786">
                  <c:v>124</c:v>
                </c:pt>
                <c:pt idx="1787">
                  <c:v>89</c:v>
                </c:pt>
                <c:pt idx="1788">
                  <c:v>160</c:v>
                </c:pt>
                <c:pt idx="1789">
                  <c:v>93</c:v>
                </c:pt>
                <c:pt idx="1790">
                  <c:v>88</c:v>
                </c:pt>
                <c:pt idx="1791">
                  <c:v>142</c:v>
                </c:pt>
                <c:pt idx="1792">
                  <c:v>92</c:v>
                </c:pt>
                <c:pt idx="1793">
                  <c:v>117</c:v>
                </c:pt>
                <c:pt idx="1794">
                  <c:v>111</c:v>
                </c:pt>
                <c:pt idx="1795">
                  <c:v>121</c:v>
                </c:pt>
                <c:pt idx="1796">
                  <c:v>107</c:v>
                </c:pt>
                <c:pt idx="1797">
                  <c:v>106</c:v>
                </c:pt>
                <c:pt idx="1798">
                  <c:v>136</c:v>
                </c:pt>
                <c:pt idx="1799">
                  <c:v>97</c:v>
                </c:pt>
                <c:pt idx="1800">
                  <c:v>108</c:v>
                </c:pt>
                <c:pt idx="1801">
                  <c:v>97</c:v>
                </c:pt>
                <c:pt idx="1802">
                  <c:v>99</c:v>
                </c:pt>
                <c:pt idx="1803">
                  <c:v>103</c:v>
                </c:pt>
                <c:pt idx="1804">
                  <c:v>95</c:v>
                </c:pt>
                <c:pt idx="1805">
                  <c:v>93</c:v>
                </c:pt>
                <c:pt idx="1806">
                  <c:v>98</c:v>
                </c:pt>
                <c:pt idx="1807">
                  <c:v>90</c:v>
                </c:pt>
                <c:pt idx="1808">
                  <c:v>107</c:v>
                </c:pt>
                <c:pt idx="1809">
                  <c:v>90</c:v>
                </c:pt>
                <c:pt idx="1810">
                  <c:v>115</c:v>
                </c:pt>
                <c:pt idx="1811">
                  <c:v>93</c:v>
                </c:pt>
                <c:pt idx="1812">
                  <c:v>99</c:v>
                </c:pt>
                <c:pt idx="1813">
                  <c:v>107</c:v>
                </c:pt>
                <c:pt idx="1814">
                  <c:v>110</c:v>
                </c:pt>
                <c:pt idx="1815">
                  <c:v>101</c:v>
                </c:pt>
                <c:pt idx="1816">
                  <c:v>85</c:v>
                </c:pt>
                <c:pt idx="1817">
                  <c:v>132</c:v>
                </c:pt>
                <c:pt idx="1818">
                  <c:v>90</c:v>
                </c:pt>
                <c:pt idx="1819">
                  <c:v>145</c:v>
                </c:pt>
                <c:pt idx="1820">
                  <c:v>110</c:v>
                </c:pt>
                <c:pt idx="1821">
                  <c:v>122</c:v>
                </c:pt>
                <c:pt idx="1822">
                  <c:v>107</c:v>
                </c:pt>
                <c:pt idx="1823">
                  <c:v>127</c:v>
                </c:pt>
                <c:pt idx="1824">
                  <c:v>99</c:v>
                </c:pt>
                <c:pt idx="1825">
                  <c:v>140</c:v>
                </c:pt>
                <c:pt idx="1826">
                  <c:v>133</c:v>
                </c:pt>
                <c:pt idx="1827">
                  <c:v>271</c:v>
                </c:pt>
                <c:pt idx="1828">
                  <c:v>112</c:v>
                </c:pt>
                <c:pt idx="1829">
                  <c:v>99</c:v>
                </c:pt>
                <c:pt idx="1830">
                  <c:v>100</c:v>
                </c:pt>
                <c:pt idx="1831">
                  <c:v>92</c:v>
                </c:pt>
                <c:pt idx="1832">
                  <c:v>105</c:v>
                </c:pt>
                <c:pt idx="1833">
                  <c:v>110</c:v>
                </c:pt>
                <c:pt idx="1834">
                  <c:v>116</c:v>
                </c:pt>
                <c:pt idx="1835">
                  <c:v>88</c:v>
                </c:pt>
                <c:pt idx="1836">
                  <c:v>111</c:v>
                </c:pt>
                <c:pt idx="1837">
                  <c:v>95</c:v>
                </c:pt>
                <c:pt idx="1838">
                  <c:v>95</c:v>
                </c:pt>
                <c:pt idx="1839">
                  <c:v>127</c:v>
                </c:pt>
                <c:pt idx="1840">
                  <c:v>104</c:v>
                </c:pt>
                <c:pt idx="1841">
                  <c:v>95</c:v>
                </c:pt>
                <c:pt idx="1842">
                  <c:v>121</c:v>
                </c:pt>
                <c:pt idx="1843">
                  <c:v>92</c:v>
                </c:pt>
                <c:pt idx="1844">
                  <c:v>107</c:v>
                </c:pt>
                <c:pt idx="1845">
                  <c:v>117</c:v>
                </c:pt>
                <c:pt idx="1846">
                  <c:v>107</c:v>
                </c:pt>
                <c:pt idx="1847">
                  <c:v>131</c:v>
                </c:pt>
                <c:pt idx="1848">
                  <c:v>122</c:v>
                </c:pt>
                <c:pt idx="1849">
                  <c:v>134</c:v>
                </c:pt>
                <c:pt idx="1850">
                  <c:v>117</c:v>
                </c:pt>
                <c:pt idx="1851">
                  <c:v>138</c:v>
                </c:pt>
                <c:pt idx="1852">
                  <c:v>100</c:v>
                </c:pt>
                <c:pt idx="1853">
                  <c:v>119</c:v>
                </c:pt>
                <c:pt idx="1854">
                  <c:v>137</c:v>
                </c:pt>
                <c:pt idx="1855">
                  <c:v>119</c:v>
                </c:pt>
                <c:pt idx="1856">
                  <c:v>139</c:v>
                </c:pt>
                <c:pt idx="1857">
                  <c:v>120</c:v>
                </c:pt>
                <c:pt idx="1858">
                  <c:v>98</c:v>
                </c:pt>
                <c:pt idx="1859">
                  <c:v>106</c:v>
                </c:pt>
                <c:pt idx="1860">
                  <c:v>98</c:v>
                </c:pt>
                <c:pt idx="1861">
                  <c:v>107</c:v>
                </c:pt>
                <c:pt idx="1862">
                  <c:v>88</c:v>
                </c:pt>
                <c:pt idx="1863">
                  <c:v>137</c:v>
                </c:pt>
                <c:pt idx="1864">
                  <c:v>100</c:v>
                </c:pt>
                <c:pt idx="1865">
                  <c:v>115</c:v>
                </c:pt>
                <c:pt idx="1866">
                  <c:v>101</c:v>
                </c:pt>
                <c:pt idx="1867">
                  <c:v>110</c:v>
                </c:pt>
                <c:pt idx="1868">
                  <c:v>94</c:v>
                </c:pt>
                <c:pt idx="1869">
                  <c:v>88</c:v>
                </c:pt>
                <c:pt idx="1870">
                  <c:v>127</c:v>
                </c:pt>
                <c:pt idx="1871">
                  <c:v>95</c:v>
                </c:pt>
                <c:pt idx="1872">
                  <c:v>87</c:v>
                </c:pt>
                <c:pt idx="1873">
                  <c:v>118</c:v>
                </c:pt>
                <c:pt idx="1874">
                  <c:v>107</c:v>
                </c:pt>
                <c:pt idx="1875">
                  <c:v>124</c:v>
                </c:pt>
                <c:pt idx="1876">
                  <c:v>89</c:v>
                </c:pt>
                <c:pt idx="1877">
                  <c:v>88</c:v>
                </c:pt>
                <c:pt idx="1878">
                  <c:v>118</c:v>
                </c:pt>
                <c:pt idx="1879">
                  <c:v>93</c:v>
                </c:pt>
                <c:pt idx="1880">
                  <c:v>80</c:v>
                </c:pt>
                <c:pt idx="1881">
                  <c:v>120</c:v>
                </c:pt>
                <c:pt idx="1882">
                  <c:v>98</c:v>
                </c:pt>
                <c:pt idx="1883">
                  <c:v>119</c:v>
                </c:pt>
                <c:pt idx="1884">
                  <c:v>88</c:v>
                </c:pt>
                <c:pt idx="1885">
                  <c:v>90</c:v>
                </c:pt>
                <c:pt idx="1886">
                  <c:v>127</c:v>
                </c:pt>
                <c:pt idx="1887">
                  <c:v>119</c:v>
                </c:pt>
                <c:pt idx="1888">
                  <c:v>85</c:v>
                </c:pt>
                <c:pt idx="1889">
                  <c:v>98</c:v>
                </c:pt>
                <c:pt idx="1890">
                  <c:v>101</c:v>
                </c:pt>
                <c:pt idx="1891">
                  <c:v>112</c:v>
                </c:pt>
                <c:pt idx="1892">
                  <c:v>97</c:v>
                </c:pt>
                <c:pt idx="1893">
                  <c:v>126</c:v>
                </c:pt>
                <c:pt idx="1894">
                  <c:v>97</c:v>
                </c:pt>
                <c:pt idx="1895">
                  <c:v>100</c:v>
                </c:pt>
                <c:pt idx="1896">
                  <c:v>114</c:v>
                </c:pt>
                <c:pt idx="1897">
                  <c:v>88</c:v>
                </c:pt>
                <c:pt idx="1898">
                  <c:v>93</c:v>
                </c:pt>
                <c:pt idx="1899">
                  <c:v>92</c:v>
                </c:pt>
                <c:pt idx="1900">
                  <c:v>98</c:v>
                </c:pt>
                <c:pt idx="1901">
                  <c:v>94</c:v>
                </c:pt>
                <c:pt idx="1902">
                  <c:v>102</c:v>
                </c:pt>
                <c:pt idx="1903">
                  <c:v>98</c:v>
                </c:pt>
                <c:pt idx="1904">
                  <c:v>111</c:v>
                </c:pt>
                <c:pt idx="1905">
                  <c:v>100</c:v>
                </c:pt>
                <c:pt idx="1906">
                  <c:v>141</c:v>
                </c:pt>
                <c:pt idx="1907">
                  <c:v>114</c:v>
                </c:pt>
                <c:pt idx="1908">
                  <c:v>96</c:v>
                </c:pt>
                <c:pt idx="1909">
                  <c:v>111</c:v>
                </c:pt>
                <c:pt idx="1910">
                  <c:v>127</c:v>
                </c:pt>
                <c:pt idx="1911">
                  <c:v>107</c:v>
                </c:pt>
                <c:pt idx="1912">
                  <c:v>97</c:v>
                </c:pt>
                <c:pt idx="1913">
                  <c:v>127</c:v>
                </c:pt>
                <c:pt idx="1914">
                  <c:v>110</c:v>
                </c:pt>
                <c:pt idx="1915">
                  <c:v>135</c:v>
                </c:pt>
                <c:pt idx="1916">
                  <c:v>84</c:v>
                </c:pt>
                <c:pt idx="1917">
                  <c:v>122</c:v>
                </c:pt>
                <c:pt idx="1918">
                  <c:v>114</c:v>
                </c:pt>
                <c:pt idx="1919">
                  <c:v>132</c:v>
                </c:pt>
                <c:pt idx="1920">
                  <c:v>170</c:v>
                </c:pt>
                <c:pt idx="1921">
                  <c:v>133</c:v>
                </c:pt>
                <c:pt idx="1922">
                  <c:v>112</c:v>
                </c:pt>
                <c:pt idx="1923">
                  <c:v>108</c:v>
                </c:pt>
                <c:pt idx="1924">
                  <c:v>115</c:v>
                </c:pt>
                <c:pt idx="1925">
                  <c:v>83</c:v>
                </c:pt>
                <c:pt idx="1926">
                  <c:v>105</c:v>
                </c:pt>
                <c:pt idx="1927">
                  <c:v>96</c:v>
                </c:pt>
                <c:pt idx="1928">
                  <c:v>94</c:v>
                </c:pt>
                <c:pt idx="1929">
                  <c:v>142</c:v>
                </c:pt>
                <c:pt idx="1930">
                  <c:v>104</c:v>
                </c:pt>
                <c:pt idx="1931">
                  <c:v>106</c:v>
                </c:pt>
                <c:pt idx="1932">
                  <c:v>106</c:v>
                </c:pt>
                <c:pt idx="1933">
                  <c:v>98</c:v>
                </c:pt>
                <c:pt idx="1934">
                  <c:v>100</c:v>
                </c:pt>
                <c:pt idx="1935">
                  <c:v>95</c:v>
                </c:pt>
                <c:pt idx="1936">
                  <c:v>107</c:v>
                </c:pt>
                <c:pt idx="1937">
                  <c:v>104</c:v>
                </c:pt>
                <c:pt idx="1938">
                  <c:v>104</c:v>
                </c:pt>
                <c:pt idx="1939">
                  <c:v>143</c:v>
                </c:pt>
                <c:pt idx="1940">
                  <c:v>77</c:v>
                </c:pt>
                <c:pt idx="1941">
                  <c:v>96</c:v>
                </c:pt>
                <c:pt idx="1942">
                  <c:v>145</c:v>
                </c:pt>
                <c:pt idx="1943">
                  <c:v>116</c:v>
                </c:pt>
                <c:pt idx="1944">
                  <c:v>100</c:v>
                </c:pt>
                <c:pt idx="1945">
                  <c:v>104</c:v>
                </c:pt>
                <c:pt idx="1946">
                  <c:v>92</c:v>
                </c:pt>
                <c:pt idx="1947">
                  <c:v>105</c:v>
                </c:pt>
                <c:pt idx="1948">
                  <c:v>120</c:v>
                </c:pt>
                <c:pt idx="1949">
                  <c:v>116</c:v>
                </c:pt>
                <c:pt idx="1950">
                  <c:v>119</c:v>
                </c:pt>
                <c:pt idx="1951">
                  <c:v>101</c:v>
                </c:pt>
                <c:pt idx="1952">
                  <c:v>117</c:v>
                </c:pt>
                <c:pt idx="1953">
                  <c:v>112</c:v>
                </c:pt>
                <c:pt idx="1954">
                  <c:v>136</c:v>
                </c:pt>
                <c:pt idx="1955">
                  <c:v>81</c:v>
                </c:pt>
                <c:pt idx="1956">
                  <c:v>87</c:v>
                </c:pt>
                <c:pt idx="1957">
                  <c:v>96</c:v>
                </c:pt>
                <c:pt idx="1958">
                  <c:v>106</c:v>
                </c:pt>
                <c:pt idx="1959">
                  <c:v>122</c:v>
                </c:pt>
                <c:pt idx="1960">
                  <c:v>123</c:v>
                </c:pt>
                <c:pt idx="1961">
                  <c:v>92</c:v>
                </c:pt>
                <c:pt idx="1962">
                  <c:v>110</c:v>
                </c:pt>
                <c:pt idx="1963">
                  <c:v>104</c:v>
                </c:pt>
                <c:pt idx="1964">
                  <c:v>98</c:v>
                </c:pt>
                <c:pt idx="1965">
                  <c:v>120</c:v>
                </c:pt>
                <c:pt idx="1966">
                  <c:v>112</c:v>
                </c:pt>
                <c:pt idx="1967">
                  <c:v>127</c:v>
                </c:pt>
                <c:pt idx="1968">
                  <c:v>102</c:v>
                </c:pt>
                <c:pt idx="1969">
                  <c:v>91</c:v>
                </c:pt>
                <c:pt idx="1970">
                  <c:v>114</c:v>
                </c:pt>
                <c:pt idx="1971">
                  <c:v>115</c:v>
                </c:pt>
                <c:pt idx="1972">
                  <c:v>115</c:v>
                </c:pt>
                <c:pt idx="1973">
                  <c:v>120</c:v>
                </c:pt>
                <c:pt idx="1974">
                  <c:v>135</c:v>
                </c:pt>
                <c:pt idx="1975">
                  <c:v>90</c:v>
                </c:pt>
                <c:pt idx="1976">
                  <c:v>100</c:v>
                </c:pt>
                <c:pt idx="1977">
                  <c:v>105</c:v>
                </c:pt>
                <c:pt idx="1978">
                  <c:v>138</c:v>
                </c:pt>
                <c:pt idx="1979">
                  <c:v>94</c:v>
                </c:pt>
                <c:pt idx="1980">
                  <c:v>101</c:v>
                </c:pt>
                <c:pt idx="1981">
                  <c:v>131</c:v>
                </c:pt>
                <c:pt idx="1982">
                  <c:v>91</c:v>
                </c:pt>
                <c:pt idx="1983">
                  <c:v>112</c:v>
                </c:pt>
                <c:pt idx="1984">
                  <c:v>95</c:v>
                </c:pt>
                <c:pt idx="1985">
                  <c:v>100</c:v>
                </c:pt>
                <c:pt idx="1986">
                  <c:v>108</c:v>
                </c:pt>
                <c:pt idx="1987">
                  <c:v>101</c:v>
                </c:pt>
                <c:pt idx="1988">
                  <c:v>109</c:v>
                </c:pt>
                <c:pt idx="1989">
                  <c:v>115</c:v>
                </c:pt>
                <c:pt idx="1990">
                  <c:v>117</c:v>
                </c:pt>
                <c:pt idx="1991">
                  <c:v>107</c:v>
                </c:pt>
                <c:pt idx="1992">
                  <c:v>134</c:v>
                </c:pt>
                <c:pt idx="1993">
                  <c:v>118</c:v>
                </c:pt>
                <c:pt idx="1994">
                  <c:v>121</c:v>
                </c:pt>
                <c:pt idx="1995">
                  <c:v>105</c:v>
                </c:pt>
                <c:pt idx="1996">
                  <c:v>110</c:v>
                </c:pt>
                <c:pt idx="1997">
                  <c:v>114</c:v>
                </c:pt>
                <c:pt idx="1998">
                  <c:v>100</c:v>
                </c:pt>
                <c:pt idx="1999">
                  <c:v>85</c:v>
                </c:pt>
                <c:pt idx="2000">
                  <c:v>72</c:v>
                </c:pt>
                <c:pt idx="2001">
                  <c:v>128</c:v>
                </c:pt>
                <c:pt idx="2002">
                  <c:v>72</c:v>
                </c:pt>
                <c:pt idx="2003">
                  <c:v>89</c:v>
                </c:pt>
                <c:pt idx="2004">
                  <c:v>96</c:v>
                </c:pt>
                <c:pt idx="2005">
                  <c:v>77</c:v>
                </c:pt>
                <c:pt idx="2006">
                  <c:v>111</c:v>
                </c:pt>
                <c:pt idx="2007">
                  <c:v>93</c:v>
                </c:pt>
                <c:pt idx="2008">
                  <c:v>128</c:v>
                </c:pt>
                <c:pt idx="2009">
                  <c:v>110</c:v>
                </c:pt>
                <c:pt idx="2010">
                  <c:v>137</c:v>
                </c:pt>
                <c:pt idx="2011">
                  <c:v>124</c:v>
                </c:pt>
                <c:pt idx="2012">
                  <c:v>93</c:v>
                </c:pt>
                <c:pt idx="2013">
                  <c:v>115</c:v>
                </c:pt>
                <c:pt idx="2014">
                  <c:v>105</c:v>
                </c:pt>
                <c:pt idx="2015">
                  <c:v>127</c:v>
                </c:pt>
                <c:pt idx="2016">
                  <c:v>82</c:v>
                </c:pt>
                <c:pt idx="2017">
                  <c:v>143</c:v>
                </c:pt>
                <c:pt idx="2018">
                  <c:v>103</c:v>
                </c:pt>
                <c:pt idx="2019">
                  <c:v>104</c:v>
                </c:pt>
                <c:pt idx="2020">
                  <c:v>98</c:v>
                </c:pt>
                <c:pt idx="2021">
                  <c:v>92</c:v>
                </c:pt>
                <c:pt idx="2022">
                  <c:v>123</c:v>
                </c:pt>
                <c:pt idx="2023">
                  <c:v>88</c:v>
                </c:pt>
                <c:pt idx="2024">
                  <c:v>128</c:v>
                </c:pt>
                <c:pt idx="2025">
                  <c:v>107</c:v>
                </c:pt>
                <c:pt idx="2026">
                  <c:v>91</c:v>
                </c:pt>
                <c:pt idx="2027">
                  <c:v>90</c:v>
                </c:pt>
                <c:pt idx="2028">
                  <c:v>115</c:v>
                </c:pt>
                <c:pt idx="2029">
                  <c:v>113</c:v>
                </c:pt>
                <c:pt idx="2030">
                  <c:v>113</c:v>
                </c:pt>
                <c:pt idx="2031">
                  <c:v>87</c:v>
                </c:pt>
                <c:pt idx="2032">
                  <c:v>101</c:v>
                </c:pt>
                <c:pt idx="2033">
                  <c:v>111</c:v>
                </c:pt>
                <c:pt idx="2034">
                  <c:v>108</c:v>
                </c:pt>
                <c:pt idx="2035">
                  <c:v>105</c:v>
                </c:pt>
                <c:pt idx="2036">
                  <c:v>109</c:v>
                </c:pt>
                <c:pt idx="2037">
                  <c:v>109</c:v>
                </c:pt>
                <c:pt idx="2038">
                  <c:v>99</c:v>
                </c:pt>
                <c:pt idx="2039">
                  <c:v>98</c:v>
                </c:pt>
                <c:pt idx="2040">
                  <c:v>104</c:v>
                </c:pt>
                <c:pt idx="2041">
                  <c:v>109</c:v>
                </c:pt>
                <c:pt idx="2042">
                  <c:v>75</c:v>
                </c:pt>
                <c:pt idx="2043">
                  <c:v>119</c:v>
                </c:pt>
                <c:pt idx="2044">
                  <c:v>90</c:v>
                </c:pt>
                <c:pt idx="2045">
                  <c:v>97</c:v>
                </c:pt>
                <c:pt idx="2046">
                  <c:v>89</c:v>
                </c:pt>
                <c:pt idx="2047">
                  <c:v>106</c:v>
                </c:pt>
                <c:pt idx="2048">
                  <c:v>96</c:v>
                </c:pt>
                <c:pt idx="2049">
                  <c:v>104</c:v>
                </c:pt>
                <c:pt idx="2050">
                  <c:v>108</c:v>
                </c:pt>
                <c:pt idx="2051">
                  <c:v>112</c:v>
                </c:pt>
                <c:pt idx="2052">
                  <c:v>104</c:v>
                </c:pt>
                <c:pt idx="2053">
                  <c:v>113</c:v>
                </c:pt>
                <c:pt idx="2054">
                  <c:v>98</c:v>
                </c:pt>
                <c:pt idx="2055">
                  <c:v>114</c:v>
                </c:pt>
                <c:pt idx="2056">
                  <c:v>124</c:v>
                </c:pt>
                <c:pt idx="2057">
                  <c:v>148</c:v>
                </c:pt>
                <c:pt idx="2058">
                  <c:v>108</c:v>
                </c:pt>
                <c:pt idx="2059">
                  <c:v>95</c:v>
                </c:pt>
                <c:pt idx="2060">
                  <c:v>108</c:v>
                </c:pt>
                <c:pt idx="2061">
                  <c:v>68</c:v>
                </c:pt>
                <c:pt idx="2062">
                  <c:v>103</c:v>
                </c:pt>
                <c:pt idx="2063">
                  <c:v>99</c:v>
                </c:pt>
                <c:pt idx="2064">
                  <c:v>88</c:v>
                </c:pt>
                <c:pt idx="2065">
                  <c:v>128</c:v>
                </c:pt>
                <c:pt idx="2066">
                  <c:v>124</c:v>
                </c:pt>
                <c:pt idx="2067">
                  <c:v>84</c:v>
                </c:pt>
                <c:pt idx="2068">
                  <c:v>101</c:v>
                </c:pt>
                <c:pt idx="2069">
                  <c:v>98</c:v>
                </c:pt>
                <c:pt idx="2070">
                  <c:v>225</c:v>
                </c:pt>
                <c:pt idx="2071">
                  <c:v>88</c:v>
                </c:pt>
                <c:pt idx="2072">
                  <c:v>88</c:v>
                </c:pt>
                <c:pt idx="2073">
                  <c:v>94</c:v>
                </c:pt>
                <c:pt idx="2074">
                  <c:v>117</c:v>
                </c:pt>
                <c:pt idx="2075">
                  <c:v>95</c:v>
                </c:pt>
                <c:pt idx="2076">
                  <c:v>99</c:v>
                </c:pt>
                <c:pt idx="2077">
                  <c:v>96</c:v>
                </c:pt>
                <c:pt idx="2078">
                  <c:v>98</c:v>
                </c:pt>
                <c:pt idx="2079">
                  <c:v>123</c:v>
                </c:pt>
                <c:pt idx="2080">
                  <c:v>101</c:v>
                </c:pt>
                <c:pt idx="2081">
                  <c:v>102</c:v>
                </c:pt>
                <c:pt idx="2082">
                  <c:v>94</c:v>
                </c:pt>
                <c:pt idx="2083">
                  <c:v>102</c:v>
                </c:pt>
                <c:pt idx="2084">
                  <c:v>108</c:v>
                </c:pt>
                <c:pt idx="2085">
                  <c:v>116</c:v>
                </c:pt>
                <c:pt idx="2086">
                  <c:v>93</c:v>
                </c:pt>
                <c:pt idx="2087">
                  <c:v>102</c:v>
                </c:pt>
                <c:pt idx="2088">
                  <c:v>103</c:v>
                </c:pt>
                <c:pt idx="2089">
                  <c:v>115</c:v>
                </c:pt>
                <c:pt idx="2090">
                  <c:v>96</c:v>
                </c:pt>
                <c:pt idx="2091">
                  <c:v>98</c:v>
                </c:pt>
                <c:pt idx="2092">
                  <c:v>101</c:v>
                </c:pt>
                <c:pt idx="2093">
                  <c:v>106</c:v>
                </c:pt>
                <c:pt idx="2094">
                  <c:v>101</c:v>
                </c:pt>
                <c:pt idx="2095">
                  <c:v>111</c:v>
                </c:pt>
                <c:pt idx="2096">
                  <c:v>99</c:v>
                </c:pt>
                <c:pt idx="2097">
                  <c:v>88</c:v>
                </c:pt>
                <c:pt idx="2098">
                  <c:v>83</c:v>
                </c:pt>
                <c:pt idx="2099">
                  <c:v>91</c:v>
                </c:pt>
                <c:pt idx="2100">
                  <c:v>108</c:v>
                </c:pt>
                <c:pt idx="2101">
                  <c:v>148</c:v>
                </c:pt>
                <c:pt idx="2102">
                  <c:v>77</c:v>
                </c:pt>
                <c:pt idx="2103">
                  <c:v>110</c:v>
                </c:pt>
                <c:pt idx="2104">
                  <c:v>83</c:v>
                </c:pt>
                <c:pt idx="2105">
                  <c:v>107</c:v>
                </c:pt>
                <c:pt idx="2106">
                  <c:v>100</c:v>
                </c:pt>
                <c:pt idx="2107">
                  <c:v>87</c:v>
                </c:pt>
                <c:pt idx="2108">
                  <c:v>154</c:v>
                </c:pt>
                <c:pt idx="2109">
                  <c:v>106</c:v>
                </c:pt>
                <c:pt idx="2110">
                  <c:v>99</c:v>
                </c:pt>
                <c:pt idx="2111">
                  <c:v>100</c:v>
                </c:pt>
                <c:pt idx="2112">
                  <c:v>116</c:v>
                </c:pt>
                <c:pt idx="2113">
                  <c:v>94</c:v>
                </c:pt>
                <c:pt idx="2114">
                  <c:v>111</c:v>
                </c:pt>
                <c:pt idx="2115">
                  <c:v>100</c:v>
                </c:pt>
                <c:pt idx="2116">
                  <c:v>125</c:v>
                </c:pt>
                <c:pt idx="2117">
                  <c:v>119</c:v>
                </c:pt>
                <c:pt idx="2118">
                  <c:v>135</c:v>
                </c:pt>
                <c:pt idx="2119">
                  <c:v>93</c:v>
                </c:pt>
                <c:pt idx="2120">
                  <c:v>114</c:v>
                </c:pt>
                <c:pt idx="2121">
                  <c:v>124</c:v>
                </c:pt>
                <c:pt idx="2122">
                  <c:v>134</c:v>
                </c:pt>
                <c:pt idx="2123">
                  <c:v>114</c:v>
                </c:pt>
                <c:pt idx="2124">
                  <c:v>124</c:v>
                </c:pt>
                <c:pt idx="2125">
                  <c:v>104</c:v>
                </c:pt>
                <c:pt idx="2126">
                  <c:v>118</c:v>
                </c:pt>
                <c:pt idx="2127">
                  <c:v>80</c:v>
                </c:pt>
                <c:pt idx="2128">
                  <c:v>107</c:v>
                </c:pt>
                <c:pt idx="2129">
                  <c:v>125</c:v>
                </c:pt>
                <c:pt idx="2130">
                  <c:v>115</c:v>
                </c:pt>
                <c:pt idx="2131">
                  <c:v>88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118</c:v>
                </c:pt>
                <c:pt idx="2137">
                  <c:v>107</c:v>
                </c:pt>
                <c:pt idx="2138">
                  <c:v>100</c:v>
                </c:pt>
                <c:pt idx="2139">
                  <c:v>110</c:v>
                </c:pt>
                <c:pt idx="2140">
                  <c:v>125</c:v>
                </c:pt>
                <c:pt idx="2141">
                  <c:v>184</c:v>
                </c:pt>
                <c:pt idx="2142">
                  <c:v>236</c:v>
                </c:pt>
                <c:pt idx="2143">
                  <c:v>97</c:v>
                </c:pt>
                <c:pt idx="2144">
                  <c:v>113</c:v>
                </c:pt>
                <c:pt idx="2145">
                  <c:v>95</c:v>
                </c:pt>
                <c:pt idx="2146">
                  <c:v>103</c:v>
                </c:pt>
                <c:pt idx="2147">
                  <c:v>91</c:v>
                </c:pt>
                <c:pt idx="2148">
                  <c:v>116</c:v>
                </c:pt>
                <c:pt idx="2149">
                  <c:v>93</c:v>
                </c:pt>
                <c:pt idx="2150">
                  <c:v>113</c:v>
                </c:pt>
                <c:pt idx="2151">
                  <c:v>101</c:v>
                </c:pt>
                <c:pt idx="2152">
                  <c:v>95</c:v>
                </c:pt>
                <c:pt idx="2153">
                  <c:v>109</c:v>
                </c:pt>
                <c:pt idx="2154">
                  <c:v>85</c:v>
                </c:pt>
                <c:pt idx="2155">
                  <c:v>101</c:v>
                </c:pt>
                <c:pt idx="2156">
                  <c:v>125</c:v>
                </c:pt>
                <c:pt idx="2157">
                  <c:v>132</c:v>
                </c:pt>
                <c:pt idx="2158">
                  <c:v>131</c:v>
                </c:pt>
                <c:pt idx="2159">
                  <c:v>129</c:v>
                </c:pt>
                <c:pt idx="2160">
                  <c:v>100</c:v>
                </c:pt>
                <c:pt idx="2161">
                  <c:v>97</c:v>
                </c:pt>
                <c:pt idx="2162">
                  <c:v>92</c:v>
                </c:pt>
                <c:pt idx="2163">
                  <c:v>116</c:v>
                </c:pt>
                <c:pt idx="2164">
                  <c:v>90</c:v>
                </c:pt>
                <c:pt idx="2165">
                  <c:v>81</c:v>
                </c:pt>
                <c:pt idx="2166">
                  <c:v>97</c:v>
                </c:pt>
                <c:pt idx="2167">
                  <c:v>118</c:v>
                </c:pt>
                <c:pt idx="2168">
                  <c:v>100</c:v>
                </c:pt>
                <c:pt idx="2169">
                  <c:v>97</c:v>
                </c:pt>
                <c:pt idx="2170">
                  <c:v>114</c:v>
                </c:pt>
                <c:pt idx="2171">
                  <c:v>130</c:v>
                </c:pt>
                <c:pt idx="2172">
                  <c:v>82</c:v>
                </c:pt>
                <c:pt idx="2173">
                  <c:v>96</c:v>
                </c:pt>
                <c:pt idx="2174">
                  <c:v>105</c:v>
                </c:pt>
                <c:pt idx="2175">
                  <c:v>122</c:v>
                </c:pt>
                <c:pt idx="2176">
                  <c:v>88</c:v>
                </c:pt>
                <c:pt idx="2177">
                  <c:v>110</c:v>
                </c:pt>
                <c:pt idx="2178">
                  <c:v>103</c:v>
                </c:pt>
                <c:pt idx="2179">
                  <c:v>106</c:v>
                </c:pt>
                <c:pt idx="2180">
                  <c:v>98</c:v>
                </c:pt>
                <c:pt idx="2181">
                  <c:v>68</c:v>
                </c:pt>
                <c:pt idx="2182">
                  <c:v>94</c:v>
                </c:pt>
                <c:pt idx="2183">
                  <c:v>99</c:v>
                </c:pt>
                <c:pt idx="2184">
                  <c:v>107</c:v>
                </c:pt>
                <c:pt idx="2185">
                  <c:v>180</c:v>
                </c:pt>
                <c:pt idx="2186">
                  <c:v>89</c:v>
                </c:pt>
                <c:pt idx="2187">
                  <c:v>97</c:v>
                </c:pt>
                <c:pt idx="2188">
                  <c:v>113</c:v>
                </c:pt>
                <c:pt idx="2189">
                  <c:v>131</c:v>
                </c:pt>
                <c:pt idx="2190">
                  <c:v>103</c:v>
                </c:pt>
                <c:pt idx="2191">
                  <c:v>119</c:v>
                </c:pt>
                <c:pt idx="2192">
                  <c:v>98</c:v>
                </c:pt>
                <c:pt idx="2193">
                  <c:v>111</c:v>
                </c:pt>
                <c:pt idx="2194">
                  <c:v>94</c:v>
                </c:pt>
                <c:pt idx="2195">
                  <c:v>81</c:v>
                </c:pt>
                <c:pt idx="2196">
                  <c:v>89</c:v>
                </c:pt>
                <c:pt idx="2197">
                  <c:v>106</c:v>
                </c:pt>
                <c:pt idx="2198">
                  <c:v>86</c:v>
                </c:pt>
                <c:pt idx="2199">
                  <c:v>103</c:v>
                </c:pt>
                <c:pt idx="2200">
                  <c:v>121</c:v>
                </c:pt>
                <c:pt idx="2201">
                  <c:v>109</c:v>
                </c:pt>
                <c:pt idx="2202">
                  <c:v>109</c:v>
                </c:pt>
                <c:pt idx="2203">
                  <c:v>123</c:v>
                </c:pt>
                <c:pt idx="2204">
                  <c:v>94</c:v>
                </c:pt>
                <c:pt idx="2205">
                  <c:v>94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125</c:v>
                </c:pt>
                <c:pt idx="2210">
                  <c:v>122</c:v>
                </c:pt>
                <c:pt idx="2211">
                  <c:v>102</c:v>
                </c:pt>
                <c:pt idx="2212">
                  <c:v>90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112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112</c:v>
                </c:pt>
                <c:pt idx="2221">
                  <c:v>108</c:v>
                </c:pt>
                <c:pt idx="2222">
                  <c:v>112</c:v>
                </c:pt>
                <c:pt idx="2223">
                  <c:v>127</c:v>
                </c:pt>
                <c:pt idx="2224">
                  <c:v>111</c:v>
                </c:pt>
                <c:pt idx="2225">
                  <c:v>126</c:v>
                </c:pt>
                <c:pt idx="2226">
                  <c:v>114</c:v>
                </c:pt>
                <c:pt idx="2227">
                  <c:v>99</c:v>
                </c:pt>
                <c:pt idx="2228">
                  <c:v>150</c:v>
                </c:pt>
                <c:pt idx="2229">
                  <c:v>112</c:v>
                </c:pt>
                <c:pt idx="2230">
                  <c:v>108</c:v>
                </c:pt>
                <c:pt idx="2231">
                  <c:v>116</c:v>
                </c:pt>
                <c:pt idx="2232">
                  <c:v>144</c:v>
                </c:pt>
                <c:pt idx="2233">
                  <c:v>93</c:v>
                </c:pt>
                <c:pt idx="2234">
                  <c:v>103</c:v>
                </c:pt>
                <c:pt idx="2235">
                  <c:v>121</c:v>
                </c:pt>
                <c:pt idx="2236">
                  <c:v>105</c:v>
                </c:pt>
                <c:pt idx="2237">
                  <c:v>119</c:v>
                </c:pt>
                <c:pt idx="2238">
                  <c:v>98</c:v>
                </c:pt>
                <c:pt idx="2239">
                  <c:v>80</c:v>
                </c:pt>
                <c:pt idx="2240">
                  <c:v>121</c:v>
                </c:pt>
                <c:pt idx="2241">
                  <c:v>94</c:v>
                </c:pt>
                <c:pt idx="2242">
                  <c:v>93</c:v>
                </c:pt>
                <c:pt idx="2243">
                  <c:v>116</c:v>
                </c:pt>
                <c:pt idx="2244">
                  <c:v>101</c:v>
                </c:pt>
                <c:pt idx="2245">
                  <c:v>154</c:v>
                </c:pt>
                <c:pt idx="2246">
                  <c:v>170</c:v>
                </c:pt>
                <c:pt idx="2247">
                  <c:v>99</c:v>
                </c:pt>
                <c:pt idx="2248">
                  <c:v>104</c:v>
                </c:pt>
                <c:pt idx="2249">
                  <c:v>126</c:v>
                </c:pt>
                <c:pt idx="2250">
                  <c:v>110</c:v>
                </c:pt>
                <c:pt idx="2251">
                  <c:v>101</c:v>
                </c:pt>
                <c:pt idx="2252">
                  <c:v>87</c:v>
                </c:pt>
                <c:pt idx="2253">
                  <c:v>123</c:v>
                </c:pt>
                <c:pt idx="2254">
                  <c:v>109</c:v>
                </c:pt>
                <c:pt idx="2255">
                  <c:v>90</c:v>
                </c:pt>
                <c:pt idx="2256">
                  <c:v>96</c:v>
                </c:pt>
                <c:pt idx="2257">
                  <c:v>82</c:v>
                </c:pt>
                <c:pt idx="2258">
                  <c:v>86</c:v>
                </c:pt>
                <c:pt idx="2259">
                  <c:v>108</c:v>
                </c:pt>
                <c:pt idx="2260">
                  <c:v>98</c:v>
                </c:pt>
                <c:pt idx="2261">
                  <c:v>129</c:v>
                </c:pt>
                <c:pt idx="2262">
                  <c:v>112</c:v>
                </c:pt>
                <c:pt idx="2263">
                  <c:v>108</c:v>
                </c:pt>
                <c:pt idx="2264">
                  <c:v>121</c:v>
                </c:pt>
                <c:pt idx="2265">
                  <c:v>89</c:v>
                </c:pt>
                <c:pt idx="2266">
                  <c:v>89</c:v>
                </c:pt>
                <c:pt idx="2267">
                  <c:v>73</c:v>
                </c:pt>
                <c:pt idx="2268">
                  <c:v>132</c:v>
                </c:pt>
                <c:pt idx="2269">
                  <c:v>96</c:v>
                </c:pt>
                <c:pt idx="2270">
                  <c:v>98</c:v>
                </c:pt>
                <c:pt idx="2271">
                  <c:v>107</c:v>
                </c:pt>
                <c:pt idx="2272">
                  <c:v>134</c:v>
                </c:pt>
                <c:pt idx="2273">
                  <c:v>122</c:v>
                </c:pt>
                <c:pt idx="2274">
                  <c:v>97</c:v>
                </c:pt>
                <c:pt idx="2275">
                  <c:v>110</c:v>
                </c:pt>
                <c:pt idx="2276">
                  <c:v>102</c:v>
                </c:pt>
                <c:pt idx="2277">
                  <c:v>98</c:v>
                </c:pt>
                <c:pt idx="2278">
                  <c:v>120</c:v>
                </c:pt>
                <c:pt idx="2279">
                  <c:v>160</c:v>
                </c:pt>
                <c:pt idx="2280">
                  <c:v>83</c:v>
                </c:pt>
                <c:pt idx="2281">
                  <c:v>102</c:v>
                </c:pt>
                <c:pt idx="2282">
                  <c:v>122</c:v>
                </c:pt>
                <c:pt idx="2283">
                  <c:v>126</c:v>
                </c:pt>
                <c:pt idx="2284">
                  <c:v>136</c:v>
                </c:pt>
                <c:pt idx="2285">
                  <c:v>120</c:v>
                </c:pt>
                <c:pt idx="2286">
                  <c:v>108</c:v>
                </c:pt>
                <c:pt idx="2287">
                  <c:v>126</c:v>
                </c:pt>
                <c:pt idx="2288">
                  <c:v>128</c:v>
                </c:pt>
                <c:pt idx="2289">
                  <c:v>113</c:v>
                </c:pt>
                <c:pt idx="2290">
                  <c:v>89</c:v>
                </c:pt>
                <c:pt idx="2291">
                  <c:v>129</c:v>
                </c:pt>
                <c:pt idx="2292">
                  <c:v>94</c:v>
                </c:pt>
                <c:pt idx="2293">
                  <c:v>106</c:v>
                </c:pt>
                <c:pt idx="2294">
                  <c:v>100</c:v>
                </c:pt>
                <c:pt idx="2295">
                  <c:v>89</c:v>
                </c:pt>
                <c:pt idx="2296">
                  <c:v>94</c:v>
                </c:pt>
                <c:pt idx="2297">
                  <c:v>83</c:v>
                </c:pt>
                <c:pt idx="2298">
                  <c:v>111</c:v>
                </c:pt>
                <c:pt idx="2299">
                  <c:v>80</c:v>
                </c:pt>
                <c:pt idx="2300">
                  <c:v>112</c:v>
                </c:pt>
                <c:pt idx="2301">
                  <c:v>94</c:v>
                </c:pt>
                <c:pt idx="2302">
                  <c:v>130</c:v>
                </c:pt>
                <c:pt idx="2303">
                  <c:v>91</c:v>
                </c:pt>
                <c:pt idx="2304">
                  <c:v>91</c:v>
                </c:pt>
                <c:pt idx="2305">
                  <c:v>110</c:v>
                </c:pt>
                <c:pt idx="2306">
                  <c:v>121</c:v>
                </c:pt>
                <c:pt idx="2307">
                  <c:v>114</c:v>
                </c:pt>
                <c:pt idx="2308">
                  <c:v>96</c:v>
                </c:pt>
                <c:pt idx="2309">
                  <c:v>94</c:v>
                </c:pt>
                <c:pt idx="2310">
                  <c:v>109</c:v>
                </c:pt>
                <c:pt idx="2311">
                  <c:v>107</c:v>
                </c:pt>
                <c:pt idx="2312">
                  <c:v>96</c:v>
                </c:pt>
                <c:pt idx="2313">
                  <c:v>88</c:v>
                </c:pt>
                <c:pt idx="2314">
                  <c:v>113</c:v>
                </c:pt>
                <c:pt idx="2315">
                  <c:v>101</c:v>
                </c:pt>
                <c:pt idx="2316">
                  <c:v>105</c:v>
                </c:pt>
                <c:pt idx="2317">
                  <c:v>125</c:v>
                </c:pt>
                <c:pt idx="2318">
                  <c:v>100</c:v>
                </c:pt>
                <c:pt idx="2319">
                  <c:v>112</c:v>
                </c:pt>
                <c:pt idx="2320">
                  <c:v>112</c:v>
                </c:pt>
                <c:pt idx="2321">
                  <c:v>95</c:v>
                </c:pt>
                <c:pt idx="2322">
                  <c:v>110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101</c:v>
                </c:pt>
                <c:pt idx="2328">
                  <c:v>92</c:v>
                </c:pt>
                <c:pt idx="2329">
                  <c:v>92</c:v>
                </c:pt>
                <c:pt idx="2330">
                  <c:v>161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94</c:v>
                </c:pt>
                <c:pt idx="2336">
                  <c:v>95</c:v>
                </c:pt>
                <c:pt idx="2337">
                  <c:v>105</c:v>
                </c:pt>
                <c:pt idx="2338">
                  <c:v>103</c:v>
                </c:pt>
                <c:pt idx="2339">
                  <c:v>102</c:v>
                </c:pt>
                <c:pt idx="2340">
                  <c:v>116</c:v>
                </c:pt>
                <c:pt idx="2341">
                  <c:v>110</c:v>
                </c:pt>
                <c:pt idx="2342">
                  <c:v>120</c:v>
                </c:pt>
                <c:pt idx="2343">
                  <c:v>122</c:v>
                </c:pt>
                <c:pt idx="2344">
                  <c:v>118</c:v>
                </c:pt>
                <c:pt idx="2345">
                  <c:v>107</c:v>
                </c:pt>
                <c:pt idx="2346">
                  <c:v>102</c:v>
                </c:pt>
                <c:pt idx="2347">
                  <c:v>154</c:v>
                </c:pt>
                <c:pt idx="2348">
                  <c:v>114</c:v>
                </c:pt>
                <c:pt idx="2349">
                  <c:v>109</c:v>
                </c:pt>
                <c:pt idx="2350">
                  <c:v>94</c:v>
                </c:pt>
                <c:pt idx="2351">
                  <c:v>100</c:v>
                </c:pt>
                <c:pt idx="2352">
                  <c:v>98</c:v>
                </c:pt>
                <c:pt idx="2353">
                  <c:v>102</c:v>
                </c:pt>
                <c:pt idx="2354">
                  <c:v>94</c:v>
                </c:pt>
                <c:pt idx="2355">
                  <c:v>92</c:v>
                </c:pt>
                <c:pt idx="2356">
                  <c:v>113</c:v>
                </c:pt>
                <c:pt idx="2357">
                  <c:v>115</c:v>
                </c:pt>
                <c:pt idx="2358">
                  <c:v>95</c:v>
                </c:pt>
                <c:pt idx="2359">
                  <c:v>87</c:v>
                </c:pt>
                <c:pt idx="2360">
                  <c:v>88</c:v>
                </c:pt>
                <c:pt idx="2361">
                  <c:v>97</c:v>
                </c:pt>
                <c:pt idx="2362">
                  <c:v>94</c:v>
                </c:pt>
                <c:pt idx="2363">
                  <c:v>112</c:v>
                </c:pt>
                <c:pt idx="2364">
                  <c:v>98</c:v>
                </c:pt>
                <c:pt idx="2365">
                  <c:v>104</c:v>
                </c:pt>
                <c:pt idx="2366">
                  <c:v>120</c:v>
                </c:pt>
                <c:pt idx="2367">
                  <c:v>99</c:v>
                </c:pt>
                <c:pt idx="2368">
                  <c:v>109</c:v>
                </c:pt>
                <c:pt idx="2369">
                  <c:v>106</c:v>
                </c:pt>
                <c:pt idx="2370">
                  <c:v>123</c:v>
                </c:pt>
                <c:pt idx="2371">
                  <c:v>86</c:v>
                </c:pt>
                <c:pt idx="2372">
                  <c:v>120</c:v>
                </c:pt>
                <c:pt idx="2373">
                  <c:v>227</c:v>
                </c:pt>
                <c:pt idx="2374">
                  <c:v>119</c:v>
                </c:pt>
                <c:pt idx="2375">
                  <c:v>115</c:v>
                </c:pt>
                <c:pt idx="2376">
                  <c:v>114</c:v>
                </c:pt>
                <c:pt idx="2377">
                  <c:v>90</c:v>
                </c:pt>
                <c:pt idx="2378">
                  <c:v>94</c:v>
                </c:pt>
                <c:pt idx="2379">
                  <c:v>98</c:v>
                </c:pt>
                <c:pt idx="2380">
                  <c:v>126</c:v>
                </c:pt>
                <c:pt idx="2381">
                  <c:v>100</c:v>
                </c:pt>
                <c:pt idx="2382">
                  <c:v>89</c:v>
                </c:pt>
                <c:pt idx="2383">
                  <c:v>111</c:v>
                </c:pt>
                <c:pt idx="2384">
                  <c:v>100</c:v>
                </c:pt>
                <c:pt idx="2385">
                  <c:v>115</c:v>
                </c:pt>
                <c:pt idx="2386">
                  <c:v>106</c:v>
                </c:pt>
                <c:pt idx="2387">
                  <c:v>124</c:v>
                </c:pt>
                <c:pt idx="2388">
                  <c:v>107</c:v>
                </c:pt>
                <c:pt idx="2389">
                  <c:v>99</c:v>
                </c:pt>
                <c:pt idx="2390">
                  <c:v>90</c:v>
                </c:pt>
                <c:pt idx="2391">
                  <c:v>101</c:v>
                </c:pt>
                <c:pt idx="2392">
                  <c:v>119</c:v>
                </c:pt>
                <c:pt idx="2393">
                  <c:v>103</c:v>
                </c:pt>
                <c:pt idx="2394">
                  <c:v>134</c:v>
                </c:pt>
                <c:pt idx="2395">
                  <c:v>155</c:v>
                </c:pt>
                <c:pt idx="2396">
                  <c:v>94</c:v>
                </c:pt>
                <c:pt idx="2397">
                  <c:v>95</c:v>
                </c:pt>
                <c:pt idx="2398">
                  <c:v>89</c:v>
                </c:pt>
                <c:pt idx="2399">
                  <c:v>97</c:v>
                </c:pt>
                <c:pt idx="2400">
                  <c:v>90</c:v>
                </c:pt>
                <c:pt idx="2401">
                  <c:v>92</c:v>
                </c:pt>
                <c:pt idx="2402">
                  <c:v>100</c:v>
                </c:pt>
                <c:pt idx="2403">
                  <c:v>117</c:v>
                </c:pt>
                <c:pt idx="2404">
                  <c:v>84</c:v>
                </c:pt>
                <c:pt idx="2405">
                  <c:v>140</c:v>
                </c:pt>
                <c:pt idx="2406">
                  <c:v>108</c:v>
                </c:pt>
                <c:pt idx="2407">
                  <c:v>109</c:v>
                </c:pt>
                <c:pt idx="2408">
                  <c:v>131</c:v>
                </c:pt>
                <c:pt idx="2409">
                  <c:v>114</c:v>
                </c:pt>
                <c:pt idx="2410">
                  <c:v>97</c:v>
                </c:pt>
                <c:pt idx="2411">
                  <c:v>122</c:v>
                </c:pt>
                <c:pt idx="2412">
                  <c:v>87</c:v>
                </c:pt>
                <c:pt idx="2413">
                  <c:v>85</c:v>
                </c:pt>
                <c:pt idx="2414">
                  <c:v>101</c:v>
                </c:pt>
                <c:pt idx="2415">
                  <c:v>121</c:v>
                </c:pt>
                <c:pt idx="2416">
                  <c:v>107</c:v>
                </c:pt>
                <c:pt idx="2417">
                  <c:v>111</c:v>
                </c:pt>
                <c:pt idx="2418">
                  <c:v>97</c:v>
                </c:pt>
                <c:pt idx="2419">
                  <c:v>97</c:v>
                </c:pt>
                <c:pt idx="2420">
                  <c:v>125</c:v>
                </c:pt>
                <c:pt idx="2421">
                  <c:v>124</c:v>
                </c:pt>
                <c:pt idx="2422">
                  <c:v>76</c:v>
                </c:pt>
                <c:pt idx="2423">
                  <c:v>107</c:v>
                </c:pt>
                <c:pt idx="2424">
                  <c:v>91</c:v>
                </c:pt>
                <c:pt idx="2425">
                  <c:v>96</c:v>
                </c:pt>
                <c:pt idx="2426">
                  <c:v>142</c:v>
                </c:pt>
                <c:pt idx="2427">
                  <c:v>103</c:v>
                </c:pt>
                <c:pt idx="2428">
                  <c:v>117</c:v>
                </c:pt>
                <c:pt idx="2429">
                  <c:v>116</c:v>
                </c:pt>
                <c:pt idx="2430">
                  <c:v>118</c:v>
                </c:pt>
                <c:pt idx="2431">
                  <c:v>108</c:v>
                </c:pt>
                <c:pt idx="2432">
                  <c:v>94</c:v>
                </c:pt>
                <c:pt idx="2433">
                  <c:v>97</c:v>
                </c:pt>
                <c:pt idx="2434">
                  <c:v>97</c:v>
                </c:pt>
                <c:pt idx="2435">
                  <c:v>91</c:v>
                </c:pt>
                <c:pt idx="2436">
                  <c:v>107</c:v>
                </c:pt>
                <c:pt idx="2437">
                  <c:v>95</c:v>
                </c:pt>
                <c:pt idx="2438">
                  <c:v>102</c:v>
                </c:pt>
                <c:pt idx="2439">
                  <c:v>88</c:v>
                </c:pt>
                <c:pt idx="2440">
                  <c:v>106</c:v>
                </c:pt>
                <c:pt idx="2441">
                  <c:v>92</c:v>
                </c:pt>
                <c:pt idx="2442">
                  <c:v>105</c:v>
                </c:pt>
                <c:pt idx="2443">
                  <c:v>107</c:v>
                </c:pt>
                <c:pt idx="2444">
                  <c:v>120</c:v>
                </c:pt>
                <c:pt idx="2445">
                  <c:v>103</c:v>
                </c:pt>
                <c:pt idx="2446">
                  <c:v>92</c:v>
                </c:pt>
                <c:pt idx="2447">
                  <c:v>147</c:v>
                </c:pt>
                <c:pt idx="2448">
                  <c:v>98</c:v>
                </c:pt>
                <c:pt idx="2449">
                  <c:v>103</c:v>
                </c:pt>
                <c:pt idx="2450">
                  <c:v>111</c:v>
                </c:pt>
                <c:pt idx="2451">
                  <c:v>98</c:v>
                </c:pt>
                <c:pt idx="2452">
                  <c:v>111</c:v>
                </c:pt>
                <c:pt idx="2453">
                  <c:v>111</c:v>
                </c:pt>
                <c:pt idx="2454">
                  <c:v>145</c:v>
                </c:pt>
                <c:pt idx="2455">
                  <c:v>84</c:v>
                </c:pt>
                <c:pt idx="2456">
                  <c:v>115</c:v>
                </c:pt>
                <c:pt idx="2457">
                  <c:v>105</c:v>
                </c:pt>
                <c:pt idx="2458">
                  <c:v>98</c:v>
                </c:pt>
                <c:pt idx="2459">
                  <c:v>110</c:v>
                </c:pt>
                <c:pt idx="2460">
                  <c:v>103</c:v>
                </c:pt>
                <c:pt idx="2461">
                  <c:v>90</c:v>
                </c:pt>
                <c:pt idx="2462">
                  <c:v>105</c:v>
                </c:pt>
                <c:pt idx="2463">
                  <c:v>93</c:v>
                </c:pt>
                <c:pt idx="2464">
                  <c:v>101</c:v>
                </c:pt>
                <c:pt idx="2465">
                  <c:v>115</c:v>
                </c:pt>
                <c:pt idx="2466">
                  <c:v>120</c:v>
                </c:pt>
                <c:pt idx="2467">
                  <c:v>111</c:v>
                </c:pt>
                <c:pt idx="2468">
                  <c:v>131</c:v>
                </c:pt>
                <c:pt idx="2469">
                  <c:v>139</c:v>
                </c:pt>
                <c:pt idx="2470">
                  <c:v>120</c:v>
                </c:pt>
                <c:pt idx="2471">
                  <c:v>119</c:v>
                </c:pt>
                <c:pt idx="2472">
                  <c:v>125</c:v>
                </c:pt>
                <c:pt idx="2473">
                  <c:v>108</c:v>
                </c:pt>
                <c:pt idx="2474">
                  <c:v>145</c:v>
                </c:pt>
                <c:pt idx="2475">
                  <c:v>98</c:v>
                </c:pt>
                <c:pt idx="2476">
                  <c:v>101</c:v>
                </c:pt>
                <c:pt idx="2477">
                  <c:v>109</c:v>
                </c:pt>
                <c:pt idx="2478">
                  <c:v>123</c:v>
                </c:pt>
                <c:pt idx="2479">
                  <c:v>99</c:v>
                </c:pt>
                <c:pt idx="2480">
                  <c:v>107</c:v>
                </c:pt>
                <c:pt idx="2481">
                  <c:v>81</c:v>
                </c:pt>
                <c:pt idx="2482">
                  <c:v>105</c:v>
                </c:pt>
                <c:pt idx="2483">
                  <c:v>82</c:v>
                </c:pt>
                <c:pt idx="2484">
                  <c:v>109</c:v>
                </c:pt>
                <c:pt idx="2485">
                  <c:v>95</c:v>
                </c:pt>
                <c:pt idx="2486">
                  <c:v>100</c:v>
                </c:pt>
                <c:pt idx="2487">
                  <c:v>91</c:v>
                </c:pt>
                <c:pt idx="2488">
                  <c:v>90</c:v>
                </c:pt>
                <c:pt idx="2489">
                  <c:v>108</c:v>
                </c:pt>
                <c:pt idx="2490">
                  <c:v>103</c:v>
                </c:pt>
                <c:pt idx="2491">
                  <c:v>96</c:v>
                </c:pt>
                <c:pt idx="2492">
                  <c:v>117</c:v>
                </c:pt>
                <c:pt idx="2493">
                  <c:v>93</c:v>
                </c:pt>
                <c:pt idx="2494">
                  <c:v>115</c:v>
                </c:pt>
                <c:pt idx="2495">
                  <c:v>85</c:v>
                </c:pt>
                <c:pt idx="2496">
                  <c:v>112</c:v>
                </c:pt>
                <c:pt idx="2497">
                  <c:v>86</c:v>
                </c:pt>
                <c:pt idx="2498">
                  <c:v>86</c:v>
                </c:pt>
                <c:pt idx="2499">
                  <c:v>137</c:v>
                </c:pt>
                <c:pt idx="2500">
                  <c:v>90</c:v>
                </c:pt>
                <c:pt idx="2501">
                  <c:v>107</c:v>
                </c:pt>
                <c:pt idx="2502">
                  <c:v>98</c:v>
                </c:pt>
                <c:pt idx="2503">
                  <c:v>84</c:v>
                </c:pt>
                <c:pt idx="2504">
                  <c:v>139</c:v>
                </c:pt>
                <c:pt idx="2505">
                  <c:v>127</c:v>
                </c:pt>
                <c:pt idx="2506">
                  <c:v>150</c:v>
                </c:pt>
                <c:pt idx="2507">
                  <c:v>132</c:v>
                </c:pt>
                <c:pt idx="2508">
                  <c:v>115</c:v>
                </c:pt>
                <c:pt idx="2509">
                  <c:v>186</c:v>
                </c:pt>
                <c:pt idx="2510">
                  <c:v>90</c:v>
                </c:pt>
                <c:pt idx="2511">
                  <c:v>134</c:v>
                </c:pt>
                <c:pt idx="2512">
                  <c:v>97</c:v>
                </c:pt>
                <c:pt idx="2513">
                  <c:v>107</c:v>
                </c:pt>
                <c:pt idx="2514">
                  <c:v>99</c:v>
                </c:pt>
                <c:pt idx="2515">
                  <c:v>124</c:v>
                </c:pt>
                <c:pt idx="2516">
                  <c:v>110</c:v>
                </c:pt>
                <c:pt idx="2517">
                  <c:v>178</c:v>
                </c:pt>
                <c:pt idx="2518">
                  <c:v>125</c:v>
                </c:pt>
                <c:pt idx="2519">
                  <c:v>121</c:v>
                </c:pt>
                <c:pt idx="2520">
                  <c:v>100</c:v>
                </c:pt>
                <c:pt idx="2521">
                  <c:v>115</c:v>
                </c:pt>
                <c:pt idx="2522">
                  <c:v>108</c:v>
                </c:pt>
                <c:pt idx="2523">
                  <c:v>220</c:v>
                </c:pt>
                <c:pt idx="2524">
                  <c:v>112</c:v>
                </c:pt>
                <c:pt idx="2525">
                  <c:v>99</c:v>
                </c:pt>
                <c:pt idx="2526">
                  <c:v>109</c:v>
                </c:pt>
                <c:pt idx="2527">
                  <c:v>83</c:v>
                </c:pt>
                <c:pt idx="2528">
                  <c:v>107</c:v>
                </c:pt>
                <c:pt idx="2529">
                  <c:v>102</c:v>
                </c:pt>
                <c:pt idx="2530">
                  <c:v>100</c:v>
                </c:pt>
                <c:pt idx="2531">
                  <c:v>97</c:v>
                </c:pt>
                <c:pt idx="2532">
                  <c:v>92</c:v>
                </c:pt>
                <c:pt idx="2533">
                  <c:v>84</c:v>
                </c:pt>
                <c:pt idx="2534">
                  <c:v>86</c:v>
                </c:pt>
                <c:pt idx="2535">
                  <c:v>120</c:v>
                </c:pt>
                <c:pt idx="2536">
                  <c:v>89</c:v>
                </c:pt>
                <c:pt idx="2537">
                  <c:v>117</c:v>
                </c:pt>
                <c:pt idx="2538">
                  <c:v>97</c:v>
                </c:pt>
                <c:pt idx="2539">
                  <c:v>91</c:v>
                </c:pt>
                <c:pt idx="2540">
                  <c:v>100</c:v>
                </c:pt>
                <c:pt idx="2541">
                  <c:v>72</c:v>
                </c:pt>
                <c:pt idx="2542">
                  <c:v>84</c:v>
                </c:pt>
                <c:pt idx="2543">
                  <c:v>126</c:v>
                </c:pt>
                <c:pt idx="2544">
                  <c:v>108</c:v>
                </c:pt>
                <c:pt idx="2545">
                  <c:v>112</c:v>
                </c:pt>
                <c:pt idx="2546">
                  <c:v>90</c:v>
                </c:pt>
                <c:pt idx="2547">
                  <c:v>91</c:v>
                </c:pt>
                <c:pt idx="2548">
                  <c:v>135</c:v>
                </c:pt>
                <c:pt idx="2549">
                  <c:v>141</c:v>
                </c:pt>
                <c:pt idx="2550">
                  <c:v>104</c:v>
                </c:pt>
                <c:pt idx="2551">
                  <c:v>84</c:v>
                </c:pt>
                <c:pt idx="2552">
                  <c:v>118</c:v>
                </c:pt>
                <c:pt idx="2553">
                  <c:v>82</c:v>
                </c:pt>
                <c:pt idx="2554">
                  <c:v>95</c:v>
                </c:pt>
                <c:pt idx="2555">
                  <c:v>94</c:v>
                </c:pt>
                <c:pt idx="2556">
                  <c:v>99</c:v>
                </c:pt>
                <c:pt idx="2557">
                  <c:v>121</c:v>
                </c:pt>
                <c:pt idx="2558">
                  <c:v>84</c:v>
                </c:pt>
                <c:pt idx="2559">
                  <c:v>93</c:v>
                </c:pt>
                <c:pt idx="2560">
                  <c:v>93</c:v>
                </c:pt>
                <c:pt idx="2561">
                  <c:v>120</c:v>
                </c:pt>
                <c:pt idx="2562">
                  <c:v>112</c:v>
                </c:pt>
                <c:pt idx="2563">
                  <c:v>107</c:v>
                </c:pt>
                <c:pt idx="2564">
                  <c:v>112</c:v>
                </c:pt>
                <c:pt idx="2565">
                  <c:v>96</c:v>
                </c:pt>
                <c:pt idx="2566">
                  <c:v>91</c:v>
                </c:pt>
                <c:pt idx="2567">
                  <c:v>125</c:v>
                </c:pt>
                <c:pt idx="2568">
                  <c:v>102</c:v>
                </c:pt>
                <c:pt idx="2569">
                  <c:v>87</c:v>
                </c:pt>
                <c:pt idx="2570">
                  <c:v>118</c:v>
                </c:pt>
                <c:pt idx="2571">
                  <c:v>115</c:v>
                </c:pt>
                <c:pt idx="2572">
                  <c:v>91</c:v>
                </c:pt>
                <c:pt idx="2573">
                  <c:v>88</c:v>
                </c:pt>
                <c:pt idx="2574">
                  <c:v>127</c:v>
                </c:pt>
                <c:pt idx="2575">
                  <c:v>94</c:v>
                </c:pt>
                <c:pt idx="2576">
                  <c:v>115</c:v>
                </c:pt>
                <c:pt idx="2577">
                  <c:v>90</c:v>
                </c:pt>
                <c:pt idx="2578">
                  <c:v>102</c:v>
                </c:pt>
                <c:pt idx="2579">
                  <c:v>117</c:v>
                </c:pt>
                <c:pt idx="2580">
                  <c:v>109</c:v>
                </c:pt>
                <c:pt idx="2581">
                  <c:v>121</c:v>
                </c:pt>
                <c:pt idx="2582">
                  <c:v>100</c:v>
                </c:pt>
                <c:pt idx="2583">
                  <c:v>109</c:v>
                </c:pt>
                <c:pt idx="2584">
                  <c:v>101</c:v>
                </c:pt>
                <c:pt idx="2585">
                  <c:v>106</c:v>
                </c:pt>
                <c:pt idx="2586">
                  <c:v>94</c:v>
                </c:pt>
                <c:pt idx="2587">
                  <c:v>140</c:v>
                </c:pt>
                <c:pt idx="2588">
                  <c:v>132</c:v>
                </c:pt>
                <c:pt idx="2589">
                  <c:v>99</c:v>
                </c:pt>
                <c:pt idx="2590">
                  <c:v>90</c:v>
                </c:pt>
                <c:pt idx="2591">
                  <c:v>105</c:v>
                </c:pt>
                <c:pt idx="2592">
                  <c:v>108</c:v>
                </c:pt>
                <c:pt idx="2593">
                  <c:v>69</c:v>
                </c:pt>
                <c:pt idx="2594">
                  <c:v>148</c:v>
                </c:pt>
                <c:pt idx="2595">
                  <c:v>118</c:v>
                </c:pt>
                <c:pt idx="2596">
                  <c:v>132</c:v>
                </c:pt>
                <c:pt idx="2597">
                  <c:v>130</c:v>
                </c:pt>
                <c:pt idx="2598">
                  <c:v>95</c:v>
                </c:pt>
                <c:pt idx="2599">
                  <c:v>80</c:v>
                </c:pt>
                <c:pt idx="2600">
                  <c:v>94</c:v>
                </c:pt>
                <c:pt idx="2601">
                  <c:v>122</c:v>
                </c:pt>
                <c:pt idx="2602">
                  <c:v>102</c:v>
                </c:pt>
                <c:pt idx="2603">
                  <c:v>116</c:v>
                </c:pt>
                <c:pt idx="2604">
                  <c:v>78</c:v>
                </c:pt>
                <c:pt idx="2605">
                  <c:v>114</c:v>
                </c:pt>
                <c:pt idx="2606">
                  <c:v>112</c:v>
                </c:pt>
                <c:pt idx="2607">
                  <c:v>110</c:v>
                </c:pt>
                <c:pt idx="2608">
                  <c:v>104</c:v>
                </c:pt>
                <c:pt idx="2609">
                  <c:v>81</c:v>
                </c:pt>
                <c:pt idx="2610">
                  <c:v>154</c:v>
                </c:pt>
                <c:pt idx="2611">
                  <c:v>102</c:v>
                </c:pt>
                <c:pt idx="2612">
                  <c:v>89</c:v>
                </c:pt>
                <c:pt idx="2613">
                  <c:v>132</c:v>
                </c:pt>
                <c:pt idx="2614">
                  <c:v>103</c:v>
                </c:pt>
                <c:pt idx="2615">
                  <c:v>93</c:v>
                </c:pt>
                <c:pt idx="2616">
                  <c:v>93</c:v>
                </c:pt>
                <c:pt idx="2617">
                  <c:v>96</c:v>
                </c:pt>
                <c:pt idx="2618">
                  <c:v>89</c:v>
                </c:pt>
                <c:pt idx="2619">
                  <c:v>92</c:v>
                </c:pt>
                <c:pt idx="2620">
                  <c:v>97</c:v>
                </c:pt>
                <c:pt idx="2621">
                  <c:v>93</c:v>
                </c:pt>
                <c:pt idx="2622">
                  <c:v>89</c:v>
                </c:pt>
                <c:pt idx="2623">
                  <c:v>123</c:v>
                </c:pt>
                <c:pt idx="2624">
                  <c:v>93</c:v>
                </c:pt>
                <c:pt idx="2625">
                  <c:v>133</c:v>
                </c:pt>
                <c:pt idx="2626">
                  <c:v>121</c:v>
                </c:pt>
                <c:pt idx="2627">
                  <c:v>102</c:v>
                </c:pt>
                <c:pt idx="2628">
                  <c:v>99</c:v>
                </c:pt>
                <c:pt idx="2629">
                  <c:v>98</c:v>
                </c:pt>
                <c:pt idx="2630">
                  <c:v>118</c:v>
                </c:pt>
                <c:pt idx="2631">
                  <c:v>104</c:v>
                </c:pt>
                <c:pt idx="2632">
                  <c:v>109</c:v>
                </c:pt>
                <c:pt idx="2633">
                  <c:v>115</c:v>
                </c:pt>
                <c:pt idx="2634">
                  <c:v>92</c:v>
                </c:pt>
                <c:pt idx="2635">
                  <c:v>91</c:v>
                </c:pt>
                <c:pt idx="2636">
                  <c:v>94</c:v>
                </c:pt>
                <c:pt idx="2637">
                  <c:v>93</c:v>
                </c:pt>
                <c:pt idx="2638">
                  <c:v>100</c:v>
                </c:pt>
                <c:pt idx="2639">
                  <c:v>293</c:v>
                </c:pt>
                <c:pt idx="2640">
                  <c:v>93</c:v>
                </c:pt>
                <c:pt idx="2641">
                  <c:v>123</c:v>
                </c:pt>
                <c:pt idx="2642">
                  <c:v>119</c:v>
                </c:pt>
                <c:pt idx="2643">
                  <c:v>107</c:v>
                </c:pt>
                <c:pt idx="2644">
                  <c:v>106</c:v>
                </c:pt>
                <c:pt idx="2645">
                  <c:v>109</c:v>
                </c:pt>
                <c:pt idx="2646">
                  <c:v>81</c:v>
                </c:pt>
                <c:pt idx="2647">
                  <c:v>95</c:v>
                </c:pt>
                <c:pt idx="2648">
                  <c:v>86</c:v>
                </c:pt>
                <c:pt idx="2649">
                  <c:v>113</c:v>
                </c:pt>
                <c:pt idx="2650">
                  <c:v>122</c:v>
                </c:pt>
                <c:pt idx="2651">
                  <c:v>90</c:v>
                </c:pt>
                <c:pt idx="2652">
                  <c:v>108</c:v>
                </c:pt>
                <c:pt idx="2653">
                  <c:v>113</c:v>
                </c:pt>
                <c:pt idx="2654">
                  <c:v>110</c:v>
                </c:pt>
                <c:pt idx="2655">
                  <c:v>109</c:v>
                </c:pt>
                <c:pt idx="2656">
                  <c:v>110</c:v>
                </c:pt>
                <c:pt idx="2657">
                  <c:v>101</c:v>
                </c:pt>
                <c:pt idx="2658">
                  <c:v>97</c:v>
                </c:pt>
                <c:pt idx="2659">
                  <c:v>172</c:v>
                </c:pt>
                <c:pt idx="2660">
                  <c:v>104</c:v>
                </c:pt>
                <c:pt idx="2661">
                  <c:v>99</c:v>
                </c:pt>
                <c:pt idx="2662">
                  <c:v>129</c:v>
                </c:pt>
                <c:pt idx="2663">
                  <c:v>91</c:v>
                </c:pt>
                <c:pt idx="2664">
                  <c:v>100</c:v>
                </c:pt>
                <c:pt idx="2665">
                  <c:v>111</c:v>
                </c:pt>
                <c:pt idx="2666">
                  <c:v>114</c:v>
                </c:pt>
                <c:pt idx="2667">
                  <c:v>86</c:v>
                </c:pt>
                <c:pt idx="2668">
                  <c:v>107</c:v>
                </c:pt>
                <c:pt idx="2669">
                  <c:v>90</c:v>
                </c:pt>
                <c:pt idx="2670">
                  <c:v>120</c:v>
                </c:pt>
                <c:pt idx="2671">
                  <c:v>134</c:v>
                </c:pt>
                <c:pt idx="2672">
                  <c:v>110</c:v>
                </c:pt>
                <c:pt idx="2673">
                  <c:v>132</c:v>
                </c:pt>
                <c:pt idx="2674">
                  <c:v>113</c:v>
                </c:pt>
                <c:pt idx="2675">
                  <c:v>111</c:v>
                </c:pt>
                <c:pt idx="2676">
                  <c:v>99</c:v>
                </c:pt>
                <c:pt idx="2677">
                  <c:v>104</c:v>
                </c:pt>
                <c:pt idx="2678">
                  <c:v>103</c:v>
                </c:pt>
                <c:pt idx="2679">
                  <c:v>134</c:v>
                </c:pt>
                <c:pt idx="2680">
                  <c:v>106</c:v>
                </c:pt>
                <c:pt idx="2681">
                  <c:v>125</c:v>
                </c:pt>
                <c:pt idx="2682">
                  <c:v>109</c:v>
                </c:pt>
                <c:pt idx="2683">
                  <c:v>200</c:v>
                </c:pt>
                <c:pt idx="2684">
                  <c:v>112</c:v>
                </c:pt>
                <c:pt idx="2685">
                  <c:v>116</c:v>
                </c:pt>
                <c:pt idx="2686">
                  <c:v>120</c:v>
                </c:pt>
                <c:pt idx="2687">
                  <c:v>107</c:v>
                </c:pt>
                <c:pt idx="2688">
                  <c:v>107</c:v>
                </c:pt>
                <c:pt idx="2689">
                  <c:v>81</c:v>
                </c:pt>
                <c:pt idx="2690">
                  <c:v>101</c:v>
                </c:pt>
                <c:pt idx="2691">
                  <c:v>122</c:v>
                </c:pt>
                <c:pt idx="2692">
                  <c:v>97</c:v>
                </c:pt>
                <c:pt idx="2693">
                  <c:v>92</c:v>
                </c:pt>
                <c:pt idx="2694">
                  <c:v>110</c:v>
                </c:pt>
                <c:pt idx="2695">
                  <c:v>86</c:v>
                </c:pt>
                <c:pt idx="2696">
                  <c:v>91</c:v>
                </c:pt>
                <c:pt idx="2697">
                  <c:v>100</c:v>
                </c:pt>
                <c:pt idx="2698">
                  <c:v>111</c:v>
                </c:pt>
                <c:pt idx="2699">
                  <c:v>89</c:v>
                </c:pt>
                <c:pt idx="2700">
                  <c:v>84</c:v>
                </c:pt>
                <c:pt idx="2701">
                  <c:v>98</c:v>
                </c:pt>
                <c:pt idx="2702">
                  <c:v>95</c:v>
                </c:pt>
                <c:pt idx="2703">
                  <c:v>100</c:v>
                </c:pt>
                <c:pt idx="2704">
                  <c:v>109</c:v>
                </c:pt>
                <c:pt idx="2705">
                  <c:v>118</c:v>
                </c:pt>
                <c:pt idx="2706">
                  <c:v>88</c:v>
                </c:pt>
                <c:pt idx="2707">
                  <c:v>86</c:v>
                </c:pt>
                <c:pt idx="2708">
                  <c:v>118</c:v>
                </c:pt>
                <c:pt idx="2709">
                  <c:v>125</c:v>
                </c:pt>
                <c:pt idx="2710">
                  <c:v>125</c:v>
                </c:pt>
                <c:pt idx="2711">
                  <c:v>94</c:v>
                </c:pt>
                <c:pt idx="2712">
                  <c:v>113</c:v>
                </c:pt>
                <c:pt idx="2713">
                  <c:v>104</c:v>
                </c:pt>
                <c:pt idx="2714">
                  <c:v>95</c:v>
                </c:pt>
                <c:pt idx="2715">
                  <c:v>102</c:v>
                </c:pt>
                <c:pt idx="2716">
                  <c:v>104</c:v>
                </c:pt>
                <c:pt idx="2717">
                  <c:v>95</c:v>
                </c:pt>
                <c:pt idx="2718">
                  <c:v>118</c:v>
                </c:pt>
                <c:pt idx="2719">
                  <c:v>193</c:v>
                </c:pt>
                <c:pt idx="2720">
                  <c:v>97</c:v>
                </c:pt>
                <c:pt idx="2721">
                  <c:v>98</c:v>
                </c:pt>
                <c:pt idx="2722">
                  <c:v>103</c:v>
                </c:pt>
                <c:pt idx="2723">
                  <c:v>161</c:v>
                </c:pt>
                <c:pt idx="2724">
                  <c:v>120</c:v>
                </c:pt>
                <c:pt idx="2725">
                  <c:v>97</c:v>
                </c:pt>
                <c:pt idx="2726">
                  <c:v>99</c:v>
                </c:pt>
                <c:pt idx="2727">
                  <c:v>145</c:v>
                </c:pt>
                <c:pt idx="2728">
                  <c:v>126</c:v>
                </c:pt>
                <c:pt idx="2729">
                  <c:v>121</c:v>
                </c:pt>
                <c:pt idx="2730">
                  <c:v>117</c:v>
                </c:pt>
                <c:pt idx="2731">
                  <c:v>98</c:v>
                </c:pt>
                <c:pt idx="2732">
                  <c:v>109</c:v>
                </c:pt>
                <c:pt idx="2733">
                  <c:v>95</c:v>
                </c:pt>
                <c:pt idx="2734">
                  <c:v>96</c:v>
                </c:pt>
                <c:pt idx="2735">
                  <c:v>101</c:v>
                </c:pt>
                <c:pt idx="2736">
                  <c:v>107</c:v>
                </c:pt>
                <c:pt idx="2737">
                  <c:v>119</c:v>
                </c:pt>
                <c:pt idx="2738">
                  <c:v>100</c:v>
                </c:pt>
                <c:pt idx="2739">
                  <c:v>98</c:v>
                </c:pt>
                <c:pt idx="2740">
                  <c:v>92</c:v>
                </c:pt>
                <c:pt idx="2741">
                  <c:v>90</c:v>
                </c:pt>
                <c:pt idx="2742">
                  <c:v>90</c:v>
                </c:pt>
                <c:pt idx="2743">
                  <c:v>153</c:v>
                </c:pt>
                <c:pt idx="2744">
                  <c:v>124</c:v>
                </c:pt>
                <c:pt idx="2745">
                  <c:v>82</c:v>
                </c:pt>
                <c:pt idx="2746">
                  <c:v>107</c:v>
                </c:pt>
                <c:pt idx="2747">
                  <c:v>97</c:v>
                </c:pt>
                <c:pt idx="2748">
                  <c:v>80</c:v>
                </c:pt>
                <c:pt idx="2749">
                  <c:v>85</c:v>
                </c:pt>
                <c:pt idx="2750">
                  <c:v>97</c:v>
                </c:pt>
                <c:pt idx="2751">
                  <c:v>109</c:v>
                </c:pt>
                <c:pt idx="2752">
                  <c:v>140</c:v>
                </c:pt>
                <c:pt idx="2753">
                  <c:v>90</c:v>
                </c:pt>
                <c:pt idx="2754">
                  <c:v>130</c:v>
                </c:pt>
                <c:pt idx="2755">
                  <c:v>98</c:v>
                </c:pt>
                <c:pt idx="2756">
                  <c:v>101</c:v>
                </c:pt>
                <c:pt idx="2757">
                  <c:v>114</c:v>
                </c:pt>
                <c:pt idx="2758">
                  <c:v>100</c:v>
                </c:pt>
                <c:pt idx="2759">
                  <c:v>85</c:v>
                </c:pt>
                <c:pt idx="2760">
                  <c:v>103</c:v>
                </c:pt>
                <c:pt idx="2761">
                  <c:v>100</c:v>
                </c:pt>
                <c:pt idx="2762">
                  <c:v>114</c:v>
                </c:pt>
                <c:pt idx="2763">
                  <c:v>97</c:v>
                </c:pt>
                <c:pt idx="2764">
                  <c:v>116</c:v>
                </c:pt>
                <c:pt idx="2765">
                  <c:v>96</c:v>
                </c:pt>
                <c:pt idx="2766">
                  <c:v>98</c:v>
                </c:pt>
                <c:pt idx="2767">
                  <c:v>105</c:v>
                </c:pt>
                <c:pt idx="2768">
                  <c:v>123</c:v>
                </c:pt>
                <c:pt idx="2769">
                  <c:v>93</c:v>
                </c:pt>
                <c:pt idx="2770">
                  <c:v>97</c:v>
                </c:pt>
                <c:pt idx="2771">
                  <c:v>122</c:v>
                </c:pt>
                <c:pt idx="2772">
                  <c:v>101</c:v>
                </c:pt>
                <c:pt idx="2773">
                  <c:v>100</c:v>
                </c:pt>
                <c:pt idx="2774">
                  <c:v>129</c:v>
                </c:pt>
                <c:pt idx="2775">
                  <c:v>81</c:v>
                </c:pt>
                <c:pt idx="2776">
                  <c:v>96</c:v>
                </c:pt>
                <c:pt idx="2777">
                  <c:v>84</c:v>
                </c:pt>
                <c:pt idx="2778">
                  <c:v>110</c:v>
                </c:pt>
                <c:pt idx="2779">
                  <c:v>130</c:v>
                </c:pt>
                <c:pt idx="2780">
                  <c:v>84</c:v>
                </c:pt>
                <c:pt idx="2781">
                  <c:v>106</c:v>
                </c:pt>
                <c:pt idx="2782">
                  <c:v>76</c:v>
                </c:pt>
                <c:pt idx="2783">
                  <c:v>99</c:v>
                </c:pt>
                <c:pt idx="2784">
                  <c:v>96</c:v>
                </c:pt>
                <c:pt idx="2785">
                  <c:v>104</c:v>
                </c:pt>
                <c:pt idx="2786">
                  <c:v>108</c:v>
                </c:pt>
                <c:pt idx="2787">
                  <c:v>108</c:v>
                </c:pt>
                <c:pt idx="2788">
                  <c:v>87</c:v>
                </c:pt>
                <c:pt idx="2789">
                  <c:v>89</c:v>
                </c:pt>
                <c:pt idx="2790">
                  <c:v>97</c:v>
                </c:pt>
                <c:pt idx="2791">
                  <c:v>106</c:v>
                </c:pt>
                <c:pt idx="2792">
                  <c:v>100</c:v>
                </c:pt>
                <c:pt idx="2793">
                  <c:v>89</c:v>
                </c:pt>
                <c:pt idx="2794">
                  <c:v>95</c:v>
                </c:pt>
                <c:pt idx="2795">
                  <c:v>97</c:v>
                </c:pt>
                <c:pt idx="2796">
                  <c:v>94</c:v>
                </c:pt>
                <c:pt idx="2797">
                  <c:v>95</c:v>
                </c:pt>
                <c:pt idx="2798">
                  <c:v>101</c:v>
                </c:pt>
                <c:pt idx="2799">
                  <c:v>101</c:v>
                </c:pt>
                <c:pt idx="2800">
                  <c:v>82</c:v>
                </c:pt>
                <c:pt idx="2801">
                  <c:v>74</c:v>
                </c:pt>
                <c:pt idx="2802">
                  <c:v>130</c:v>
                </c:pt>
                <c:pt idx="2803">
                  <c:v>112</c:v>
                </c:pt>
                <c:pt idx="2804">
                  <c:v>96</c:v>
                </c:pt>
                <c:pt idx="2805">
                  <c:v>89</c:v>
                </c:pt>
                <c:pt idx="2806">
                  <c:v>121</c:v>
                </c:pt>
                <c:pt idx="2807">
                  <c:v>85</c:v>
                </c:pt>
                <c:pt idx="2808">
                  <c:v>120</c:v>
                </c:pt>
                <c:pt idx="2809">
                  <c:v>106</c:v>
                </c:pt>
                <c:pt idx="2810">
                  <c:v>83</c:v>
                </c:pt>
                <c:pt idx="2811">
                  <c:v>120</c:v>
                </c:pt>
                <c:pt idx="2812">
                  <c:v>111</c:v>
                </c:pt>
                <c:pt idx="2813">
                  <c:v>100</c:v>
                </c:pt>
                <c:pt idx="2814">
                  <c:v>89</c:v>
                </c:pt>
                <c:pt idx="2815">
                  <c:v>115</c:v>
                </c:pt>
                <c:pt idx="2816">
                  <c:v>135</c:v>
                </c:pt>
                <c:pt idx="2817">
                  <c:v>92</c:v>
                </c:pt>
                <c:pt idx="2818">
                  <c:v>120</c:v>
                </c:pt>
                <c:pt idx="2819">
                  <c:v>97</c:v>
                </c:pt>
                <c:pt idx="2820">
                  <c:v>135</c:v>
                </c:pt>
                <c:pt idx="2821">
                  <c:v>93</c:v>
                </c:pt>
                <c:pt idx="2822">
                  <c:v>118</c:v>
                </c:pt>
                <c:pt idx="2823">
                  <c:v>97</c:v>
                </c:pt>
                <c:pt idx="2824">
                  <c:v>98</c:v>
                </c:pt>
                <c:pt idx="2825">
                  <c:v>98</c:v>
                </c:pt>
                <c:pt idx="2826">
                  <c:v>101</c:v>
                </c:pt>
                <c:pt idx="2827">
                  <c:v>132</c:v>
                </c:pt>
                <c:pt idx="2828">
                  <c:v>106</c:v>
                </c:pt>
                <c:pt idx="2829">
                  <c:v>87</c:v>
                </c:pt>
                <c:pt idx="2830">
                  <c:v>98</c:v>
                </c:pt>
                <c:pt idx="2831">
                  <c:v>96</c:v>
                </c:pt>
                <c:pt idx="2832">
                  <c:v>104</c:v>
                </c:pt>
                <c:pt idx="2833">
                  <c:v>93</c:v>
                </c:pt>
                <c:pt idx="2834">
                  <c:v>95</c:v>
                </c:pt>
                <c:pt idx="2835">
                  <c:v>89</c:v>
                </c:pt>
                <c:pt idx="2836">
                  <c:v>107</c:v>
                </c:pt>
                <c:pt idx="2837">
                  <c:v>85</c:v>
                </c:pt>
                <c:pt idx="2838">
                  <c:v>93</c:v>
                </c:pt>
                <c:pt idx="2839">
                  <c:v>101</c:v>
                </c:pt>
                <c:pt idx="2840">
                  <c:v>103</c:v>
                </c:pt>
                <c:pt idx="2841">
                  <c:v>111</c:v>
                </c:pt>
                <c:pt idx="2842">
                  <c:v>86</c:v>
                </c:pt>
                <c:pt idx="2843">
                  <c:v>90</c:v>
                </c:pt>
                <c:pt idx="2844">
                  <c:v>82</c:v>
                </c:pt>
                <c:pt idx="2845">
                  <c:v>83</c:v>
                </c:pt>
                <c:pt idx="2846">
                  <c:v>125</c:v>
                </c:pt>
                <c:pt idx="2847">
                  <c:v>86</c:v>
                </c:pt>
                <c:pt idx="2848">
                  <c:v>91</c:v>
                </c:pt>
                <c:pt idx="2849">
                  <c:v>90</c:v>
                </c:pt>
                <c:pt idx="2850">
                  <c:v>90</c:v>
                </c:pt>
                <c:pt idx="2851">
                  <c:v>93</c:v>
                </c:pt>
                <c:pt idx="2852">
                  <c:v>104</c:v>
                </c:pt>
                <c:pt idx="2853">
                  <c:v>85</c:v>
                </c:pt>
                <c:pt idx="2854">
                  <c:v>81</c:v>
                </c:pt>
                <c:pt idx="2855">
                  <c:v>135</c:v>
                </c:pt>
                <c:pt idx="2856">
                  <c:v>144</c:v>
                </c:pt>
                <c:pt idx="2857">
                  <c:v>98</c:v>
                </c:pt>
                <c:pt idx="2858">
                  <c:v>117</c:v>
                </c:pt>
                <c:pt idx="2859">
                  <c:v>127</c:v>
                </c:pt>
                <c:pt idx="2860">
                  <c:v>98</c:v>
                </c:pt>
                <c:pt idx="2861">
                  <c:v>197</c:v>
                </c:pt>
                <c:pt idx="2862">
                  <c:v>104</c:v>
                </c:pt>
                <c:pt idx="2863">
                  <c:v>90</c:v>
                </c:pt>
                <c:pt idx="2864">
                  <c:v>130</c:v>
                </c:pt>
                <c:pt idx="2865">
                  <c:v>176</c:v>
                </c:pt>
                <c:pt idx="2866">
                  <c:v>116</c:v>
                </c:pt>
                <c:pt idx="2867">
                  <c:v>88</c:v>
                </c:pt>
                <c:pt idx="2868">
                  <c:v>106</c:v>
                </c:pt>
                <c:pt idx="2869">
                  <c:v>181</c:v>
                </c:pt>
                <c:pt idx="2870">
                  <c:v>130</c:v>
                </c:pt>
                <c:pt idx="2871">
                  <c:v>123</c:v>
                </c:pt>
                <c:pt idx="2872">
                  <c:v>120</c:v>
                </c:pt>
                <c:pt idx="2873">
                  <c:v>87</c:v>
                </c:pt>
                <c:pt idx="2874">
                  <c:v>123</c:v>
                </c:pt>
                <c:pt idx="2875">
                  <c:v>103</c:v>
                </c:pt>
                <c:pt idx="2876">
                  <c:v>91</c:v>
                </c:pt>
                <c:pt idx="2877">
                  <c:v>88</c:v>
                </c:pt>
                <c:pt idx="2878">
                  <c:v>126</c:v>
                </c:pt>
                <c:pt idx="2879">
                  <c:v>120</c:v>
                </c:pt>
                <c:pt idx="2880">
                  <c:v>94</c:v>
                </c:pt>
                <c:pt idx="2881">
                  <c:v>137</c:v>
                </c:pt>
                <c:pt idx="2882">
                  <c:v>119</c:v>
                </c:pt>
                <c:pt idx="2883">
                  <c:v>99</c:v>
                </c:pt>
                <c:pt idx="2884">
                  <c:v>79</c:v>
                </c:pt>
                <c:pt idx="2885">
                  <c:v>95</c:v>
                </c:pt>
                <c:pt idx="2886">
                  <c:v>103</c:v>
                </c:pt>
                <c:pt idx="2887">
                  <c:v>92</c:v>
                </c:pt>
                <c:pt idx="2888">
                  <c:v>84</c:v>
                </c:pt>
                <c:pt idx="2889">
                  <c:v>300</c:v>
                </c:pt>
                <c:pt idx="2890">
                  <c:v>120</c:v>
                </c:pt>
                <c:pt idx="2891">
                  <c:v>121</c:v>
                </c:pt>
                <c:pt idx="2892">
                  <c:v>97</c:v>
                </c:pt>
                <c:pt idx="2893">
                  <c:v>86</c:v>
                </c:pt>
                <c:pt idx="2894">
                  <c:v>45</c:v>
                </c:pt>
                <c:pt idx="2895">
                  <c:v>97</c:v>
                </c:pt>
                <c:pt idx="2896">
                  <c:v>93</c:v>
                </c:pt>
                <c:pt idx="2897">
                  <c:v>84</c:v>
                </c:pt>
                <c:pt idx="2898">
                  <c:v>96</c:v>
                </c:pt>
                <c:pt idx="2899">
                  <c:v>112</c:v>
                </c:pt>
                <c:pt idx="2900">
                  <c:v>125</c:v>
                </c:pt>
                <c:pt idx="2901">
                  <c:v>96</c:v>
                </c:pt>
                <c:pt idx="2902">
                  <c:v>103</c:v>
                </c:pt>
                <c:pt idx="2903">
                  <c:v>101</c:v>
                </c:pt>
                <c:pt idx="2904">
                  <c:v>104</c:v>
                </c:pt>
                <c:pt idx="2905">
                  <c:v>119</c:v>
                </c:pt>
                <c:pt idx="2906">
                  <c:v>128</c:v>
                </c:pt>
                <c:pt idx="2907">
                  <c:v>106</c:v>
                </c:pt>
                <c:pt idx="2908">
                  <c:v>126</c:v>
                </c:pt>
                <c:pt idx="2909">
                  <c:v>150</c:v>
                </c:pt>
                <c:pt idx="2910">
                  <c:v>178</c:v>
                </c:pt>
                <c:pt idx="2911">
                  <c:v>117</c:v>
                </c:pt>
                <c:pt idx="2912">
                  <c:v>119</c:v>
                </c:pt>
                <c:pt idx="2913">
                  <c:v>174</c:v>
                </c:pt>
                <c:pt idx="2914">
                  <c:v>111</c:v>
                </c:pt>
                <c:pt idx="2915">
                  <c:v>101</c:v>
                </c:pt>
                <c:pt idx="2916">
                  <c:v>89</c:v>
                </c:pt>
                <c:pt idx="2917">
                  <c:v>113</c:v>
                </c:pt>
                <c:pt idx="2918">
                  <c:v>95</c:v>
                </c:pt>
                <c:pt idx="2919">
                  <c:v>112</c:v>
                </c:pt>
                <c:pt idx="2920">
                  <c:v>109</c:v>
                </c:pt>
                <c:pt idx="2921">
                  <c:v>108</c:v>
                </c:pt>
                <c:pt idx="2922">
                  <c:v>100</c:v>
                </c:pt>
                <c:pt idx="2923">
                  <c:v>90</c:v>
                </c:pt>
                <c:pt idx="2924">
                  <c:v>94</c:v>
                </c:pt>
                <c:pt idx="2925">
                  <c:v>111</c:v>
                </c:pt>
                <c:pt idx="2926">
                  <c:v>142</c:v>
                </c:pt>
                <c:pt idx="2927">
                  <c:v>107</c:v>
                </c:pt>
                <c:pt idx="2928">
                  <c:v>91</c:v>
                </c:pt>
                <c:pt idx="2929">
                  <c:v>82</c:v>
                </c:pt>
                <c:pt idx="2930">
                  <c:v>97</c:v>
                </c:pt>
                <c:pt idx="2931">
                  <c:v>102</c:v>
                </c:pt>
                <c:pt idx="2932">
                  <c:v>93</c:v>
                </c:pt>
                <c:pt idx="2933">
                  <c:v>138</c:v>
                </c:pt>
                <c:pt idx="2934">
                  <c:v>93</c:v>
                </c:pt>
                <c:pt idx="2935">
                  <c:v>92</c:v>
                </c:pt>
                <c:pt idx="2936">
                  <c:v>92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90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101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104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93</c:v>
                </c:pt>
                <c:pt idx="2955">
                  <c:v>99</c:v>
                </c:pt>
                <c:pt idx="2956">
                  <c:v>98</c:v>
                </c:pt>
                <c:pt idx="2957">
                  <c:v>95</c:v>
                </c:pt>
                <c:pt idx="2958">
                  <c:v>107</c:v>
                </c:pt>
                <c:pt idx="2959">
                  <c:v>102</c:v>
                </c:pt>
                <c:pt idx="2960">
                  <c:v>97</c:v>
                </c:pt>
                <c:pt idx="2961">
                  <c:v>124</c:v>
                </c:pt>
                <c:pt idx="2962">
                  <c:v>90</c:v>
                </c:pt>
                <c:pt idx="2963">
                  <c:v>90</c:v>
                </c:pt>
                <c:pt idx="2964">
                  <c:v>99</c:v>
                </c:pt>
                <c:pt idx="2965">
                  <c:v>115</c:v>
                </c:pt>
                <c:pt idx="2966">
                  <c:v>89</c:v>
                </c:pt>
                <c:pt idx="2967">
                  <c:v>92</c:v>
                </c:pt>
                <c:pt idx="2968">
                  <c:v>94</c:v>
                </c:pt>
                <c:pt idx="2969">
                  <c:v>100</c:v>
                </c:pt>
                <c:pt idx="2970">
                  <c:v>109</c:v>
                </c:pt>
                <c:pt idx="2971">
                  <c:v>105</c:v>
                </c:pt>
                <c:pt idx="2972">
                  <c:v>102</c:v>
                </c:pt>
                <c:pt idx="2973">
                  <c:v>97</c:v>
                </c:pt>
                <c:pt idx="2974">
                  <c:v>118</c:v>
                </c:pt>
                <c:pt idx="2975">
                  <c:v>92</c:v>
                </c:pt>
                <c:pt idx="2976">
                  <c:v>103</c:v>
                </c:pt>
                <c:pt idx="2977">
                  <c:v>93</c:v>
                </c:pt>
                <c:pt idx="2978">
                  <c:v>113</c:v>
                </c:pt>
                <c:pt idx="2979">
                  <c:v>153</c:v>
                </c:pt>
                <c:pt idx="2980">
                  <c:v>89</c:v>
                </c:pt>
                <c:pt idx="2981">
                  <c:v>118</c:v>
                </c:pt>
                <c:pt idx="2982">
                  <c:v>97</c:v>
                </c:pt>
                <c:pt idx="2983">
                  <c:v>100</c:v>
                </c:pt>
                <c:pt idx="2984">
                  <c:v>96</c:v>
                </c:pt>
                <c:pt idx="2985">
                  <c:v>120</c:v>
                </c:pt>
                <c:pt idx="2986">
                  <c:v>175</c:v>
                </c:pt>
                <c:pt idx="2987">
                  <c:v>95</c:v>
                </c:pt>
                <c:pt idx="2988">
                  <c:v>95</c:v>
                </c:pt>
                <c:pt idx="2989">
                  <c:v>121</c:v>
                </c:pt>
                <c:pt idx="2990">
                  <c:v>110</c:v>
                </c:pt>
                <c:pt idx="2991">
                  <c:v>96</c:v>
                </c:pt>
                <c:pt idx="2992">
                  <c:v>121</c:v>
                </c:pt>
                <c:pt idx="2993">
                  <c:v>95</c:v>
                </c:pt>
                <c:pt idx="2994">
                  <c:v>112</c:v>
                </c:pt>
                <c:pt idx="2995">
                  <c:v>93</c:v>
                </c:pt>
                <c:pt idx="2996">
                  <c:v>110</c:v>
                </c:pt>
                <c:pt idx="2997">
                  <c:v>104</c:v>
                </c:pt>
                <c:pt idx="2998">
                  <c:v>119</c:v>
                </c:pt>
                <c:pt idx="2999">
                  <c:v>125</c:v>
                </c:pt>
                <c:pt idx="3000">
                  <c:v>96</c:v>
                </c:pt>
                <c:pt idx="3001">
                  <c:v>100</c:v>
                </c:pt>
                <c:pt idx="3002">
                  <c:v>89</c:v>
                </c:pt>
                <c:pt idx="3003">
                  <c:v>92</c:v>
                </c:pt>
                <c:pt idx="3004">
                  <c:v>109</c:v>
                </c:pt>
                <c:pt idx="3005">
                  <c:v>103</c:v>
                </c:pt>
                <c:pt idx="3006">
                  <c:v>95</c:v>
                </c:pt>
                <c:pt idx="3007">
                  <c:v>105</c:v>
                </c:pt>
                <c:pt idx="3008">
                  <c:v>106</c:v>
                </c:pt>
                <c:pt idx="3009">
                  <c:v>100</c:v>
                </c:pt>
                <c:pt idx="3010">
                  <c:v>103</c:v>
                </c:pt>
                <c:pt idx="3011">
                  <c:v>116</c:v>
                </c:pt>
                <c:pt idx="3012">
                  <c:v>99</c:v>
                </c:pt>
                <c:pt idx="3013">
                  <c:v>164</c:v>
                </c:pt>
                <c:pt idx="3014">
                  <c:v>96</c:v>
                </c:pt>
                <c:pt idx="3015">
                  <c:v>122</c:v>
                </c:pt>
                <c:pt idx="3016">
                  <c:v>94</c:v>
                </c:pt>
                <c:pt idx="3017">
                  <c:v>93</c:v>
                </c:pt>
                <c:pt idx="3018">
                  <c:v>96</c:v>
                </c:pt>
                <c:pt idx="3019">
                  <c:v>113</c:v>
                </c:pt>
                <c:pt idx="3020">
                  <c:v>192</c:v>
                </c:pt>
                <c:pt idx="3021">
                  <c:v>99</c:v>
                </c:pt>
                <c:pt idx="3022">
                  <c:v>91</c:v>
                </c:pt>
                <c:pt idx="3023">
                  <c:v>100</c:v>
                </c:pt>
                <c:pt idx="3024">
                  <c:v>105</c:v>
                </c:pt>
                <c:pt idx="3025">
                  <c:v>99</c:v>
                </c:pt>
                <c:pt idx="3026">
                  <c:v>112</c:v>
                </c:pt>
                <c:pt idx="3027">
                  <c:v>99</c:v>
                </c:pt>
                <c:pt idx="3028">
                  <c:v>125</c:v>
                </c:pt>
                <c:pt idx="3029">
                  <c:v>107</c:v>
                </c:pt>
                <c:pt idx="3030">
                  <c:v>107</c:v>
                </c:pt>
                <c:pt idx="3031">
                  <c:v>97</c:v>
                </c:pt>
                <c:pt idx="3032">
                  <c:v>95</c:v>
                </c:pt>
                <c:pt idx="3033">
                  <c:v>106</c:v>
                </c:pt>
                <c:pt idx="3034">
                  <c:v>103</c:v>
                </c:pt>
                <c:pt idx="3035">
                  <c:v>96</c:v>
                </c:pt>
                <c:pt idx="3036">
                  <c:v>103</c:v>
                </c:pt>
                <c:pt idx="3037">
                  <c:v>108</c:v>
                </c:pt>
                <c:pt idx="3038">
                  <c:v>118</c:v>
                </c:pt>
                <c:pt idx="3039">
                  <c:v>97</c:v>
                </c:pt>
                <c:pt idx="3040">
                  <c:v>115</c:v>
                </c:pt>
                <c:pt idx="3041">
                  <c:v>102</c:v>
                </c:pt>
                <c:pt idx="3042">
                  <c:v>125</c:v>
                </c:pt>
                <c:pt idx="3043">
                  <c:v>108</c:v>
                </c:pt>
                <c:pt idx="3044">
                  <c:v>101</c:v>
                </c:pt>
                <c:pt idx="3045">
                  <c:v>101</c:v>
                </c:pt>
                <c:pt idx="3046">
                  <c:v>139</c:v>
                </c:pt>
                <c:pt idx="3047">
                  <c:v>125</c:v>
                </c:pt>
                <c:pt idx="3048">
                  <c:v>115</c:v>
                </c:pt>
                <c:pt idx="3049">
                  <c:v>99</c:v>
                </c:pt>
                <c:pt idx="3050">
                  <c:v>88</c:v>
                </c:pt>
                <c:pt idx="3051">
                  <c:v>112</c:v>
                </c:pt>
                <c:pt idx="3052">
                  <c:v>108</c:v>
                </c:pt>
                <c:pt idx="3053">
                  <c:v>104</c:v>
                </c:pt>
                <c:pt idx="3054">
                  <c:v>108</c:v>
                </c:pt>
                <c:pt idx="3055">
                  <c:v>102</c:v>
                </c:pt>
                <c:pt idx="3056">
                  <c:v>88</c:v>
                </c:pt>
                <c:pt idx="3057">
                  <c:v>91</c:v>
                </c:pt>
                <c:pt idx="3058">
                  <c:v>141</c:v>
                </c:pt>
                <c:pt idx="3059">
                  <c:v>101</c:v>
                </c:pt>
                <c:pt idx="3060">
                  <c:v>105</c:v>
                </c:pt>
                <c:pt idx="3061">
                  <c:v>100</c:v>
                </c:pt>
                <c:pt idx="3062">
                  <c:v>116</c:v>
                </c:pt>
                <c:pt idx="3063">
                  <c:v>97</c:v>
                </c:pt>
                <c:pt idx="3064">
                  <c:v>106</c:v>
                </c:pt>
                <c:pt idx="3065">
                  <c:v>105</c:v>
                </c:pt>
                <c:pt idx="3066">
                  <c:v>122</c:v>
                </c:pt>
                <c:pt idx="3067">
                  <c:v>107</c:v>
                </c:pt>
                <c:pt idx="3068">
                  <c:v>121</c:v>
                </c:pt>
                <c:pt idx="3069">
                  <c:v>98</c:v>
                </c:pt>
                <c:pt idx="3070">
                  <c:v>123</c:v>
                </c:pt>
                <c:pt idx="3071">
                  <c:v>110</c:v>
                </c:pt>
                <c:pt idx="3072">
                  <c:v>120</c:v>
                </c:pt>
                <c:pt idx="3073">
                  <c:v>122</c:v>
                </c:pt>
                <c:pt idx="3074">
                  <c:v>110</c:v>
                </c:pt>
                <c:pt idx="3075">
                  <c:v>139</c:v>
                </c:pt>
                <c:pt idx="3076">
                  <c:v>124</c:v>
                </c:pt>
                <c:pt idx="3077">
                  <c:v>152</c:v>
                </c:pt>
                <c:pt idx="3078">
                  <c:v>98</c:v>
                </c:pt>
                <c:pt idx="3079">
                  <c:v>106</c:v>
                </c:pt>
                <c:pt idx="3080">
                  <c:v>106</c:v>
                </c:pt>
                <c:pt idx="3081">
                  <c:v>106</c:v>
                </c:pt>
                <c:pt idx="3082">
                  <c:v>89</c:v>
                </c:pt>
                <c:pt idx="3083">
                  <c:v>94</c:v>
                </c:pt>
                <c:pt idx="3084">
                  <c:v>109</c:v>
                </c:pt>
                <c:pt idx="3085">
                  <c:v>144</c:v>
                </c:pt>
                <c:pt idx="3086">
                  <c:v>90</c:v>
                </c:pt>
                <c:pt idx="3087">
                  <c:v>106</c:v>
                </c:pt>
                <c:pt idx="3088">
                  <c:v>121</c:v>
                </c:pt>
                <c:pt idx="3089">
                  <c:v>89</c:v>
                </c:pt>
                <c:pt idx="3090">
                  <c:v>104</c:v>
                </c:pt>
                <c:pt idx="3091">
                  <c:v>99</c:v>
                </c:pt>
                <c:pt idx="3092">
                  <c:v>98</c:v>
                </c:pt>
                <c:pt idx="3093">
                  <c:v>121</c:v>
                </c:pt>
                <c:pt idx="3094">
                  <c:v>96</c:v>
                </c:pt>
                <c:pt idx="3095">
                  <c:v>99</c:v>
                </c:pt>
                <c:pt idx="3096">
                  <c:v>42</c:v>
                </c:pt>
                <c:pt idx="3097">
                  <c:v>122</c:v>
                </c:pt>
                <c:pt idx="3098">
                  <c:v>101</c:v>
                </c:pt>
                <c:pt idx="3099">
                  <c:v>102</c:v>
                </c:pt>
                <c:pt idx="3100">
                  <c:v>84</c:v>
                </c:pt>
                <c:pt idx="3101">
                  <c:v>104</c:v>
                </c:pt>
                <c:pt idx="3102">
                  <c:v>96</c:v>
                </c:pt>
                <c:pt idx="3103">
                  <c:v>94</c:v>
                </c:pt>
                <c:pt idx="3104">
                  <c:v>90</c:v>
                </c:pt>
                <c:pt idx="3105">
                  <c:v>90</c:v>
                </c:pt>
                <c:pt idx="3106">
                  <c:v>106</c:v>
                </c:pt>
                <c:pt idx="3107">
                  <c:v>96</c:v>
                </c:pt>
                <c:pt idx="3108">
                  <c:v>95</c:v>
                </c:pt>
                <c:pt idx="3109">
                  <c:v>99</c:v>
                </c:pt>
                <c:pt idx="3110">
                  <c:v>99</c:v>
                </c:pt>
                <c:pt idx="3111">
                  <c:v>95</c:v>
                </c:pt>
                <c:pt idx="3112">
                  <c:v>99</c:v>
                </c:pt>
                <c:pt idx="3113">
                  <c:v>107</c:v>
                </c:pt>
                <c:pt idx="3114">
                  <c:v>90</c:v>
                </c:pt>
                <c:pt idx="3115">
                  <c:v>96</c:v>
                </c:pt>
                <c:pt idx="3116">
                  <c:v>104</c:v>
                </c:pt>
                <c:pt idx="3117">
                  <c:v>97</c:v>
                </c:pt>
                <c:pt idx="3118">
                  <c:v>107</c:v>
                </c:pt>
                <c:pt idx="3119">
                  <c:v>85</c:v>
                </c:pt>
                <c:pt idx="3120">
                  <c:v>95</c:v>
                </c:pt>
                <c:pt idx="3121">
                  <c:v>111</c:v>
                </c:pt>
                <c:pt idx="3122">
                  <c:v>86</c:v>
                </c:pt>
                <c:pt idx="3123">
                  <c:v>103</c:v>
                </c:pt>
                <c:pt idx="3124">
                  <c:v>111</c:v>
                </c:pt>
                <c:pt idx="3125">
                  <c:v>112</c:v>
                </c:pt>
                <c:pt idx="3126">
                  <c:v>141</c:v>
                </c:pt>
                <c:pt idx="3127">
                  <c:v>95</c:v>
                </c:pt>
                <c:pt idx="3128">
                  <c:v>85</c:v>
                </c:pt>
                <c:pt idx="3129">
                  <c:v>129</c:v>
                </c:pt>
                <c:pt idx="3130">
                  <c:v>125</c:v>
                </c:pt>
                <c:pt idx="3131">
                  <c:v>116</c:v>
                </c:pt>
                <c:pt idx="3132">
                  <c:v>105</c:v>
                </c:pt>
                <c:pt idx="3133">
                  <c:v>90</c:v>
                </c:pt>
                <c:pt idx="3134">
                  <c:v>111</c:v>
                </c:pt>
                <c:pt idx="3135">
                  <c:v>91</c:v>
                </c:pt>
                <c:pt idx="3136">
                  <c:v>97</c:v>
                </c:pt>
                <c:pt idx="3137">
                  <c:v>92</c:v>
                </c:pt>
                <c:pt idx="3138">
                  <c:v>104</c:v>
                </c:pt>
                <c:pt idx="3139">
                  <c:v>120</c:v>
                </c:pt>
                <c:pt idx="3140">
                  <c:v>99</c:v>
                </c:pt>
                <c:pt idx="3141">
                  <c:v>93</c:v>
                </c:pt>
                <c:pt idx="3142">
                  <c:v>99</c:v>
                </c:pt>
                <c:pt idx="3143">
                  <c:v>96</c:v>
                </c:pt>
                <c:pt idx="3144">
                  <c:v>96</c:v>
                </c:pt>
                <c:pt idx="3145">
                  <c:v>100</c:v>
                </c:pt>
                <c:pt idx="3146">
                  <c:v>98</c:v>
                </c:pt>
                <c:pt idx="3147">
                  <c:v>106</c:v>
                </c:pt>
                <c:pt idx="3148">
                  <c:v>95</c:v>
                </c:pt>
                <c:pt idx="3149">
                  <c:v>104</c:v>
                </c:pt>
                <c:pt idx="3150">
                  <c:v>87</c:v>
                </c:pt>
                <c:pt idx="3151">
                  <c:v>81</c:v>
                </c:pt>
                <c:pt idx="3152">
                  <c:v>94</c:v>
                </c:pt>
                <c:pt idx="3153">
                  <c:v>89</c:v>
                </c:pt>
                <c:pt idx="3154">
                  <c:v>88</c:v>
                </c:pt>
                <c:pt idx="3155">
                  <c:v>115</c:v>
                </c:pt>
                <c:pt idx="3156">
                  <c:v>96</c:v>
                </c:pt>
                <c:pt idx="3157">
                  <c:v>135</c:v>
                </c:pt>
                <c:pt idx="3158">
                  <c:v>93</c:v>
                </c:pt>
                <c:pt idx="3159">
                  <c:v>109</c:v>
                </c:pt>
                <c:pt idx="3160">
                  <c:v>101</c:v>
                </c:pt>
                <c:pt idx="3161">
                  <c:v>117</c:v>
                </c:pt>
                <c:pt idx="3162">
                  <c:v>83</c:v>
                </c:pt>
                <c:pt idx="3163">
                  <c:v>113</c:v>
                </c:pt>
                <c:pt idx="3164">
                  <c:v>104</c:v>
                </c:pt>
                <c:pt idx="3165">
                  <c:v>97</c:v>
                </c:pt>
                <c:pt idx="3166">
                  <c:v>110</c:v>
                </c:pt>
                <c:pt idx="3167">
                  <c:v>103</c:v>
                </c:pt>
                <c:pt idx="3168">
                  <c:v>94</c:v>
                </c:pt>
                <c:pt idx="3169">
                  <c:v>77</c:v>
                </c:pt>
                <c:pt idx="3170">
                  <c:v>134</c:v>
                </c:pt>
                <c:pt idx="3171">
                  <c:v>90</c:v>
                </c:pt>
                <c:pt idx="3172">
                  <c:v>104</c:v>
                </c:pt>
                <c:pt idx="3173">
                  <c:v>93</c:v>
                </c:pt>
                <c:pt idx="3174">
                  <c:v>106</c:v>
                </c:pt>
                <c:pt idx="3175">
                  <c:v>109</c:v>
                </c:pt>
                <c:pt idx="3176">
                  <c:v>101</c:v>
                </c:pt>
                <c:pt idx="3177">
                  <c:v>100</c:v>
                </c:pt>
                <c:pt idx="3178">
                  <c:v>95</c:v>
                </c:pt>
                <c:pt idx="3179">
                  <c:v>94</c:v>
                </c:pt>
                <c:pt idx="3180">
                  <c:v>93</c:v>
                </c:pt>
                <c:pt idx="3181">
                  <c:v>106</c:v>
                </c:pt>
                <c:pt idx="3182">
                  <c:v>99</c:v>
                </c:pt>
                <c:pt idx="3183">
                  <c:v>82</c:v>
                </c:pt>
                <c:pt idx="3184">
                  <c:v>135</c:v>
                </c:pt>
                <c:pt idx="3185">
                  <c:v>88</c:v>
                </c:pt>
                <c:pt idx="3186">
                  <c:v>89</c:v>
                </c:pt>
                <c:pt idx="3187">
                  <c:v>110</c:v>
                </c:pt>
                <c:pt idx="3188">
                  <c:v>107</c:v>
                </c:pt>
                <c:pt idx="3189">
                  <c:v>86</c:v>
                </c:pt>
                <c:pt idx="3190">
                  <c:v>91</c:v>
                </c:pt>
                <c:pt idx="3191">
                  <c:v>103</c:v>
                </c:pt>
                <c:pt idx="3192">
                  <c:v>92</c:v>
                </c:pt>
                <c:pt idx="3193">
                  <c:v>99</c:v>
                </c:pt>
                <c:pt idx="3194">
                  <c:v>96</c:v>
                </c:pt>
                <c:pt idx="3195">
                  <c:v>82</c:v>
                </c:pt>
                <c:pt idx="3196">
                  <c:v>92</c:v>
                </c:pt>
                <c:pt idx="3197">
                  <c:v>112</c:v>
                </c:pt>
                <c:pt idx="3198">
                  <c:v>90</c:v>
                </c:pt>
                <c:pt idx="3199">
                  <c:v>150</c:v>
                </c:pt>
                <c:pt idx="3200">
                  <c:v>91</c:v>
                </c:pt>
                <c:pt idx="3201">
                  <c:v>95</c:v>
                </c:pt>
                <c:pt idx="3202">
                  <c:v>97</c:v>
                </c:pt>
                <c:pt idx="3203">
                  <c:v>41</c:v>
                </c:pt>
                <c:pt idx="3204">
                  <c:v>112</c:v>
                </c:pt>
                <c:pt idx="3205">
                  <c:v>122</c:v>
                </c:pt>
                <c:pt idx="3206">
                  <c:v>110</c:v>
                </c:pt>
                <c:pt idx="3207">
                  <c:v>108</c:v>
                </c:pt>
                <c:pt idx="3208">
                  <c:v>121</c:v>
                </c:pt>
                <c:pt idx="3209">
                  <c:v>97</c:v>
                </c:pt>
                <c:pt idx="3210">
                  <c:v>116</c:v>
                </c:pt>
                <c:pt idx="3211">
                  <c:v>94</c:v>
                </c:pt>
                <c:pt idx="3212">
                  <c:v>103</c:v>
                </c:pt>
                <c:pt idx="3213">
                  <c:v>112</c:v>
                </c:pt>
                <c:pt idx="3214">
                  <c:v>91</c:v>
                </c:pt>
                <c:pt idx="3215">
                  <c:v>98</c:v>
                </c:pt>
                <c:pt idx="3216">
                  <c:v>95</c:v>
                </c:pt>
                <c:pt idx="3217">
                  <c:v>99</c:v>
                </c:pt>
                <c:pt idx="3218">
                  <c:v>91</c:v>
                </c:pt>
                <c:pt idx="3219">
                  <c:v>97</c:v>
                </c:pt>
                <c:pt idx="3220">
                  <c:v>90</c:v>
                </c:pt>
                <c:pt idx="3221">
                  <c:v>90</c:v>
                </c:pt>
                <c:pt idx="3222">
                  <c:v>94</c:v>
                </c:pt>
                <c:pt idx="3223">
                  <c:v>90</c:v>
                </c:pt>
                <c:pt idx="3224">
                  <c:v>103</c:v>
                </c:pt>
                <c:pt idx="3225">
                  <c:v>105</c:v>
                </c:pt>
                <c:pt idx="3226">
                  <c:v>113</c:v>
                </c:pt>
                <c:pt idx="3227">
                  <c:v>99</c:v>
                </c:pt>
                <c:pt idx="3228">
                  <c:v>148</c:v>
                </c:pt>
                <c:pt idx="3229">
                  <c:v>93</c:v>
                </c:pt>
                <c:pt idx="3230">
                  <c:v>94</c:v>
                </c:pt>
                <c:pt idx="3231">
                  <c:v>121</c:v>
                </c:pt>
                <c:pt idx="3232">
                  <c:v>118</c:v>
                </c:pt>
                <c:pt idx="3233">
                  <c:v>101</c:v>
                </c:pt>
                <c:pt idx="3234">
                  <c:v>90</c:v>
                </c:pt>
                <c:pt idx="3235">
                  <c:v>100</c:v>
                </c:pt>
                <c:pt idx="3236">
                  <c:v>97</c:v>
                </c:pt>
                <c:pt idx="3237">
                  <c:v>96</c:v>
                </c:pt>
                <c:pt idx="3238">
                  <c:v>117</c:v>
                </c:pt>
                <c:pt idx="3239">
                  <c:v>108</c:v>
                </c:pt>
                <c:pt idx="3240">
                  <c:v>109</c:v>
                </c:pt>
                <c:pt idx="3241">
                  <c:v>102</c:v>
                </c:pt>
                <c:pt idx="3242">
                  <c:v>115</c:v>
                </c:pt>
                <c:pt idx="3243">
                  <c:v>98</c:v>
                </c:pt>
                <c:pt idx="3244">
                  <c:v>133</c:v>
                </c:pt>
                <c:pt idx="3245">
                  <c:v>122</c:v>
                </c:pt>
                <c:pt idx="3246">
                  <c:v>106</c:v>
                </c:pt>
                <c:pt idx="3247">
                  <c:v>112</c:v>
                </c:pt>
                <c:pt idx="3248">
                  <c:v>99</c:v>
                </c:pt>
                <c:pt idx="3249">
                  <c:v>110</c:v>
                </c:pt>
                <c:pt idx="3250">
                  <c:v>104</c:v>
                </c:pt>
                <c:pt idx="3251">
                  <c:v>133</c:v>
                </c:pt>
                <c:pt idx="3252">
                  <c:v>103</c:v>
                </c:pt>
                <c:pt idx="3253">
                  <c:v>112</c:v>
                </c:pt>
                <c:pt idx="3254">
                  <c:v>101</c:v>
                </c:pt>
                <c:pt idx="3255">
                  <c:v>133</c:v>
                </c:pt>
                <c:pt idx="3256">
                  <c:v>104</c:v>
                </c:pt>
                <c:pt idx="3257">
                  <c:v>112</c:v>
                </c:pt>
                <c:pt idx="3258">
                  <c:v>94</c:v>
                </c:pt>
                <c:pt idx="3259">
                  <c:v>90</c:v>
                </c:pt>
                <c:pt idx="3260">
                  <c:v>101</c:v>
                </c:pt>
                <c:pt idx="3261">
                  <c:v>93</c:v>
                </c:pt>
                <c:pt idx="3262">
                  <c:v>152</c:v>
                </c:pt>
                <c:pt idx="3263">
                  <c:v>112</c:v>
                </c:pt>
                <c:pt idx="3264">
                  <c:v>95</c:v>
                </c:pt>
                <c:pt idx="3265">
                  <c:v>111</c:v>
                </c:pt>
                <c:pt idx="3266">
                  <c:v>91</c:v>
                </c:pt>
                <c:pt idx="3267">
                  <c:v>106</c:v>
                </c:pt>
                <c:pt idx="3268">
                  <c:v>93</c:v>
                </c:pt>
                <c:pt idx="3269">
                  <c:v>93</c:v>
                </c:pt>
                <c:pt idx="3270">
                  <c:v>165</c:v>
                </c:pt>
                <c:pt idx="3271">
                  <c:v>96</c:v>
                </c:pt>
                <c:pt idx="3272">
                  <c:v>93</c:v>
                </c:pt>
                <c:pt idx="3273">
                  <c:v>82</c:v>
                </c:pt>
                <c:pt idx="3274">
                  <c:v>101</c:v>
                </c:pt>
                <c:pt idx="3275">
                  <c:v>81</c:v>
                </c:pt>
                <c:pt idx="3276">
                  <c:v>105</c:v>
                </c:pt>
                <c:pt idx="3277">
                  <c:v>86</c:v>
                </c:pt>
                <c:pt idx="3278">
                  <c:v>110</c:v>
                </c:pt>
                <c:pt idx="3279">
                  <c:v>110</c:v>
                </c:pt>
                <c:pt idx="3280">
                  <c:v>104</c:v>
                </c:pt>
                <c:pt idx="3281">
                  <c:v>96</c:v>
                </c:pt>
                <c:pt idx="3282">
                  <c:v>110</c:v>
                </c:pt>
                <c:pt idx="3283">
                  <c:v>84</c:v>
                </c:pt>
                <c:pt idx="3284">
                  <c:v>94</c:v>
                </c:pt>
                <c:pt idx="3285">
                  <c:v>93</c:v>
                </c:pt>
                <c:pt idx="3286">
                  <c:v>96</c:v>
                </c:pt>
                <c:pt idx="3287">
                  <c:v>101</c:v>
                </c:pt>
                <c:pt idx="3288">
                  <c:v>102</c:v>
                </c:pt>
                <c:pt idx="3289">
                  <c:v>87</c:v>
                </c:pt>
                <c:pt idx="3290">
                  <c:v>99</c:v>
                </c:pt>
                <c:pt idx="3291">
                  <c:v>106</c:v>
                </c:pt>
                <c:pt idx="3292">
                  <c:v>117</c:v>
                </c:pt>
                <c:pt idx="3293">
                  <c:v>99</c:v>
                </c:pt>
                <c:pt idx="3294">
                  <c:v>102</c:v>
                </c:pt>
                <c:pt idx="3295">
                  <c:v>85</c:v>
                </c:pt>
                <c:pt idx="3296">
                  <c:v>86</c:v>
                </c:pt>
                <c:pt idx="3297">
                  <c:v>120</c:v>
                </c:pt>
                <c:pt idx="3298">
                  <c:v>106</c:v>
                </c:pt>
                <c:pt idx="3299">
                  <c:v>103</c:v>
                </c:pt>
                <c:pt idx="3300">
                  <c:v>93</c:v>
                </c:pt>
                <c:pt idx="3301">
                  <c:v>112</c:v>
                </c:pt>
                <c:pt idx="3302">
                  <c:v>113</c:v>
                </c:pt>
                <c:pt idx="3303">
                  <c:v>98</c:v>
                </c:pt>
                <c:pt idx="3304">
                  <c:v>92</c:v>
                </c:pt>
                <c:pt idx="3305">
                  <c:v>106</c:v>
                </c:pt>
                <c:pt idx="3306">
                  <c:v>93</c:v>
                </c:pt>
                <c:pt idx="3307">
                  <c:v>226</c:v>
                </c:pt>
                <c:pt idx="3308">
                  <c:v>104</c:v>
                </c:pt>
                <c:pt idx="3309">
                  <c:v>152</c:v>
                </c:pt>
                <c:pt idx="3310">
                  <c:v>107</c:v>
                </c:pt>
                <c:pt idx="3311">
                  <c:v>95</c:v>
                </c:pt>
                <c:pt idx="3312">
                  <c:v>102</c:v>
                </c:pt>
                <c:pt idx="3313">
                  <c:v>99</c:v>
                </c:pt>
                <c:pt idx="3314">
                  <c:v>109</c:v>
                </c:pt>
                <c:pt idx="3315">
                  <c:v>91</c:v>
                </c:pt>
                <c:pt idx="3316">
                  <c:v>88</c:v>
                </c:pt>
                <c:pt idx="3317">
                  <c:v>97</c:v>
                </c:pt>
                <c:pt idx="3318">
                  <c:v>97</c:v>
                </c:pt>
                <c:pt idx="3319">
                  <c:v>85</c:v>
                </c:pt>
                <c:pt idx="3320">
                  <c:v>92</c:v>
                </c:pt>
                <c:pt idx="3321">
                  <c:v>93</c:v>
                </c:pt>
                <c:pt idx="3322">
                  <c:v>96</c:v>
                </c:pt>
                <c:pt idx="3323">
                  <c:v>105</c:v>
                </c:pt>
                <c:pt idx="3324">
                  <c:v>129</c:v>
                </c:pt>
                <c:pt idx="3325">
                  <c:v>37</c:v>
                </c:pt>
                <c:pt idx="3326">
                  <c:v>81</c:v>
                </c:pt>
                <c:pt idx="3327">
                  <c:v>106</c:v>
                </c:pt>
                <c:pt idx="3328">
                  <c:v>103</c:v>
                </c:pt>
                <c:pt idx="3329">
                  <c:v>101</c:v>
                </c:pt>
                <c:pt idx="3330">
                  <c:v>98</c:v>
                </c:pt>
                <c:pt idx="3331">
                  <c:v>91</c:v>
                </c:pt>
                <c:pt idx="3332">
                  <c:v>105</c:v>
                </c:pt>
                <c:pt idx="3333">
                  <c:v>100</c:v>
                </c:pt>
                <c:pt idx="3334">
                  <c:v>80</c:v>
                </c:pt>
                <c:pt idx="3335">
                  <c:v>107</c:v>
                </c:pt>
                <c:pt idx="3336">
                  <c:v>92</c:v>
                </c:pt>
                <c:pt idx="3337">
                  <c:v>107</c:v>
                </c:pt>
                <c:pt idx="3338">
                  <c:v>135</c:v>
                </c:pt>
                <c:pt idx="3339">
                  <c:v>99</c:v>
                </c:pt>
                <c:pt idx="3340">
                  <c:v>115</c:v>
                </c:pt>
                <c:pt idx="3341">
                  <c:v>91</c:v>
                </c:pt>
                <c:pt idx="3342">
                  <c:v>92</c:v>
                </c:pt>
                <c:pt idx="3343">
                  <c:v>101</c:v>
                </c:pt>
                <c:pt idx="3344">
                  <c:v>105</c:v>
                </c:pt>
                <c:pt idx="3345">
                  <c:v>109</c:v>
                </c:pt>
                <c:pt idx="3346">
                  <c:v>110</c:v>
                </c:pt>
                <c:pt idx="3347">
                  <c:v>94</c:v>
                </c:pt>
                <c:pt idx="3348">
                  <c:v>115</c:v>
                </c:pt>
                <c:pt idx="3349">
                  <c:v>98</c:v>
                </c:pt>
                <c:pt idx="3350">
                  <c:v>91</c:v>
                </c:pt>
                <c:pt idx="3351">
                  <c:v>120</c:v>
                </c:pt>
                <c:pt idx="3352">
                  <c:v>87</c:v>
                </c:pt>
                <c:pt idx="3353">
                  <c:v>117</c:v>
                </c:pt>
                <c:pt idx="3354">
                  <c:v>85</c:v>
                </c:pt>
                <c:pt idx="3355">
                  <c:v>110</c:v>
                </c:pt>
                <c:pt idx="3356">
                  <c:v>113</c:v>
                </c:pt>
                <c:pt idx="3357">
                  <c:v>98</c:v>
                </c:pt>
                <c:pt idx="3358">
                  <c:v>86</c:v>
                </c:pt>
                <c:pt idx="3359">
                  <c:v>161</c:v>
                </c:pt>
                <c:pt idx="3360">
                  <c:v>100</c:v>
                </c:pt>
                <c:pt idx="3361">
                  <c:v>91</c:v>
                </c:pt>
                <c:pt idx="3362">
                  <c:v>100</c:v>
                </c:pt>
                <c:pt idx="3363">
                  <c:v>84</c:v>
                </c:pt>
                <c:pt idx="3364">
                  <c:v>99</c:v>
                </c:pt>
                <c:pt idx="3365">
                  <c:v>109</c:v>
                </c:pt>
                <c:pt idx="3366">
                  <c:v>95</c:v>
                </c:pt>
                <c:pt idx="3367">
                  <c:v>97</c:v>
                </c:pt>
                <c:pt idx="3368">
                  <c:v>90</c:v>
                </c:pt>
                <c:pt idx="3369">
                  <c:v>96</c:v>
                </c:pt>
                <c:pt idx="3370">
                  <c:v>82</c:v>
                </c:pt>
                <c:pt idx="3371">
                  <c:v>109</c:v>
                </c:pt>
                <c:pt idx="3372">
                  <c:v>98</c:v>
                </c:pt>
                <c:pt idx="3373">
                  <c:v>95</c:v>
                </c:pt>
                <c:pt idx="3374">
                  <c:v>104</c:v>
                </c:pt>
                <c:pt idx="3375">
                  <c:v>87</c:v>
                </c:pt>
                <c:pt idx="3376">
                  <c:v>108</c:v>
                </c:pt>
                <c:pt idx="3377">
                  <c:v>94</c:v>
                </c:pt>
                <c:pt idx="3378">
                  <c:v>134</c:v>
                </c:pt>
                <c:pt idx="3379">
                  <c:v>89</c:v>
                </c:pt>
                <c:pt idx="3380">
                  <c:v>102</c:v>
                </c:pt>
                <c:pt idx="3381">
                  <c:v>120</c:v>
                </c:pt>
                <c:pt idx="3382">
                  <c:v>110</c:v>
                </c:pt>
                <c:pt idx="3383">
                  <c:v>86</c:v>
                </c:pt>
                <c:pt idx="3384">
                  <c:v>101</c:v>
                </c:pt>
                <c:pt idx="3385">
                  <c:v>87</c:v>
                </c:pt>
                <c:pt idx="3386">
                  <c:v>93</c:v>
                </c:pt>
                <c:pt idx="3387">
                  <c:v>98</c:v>
                </c:pt>
                <c:pt idx="3388">
                  <c:v>100</c:v>
                </c:pt>
                <c:pt idx="3389">
                  <c:v>88</c:v>
                </c:pt>
                <c:pt idx="3390">
                  <c:v>97</c:v>
                </c:pt>
                <c:pt idx="3391">
                  <c:v>122</c:v>
                </c:pt>
                <c:pt idx="3392">
                  <c:v>96</c:v>
                </c:pt>
                <c:pt idx="3393">
                  <c:v>113</c:v>
                </c:pt>
                <c:pt idx="3394">
                  <c:v>105</c:v>
                </c:pt>
                <c:pt idx="3395">
                  <c:v>93</c:v>
                </c:pt>
                <c:pt idx="3396">
                  <c:v>89</c:v>
                </c:pt>
                <c:pt idx="3397">
                  <c:v>116</c:v>
                </c:pt>
                <c:pt idx="3398">
                  <c:v>120</c:v>
                </c:pt>
                <c:pt idx="3399">
                  <c:v>88</c:v>
                </c:pt>
                <c:pt idx="3400">
                  <c:v>102</c:v>
                </c:pt>
                <c:pt idx="3401">
                  <c:v>106</c:v>
                </c:pt>
                <c:pt idx="3402">
                  <c:v>95</c:v>
                </c:pt>
                <c:pt idx="3403">
                  <c:v>113</c:v>
                </c:pt>
                <c:pt idx="3404">
                  <c:v>93</c:v>
                </c:pt>
                <c:pt idx="3405">
                  <c:v>97</c:v>
                </c:pt>
                <c:pt idx="3406">
                  <c:v>140</c:v>
                </c:pt>
                <c:pt idx="3407">
                  <c:v>86</c:v>
                </c:pt>
                <c:pt idx="3408">
                  <c:v>66</c:v>
                </c:pt>
                <c:pt idx="3409">
                  <c:v>86</c:v>
                </c:pt>
                <c:pt idx="3410">
                  <c:v>87</c:v>
                </c:pt>
                <c:pt idx="3411">
                  <c:v>149</c:v>
                </c:pt>
                <c:pt idx="3412">
                  <c:v>98</c:v>
                </c:pt>
                <c:pt idx="3413">
                  <c:v>75</c:v>
                </c:pt>
                <c:pt idx="3414">
                  <c:v>104</c:v>
                </c:pt>
                <c:pt idx="3415">
                  <c:v>102</c:v>
                </c:pt>
                <c:pt idx="3416">
                  <c:v>105</c:v>
                </c:pt>
                <c:pt idx="3417">
                  <c:v>107</c:v>
                </c:pt>
                <c:pt idx="3418">
                  <c:v>89</c:v>
                </c:pt>
                <c:pt idx="3419">
                  <c:v>106</c:v>
                </c:pt>
                <c:pt idx="3420">
                  <c:v>95</c:v>
                </c:pt>
                <c:pt idx="3421">
                  <c:v>34</c:v>
                </c:pt>
                <c:pt idx="3422">
                  <c:v>101</c:v>
                </c:pt>
                <c:pt idx="3423">
                  <c:v>112</c:v>
                </c:pt>
                <c:pt idx="3424">
                  <c:v>100</c:v>
                </c:pt>
                <c:pt idx="3425">
                  <c:v>100</c:v>
                </c:pt>
                <c:pt idx="3426">
                  <c:v>80</c:v>
                </c:pt>
                <c:pt idx="3427">
                  <c:v>106</c:v>
                </c:pt>
                <c:pt idx="3428">
                  <c:v>103</c:v>
                </c:pt>
                <c:pt idx="3429">
                  <c:v>90</c:v>
                </c:pt>
                <c:pt idx="3430">
                  <c:v>96</c:v>
                </c:pt>
                <c:pt idx="3431">
                  <c:v>120</c:v>
                </c:pt>
                <c:pt idx="3432">
                  <c:v>101</c:v>
                </c:pt>
                <c:pt idx="3433">
                  <c:v>101</c:v>
                </c:pt>
                <c:pt idx="3434">
                  <c:v>105</c:v>
                </c:pt>
                <c:pt idx="3435">
                  <c:v>120</c:v>
                </c:pt>
                <c:pt idx="3436">
                  <c:v>91</c:v>
                </c:pt>
                <c:pt idx="3437">
                  <c:v>92</c:v>
                </c:pt>
                <c:pt idx="3438">
                  <c:v>117</c:v>
                </c:pt>
                <c:pt idx="3439">
                  <c:v>120</c:v>
                </c:pt>
                <c:pt idx="3440">
                  <c:v>172</c:v>
                </c:pt>
                <c:pt idx="3441">
                  <c:v>89</c:v>
                </c:pt>
                <c:pt idx="3442">
                  <c:v>125</c:v>
                </c:pt>
                <c:pt idx="3443">
                  <c:v>115</c:v>
                </c:pt>
                <c:pt idx="3444">
                  <c:v>96</c:v>
                </c:pt>
                <c:pt idx="3445">
                  <c:v>100</c:v>
                </c:pt>
                <c:pt idx="3446">
                  <c:v>87</c:v>
                </c:pt>
                <c:pt idx="3447">
                  <c:v>102</c:v>
                </c:pt>
                <c:pt idx="3448">
                  <c:v>118</c:v>
                </c:pt>
                <c:pt idx="3449">
                  <c:v>86</c:v>
                </c:pt>
                <c:pt idx="3450">
                  <c:v>137</c:v>
                </c:pt>
                <c:pt idx="3451">
                  <c:v>129</c:v>
                </c:pt>
                <c:pt idx="3452">
                  <c:v>80</c:v>
                </c:pt>
                <c:pt idx="3453">
                  <c:v>89</c:v>
                </c:pt>
                <c:pt idx="3454">
                  <c:v>80</c:v>
                </c:pt>
                <c:pt idx="3455">
                  <c:v>115</c:v>
                </c:pt>
                <c:pt idx="3456">
                  <c:v>100</c:v>
                </c:pt>
                <c:pt idx="3457">
                  <c:v>100</c:v>
                </c:pt>
                <c:pt idx="3458">
                  <c:v>91</c:v>
                </c:pt>
                <c:pt idx="3459">
                  <c:v>96</c:v>
                </c:pt>
                <c:pt idx="3460">
                  <c:v>116</c:v>
                </c:pt>
                <c:pt idx="3461">
                  <c:v>97</c:v>
                </c:pt>
                <c:pt idx="3462">
                  <c:v>101</c:v>
                </c:pt>
                <c:pt idx="3463">
                  <c:v>98</c:v>
                </c:pt>
                <c:pt idx="3464">
                  <c:v>101</c:v>
                </c:pt>
                <c:pt idx="3465">
                  <c:v>90</c:v>
                </c:pt>
                <c:pt idx="3466">
                  <c:v>120</c:v>
                </c:pt>
                <c:pt idx="3467">
                  <c:v>102</c:v>
                </c:pt>
                <c:pt idx="3468">
                  <c:v>102</c:v>
                </c:pt>
                <c:pt idx="3469">
                  <c:v>100</c:v>
                </c:pt>
                <c:pt idx="3470">
                  <c:v>89</c:v>
                </c:pt>
                <c:pt idx="3471">
                  <c:v>86</c:v>
                </c:pt>
                <c:pt idx="3472">
                  <c:v>96</c:v>
                </c:pt>
                <c:pt idx="3473">
                  <c:v>91</c:v>
                </c:pt>
                <c:pt idx="3474">
                  <c:v>85</c:v>
                </c:pt>
                <c:pt idx="3475">
                  <c:v>129</c:v>
                </c:pt>
                <c:pt idx="3476">
                  <c:v>95</c:v>
                </c:pt>
                <c:pt idx="3477">
                  <c:v>92</c:v>
                </c:pt>
                <c:pt idx="3478">
                  <c:v>96</c:v>
                </c:pt>
                <c:pt idx="3479">
                  <c:v>119</c:v>
                </c:pt>
                <c:pt idx="3480">
                  <c:v>92</c:v>
                </c:pt>
                <c:pt idx="3481">
                  <c:v>106</c:v>
                </c:pt>
                <c:pt idx="3482">
                  <c:v>99</c:v>
                </c:pt>
                <c:pt idx="3483">
                  <c:v>103</c:v>
                </c:pt>
                <c:pt idx="3484">
                  <c:v>95</c:v>
                </c:pt>
                <c:pt idx="3485">
                  <c:v>95</c:v>
                </c:pt>
                <c:pt idx="3486">
                  <c:v>90</c:v>
                </c:pt>
                <c:pt idx="3487">
                  <c:v>89</c:v>
                </c:pt>
                <c:pt idx="3488">
                  <c:v>87</c:v>
                </c:pt>
                <c:pt idx="3489">
                  <c:v>118</c:v>
                </c:pt>
                <c:pt idx="3490">
                  <c:v>93</c:v>
                </c:pt>
                <c:pt idx="3491">
                  <c:v>109</c:v>
                </c:pt>
                <c:pt idx="3492">
                  <c:v>90</c:v>
                </c:pt>
                <c:pt idx="3493">
                  <c:v>108</c:v>
                </c:pt>
                <c:pt idx="3494">
                  <c:v>81</c:v>
                </c:pt>
                <c:pt idx="3495">
                  <c:v>93</c:v>
                </c:pt>
                <c:pt idx="3496">
                  <c:v>138</c:v>
                </c:pt>
                <c:pt idx="3497">
                  <c:v>105</c:v>
                </c:pt>
                <c:pt idx="3498">
                  <c:v>98</c:v>
                </c:pt>
                <c:pt idx="3499">
                  <c:v>86</c:v>
                </c:pt>
                <c:pt idx="3500">
                  <c:v>104</c:v>
                </c:pt>
                <c:pt idx="3501">
                  <c:v>100</c:v>
                </c:pt>
                <c:pt idx="3502">
                  <c:v>84</c:v>
                </c:pt>
                <c:pt idx="3503">
                  <c:v>95</c:v>
                </c:pt>
                <c:pt idx="3504">
                  <c:v>90</c:v>
                </c:pt>
                <c:pt idx="3505">
                  <c:v>123</c:v>
                </c:pt>
                <c:pt idx="3506">
                  <c:v>111</c:v>
                </c:pt>
                <c:pt idx="3507">
                  <c:v>108</c:v>
                </c:pt>
                <c:pt idx="3508">
                  <c:v>92</c:v>
                </c:pt>
                <c:pt idx="3509">
                  <c:v>91</c:v>
                </c:pt>
                <c:pt idx="3510">
                  <c:v>88</c:v>
                </c:pt>
                <c:pt idx="3511">
                  <c:v>97</c:v>
                </c:pt>
                <c:pt idx="3512">
                  <c:v>103</c:v>
                </c:pt>
                <c:pt idx="3513">
                  <c:v>110</c:v>
                </c:pt>
                <c:pt idx="3514">
                  <c:v>103</c:v>
                </c:pt>
                <c:pt idx="3515">
                  <c:v>114</c:v>
                </c:pt>
                <c:pt idx="3516">
                  <c:v>112</c:v>
                </c:pt>
                <c:pt idx="3517">
                  <c:v>104</c:v>
                </c:pt>
                <c:pt idx="3518">
                  <c:v>99</c:v>
                </c:pt>
                <c:pt idx="3519">
                  <c:v>98</c:v>
                </c:pt>
                <c:pt idx="3520">
                  <c:v>100</c:v>
                </c:pt>
                <c:pt idx="3521">
                  <c:v>80</c:v>
                </c:pt>
                <c:pt idx="3522">
                  <c:v>87</c:v>
                </c:pt>
                <c:pt idx="3523">
                  <c:v>91</c:v>
                </c:pt>
                <c:pt idx="3524">
                  <c:v>84</c:v>
                </c:pt>
                <c:pt idx="3525">
                  <c:v>90</c:v>
                </c:pt>
                <c:pt idx="3526">
                  <c:v>98</c:v>
                </c:pt>
                <c:pt idx="3527">
                  <c:v>124</c:v>
                </c:pt>
                <c:pt idx="3528">
                  <c:v>95</c:v>
                </c:pt>
                <c:pt idx="3529">
                  <c:v>90</c:v>
                </c:pt>
                <c:pt idx="3530">
                  <c:v>101</c:v>
                </c:pt>
                <c:pt idx="3531">
                  <c:v>83</c:v>
                </c:pt>
                <c:pt idx="3532">
                  <c:v>106</c:v>
                </c:pt>
                <c:pt idx="3533">
                  <c:v>94</c:v>
                </c:pt>
                <c:pt idx="3534">
                  <c:v>120</c:v>
                </c:pt>
                <c:pt idx="3535">
                  <c:v>105</c:v>
                </c:pt>
                <c:pt idx="3536">
                  <c:v>95</c:v>
                </c:pt>
                <c:pt idx="3537">
                  <c:v>135</c:v>
                </c:pt>
                <c:pt idx="3538">
                  <c:v>105</c:v>
                </c:pt>
                <c:pt idx="3539">
                  <c:v>83</c:v>
                </c:pt>
                <c:pt idx="3540">
                  <c:v>87</c:v>
                </c:pt>
                <c:pt idx="3541">
                  <c:v>97</c:v>
                </c:pt>
                <c:pt idx="3542">
                  <c:v>87</c:v>
                </c:pt>
                <c:pt idx="3543">
                  <c:v>80</c:v>
                </c:pt>
                <c:pt idx="3544">
                  <c:v>100</c:v>
                </c:pt>
                <c:pt idx="3545">
                  <c:v>103</c:v>
                </c:pt>
                <c:pt idx="3546">
                  <c:v>100</c:v>
                </c:pt>
                <c:pt idx="3547">
                  <c:v>89</c:v>
                </c:pt>
                <c:pt idx="3548">
                  <c:v>114</c:v>
                </c:pt>
                <c:pt idx="3549">
                  <c:v>111</c:v>
                </c:pt>
                <c:pt idx="3550">
                  <c:v>85</c:v>
                </c:pt>
                <c:pt idx="3551">
                  <c:v>113</c:v>
                </c:pt>
                <c:pt idx="3552">
                  <c:v>99</c:v>
                </c:pt>
                <c:pt idx="3553">
                  <c:v>142</c:v>
                </c:pt>
                <c:pt idx="3554">
                  <c:v>112</c:v>
                </c:pt>
                <c:pt idx="3555">
                  <c:v>108</c:v>
                </c:pt>
                <c:pt idx="3556">
                  <c:v>88</c:v>
                </c:pt>
                <c:pt idx="3557">
                  <c:v>97</c:v>
                </c:pt>
                <c:pt idx="3558">
                  <c:v>85</c:v>
                </c:pt>
                <c:pt idx="3559">
                  <c:v>110</c:v>
                </c:pt>
                <c:pt idx="3560">
                  <c:v>91</c:v>
                </c:pt>
                <c:pt idx="3561">
                  <c:v>94</c:v>
                </c:pt>
                <c:pt idx="3562">
                  <c:v>90</c:v>
                </c:pt>
                <c:pt idx="3563">
                  <c:v>92</c:v>
                </c:pt>
                <c:pt idx="3564">
                  <c:v>73</c:v>
                </c:pt>
                <c:pt idx="3565">
                  <c:v>110</c:v>
                </c:pt>
                <c:pt idx="3566">
                  <c:v>102</c:v>
                </c:pt>
                <c:pt idx="3567">
                  <c:v>145</c:v>
                </c:pt>
                <c:pt idx="3568">
                  <c:v>83</c:v>
                </c:pt>
                <c:pt idx="3569">
                  <c:v>91</c:v>
                </c:pt>
                <c:pt idx="3570">
                  <c:v>110</c:v>
                </c:pt>
                <c:pt idx="3571">
                  <c:v>86</c:v>
                </c:pt>
                <c:pt idx="3572">
                  <c:v>86</c:v>
                </c:pt>
                <c:pt idx="3573">
                  <c:v>120</c:v>
                </c:pt>
                <c:pt idx="3574">
                  <c:v>90</c:v>
                </c:pt>
                <c:pt idx="3575">
                  <c:v>99</c:v>
                </c:pt>
                <c:pt idx="3576">
                  <c:v>112</c:v>
                </c:pt>
                <c:pt idx="3577">
                  <c:v>103</c:v>
                </c:pt>
                <c:pt idx="3578">
                  <c:v>83</c:v>
                </c:pt>
                <c:pt idx="3579">
                  <c:v>109</c:v>
                </c:pt>
                <c:pt idx="3580">
                  <c:v>100</c:v>
                </c:pt>
                <c:pt idx="3581">
                  <c:v>95</c:v>
                </c:pt>
                <c:pt idx="3582">
                  <c:v>104</c:v>
                </c:pt>
                <c:pt idx="3583">
                  <c:v>97</c:v>
                </c:pt>
                <c:pt idx="3584">
                  <c:v>91</c:v>
                </c:pt>
                <c:pt idx="3585">
                  <c:v>84</c:v>
                </c:pt>
                <c:pt idx="3586">
                  <c:v>86</c:v>
                </c:pt>
                <c:pt idx="3587">
                  <c:v>92</c:v>
                </c:pt>
                <c:pt idx="3588">
                  <c:v>94</c:v>
                </c:pt>
                <c:pt idx="3589">
                  <c:v>100</c:v>
                </c:pt>
                <c:pt idx="3590">
                  <c:v>119</c:v>
                </c:pt>
                <c:pt idx="3591">
                  <c:v>167</c:v>
                </c:pt>
                <c:pt idx="3592">
                  <c:v>92</c:v>
                </c:pt>
                <c:pt idx="3593">
                  <c:v>108</c:v>
                </c:pt>
                <c:pt idx="3594">
                  <c:v>97</c:v>
                </c:pt>
                <c:pt idx="3595">
                  <c:v>88</c:v>
                </c:pt>
                <c:pt idx="3596">
                  <c:v>100</c:v>
                </c:pt>
                <c:pt idx="3597">
                  <c:v>88</c:v>
                </c:pt>
                <c:pt idx="3598">
                  <c:v>79</c:v>
                </c:pt>
                <c:pt idx="3599">
                  <c:v>96</c:v>
                </c:pt>
                <c:pt idx="3600">
                  <c:v>53</c:v>
                </c:pt>
                <c:pt idx="3601">
                  <c:v>97</c:v>
                </c:pt>
                <c:pt idx="3602">
                  <c:v>91</c:v>
                </c:pt>
                <c:pt idx="3603">
                  <c:v>93</c:v>
                </c:pt>
                <c:pt idx="3604">
                  <c:v>112</c:v>
                </c:pt>
                <c:pt idx="3605">
                  <c:v>160</c:v>
                </c:pt>
                <c:pt idx="3606">
                  <c:v>95</c:v>
                </c:pt>
                <c:pt idx="3607">
                  <c:v>93</c:v>
                </c:pt>
                <c:pt idx="3608">
                  <c:v>88</c:v>
                </c:pt>
                <c:pt idx="3609">
                  <c:v>82</c:v>
                </c:pt>
                <c:pt idx="3610">
                  <c:v>78</c:v>
                </c:pt>
                <c:pt idx="3611">
                  <c:v>97</c:v>
                </c:pt>
                <c:pt idx="3612">
                  <c:v>81</c:v>
                </c:pt>
                <c:pt idx="3613">
                  <c:v>88</c:v>
                </c:pt>
                <c:pt idx="3614">
                  <c:v>96</c:v>
                </c:pt>
                <c:pt idx="3615">
                  <c:v>108</c:v>
                </c:pt>
                <c:pt idx="3616">
                  <c:v>100</c:v>
                </c:pt>
                <c:pt idx="3617">
                  <c:v>113</c:v>
                </c:pt>
                <c:pt idx="3618">
                  <c:v>104</c:v>
                </c:pt>
                <c:pt idx="3619">
                  <c:v>91</c:v>
                </c:pt>
                <c:pt idx="3620">
                  <c:v>85</c:v>
                </c:pt>
                <c:pt idx="3621">
                  <c:v>101</c:v>
                </c:pt>
                <c:pt idx="3622">
                  <c:v>88</c:v>
                </c:pt>
                <c:pt idx="3623">
                  <c:v>107</c:v>
                </c:pt>
                <c:pt idx="3624">
                  <c:v>88</c:v>
                </c:pt>
                <c:pt idx="3625">
                  <c:v>95</c:v>
                </c:pt>
                <c:pt idx="3626">
                  <c:v>123</c:v>
                </c:pt>
                <c:pt idx="3627">
                  <c:v>88</c:v>
                </c:pt>
                <c:pt idx="3628">
                  <c:v>114</c:v>
                </c:pt>
                <c:pt idx="3629">
                  <c:v>88</c:v>
                </c:pt>
                <c:pt idx="3630">
                  <c:v>104</c:v>
                </c:pt>
                <c:pt idx="3631">
                  <c:v>93</c:v>
                </c:pt>
                <c:pt idx="3632">
                  <c:v>91</c:v>
                </c:pt>
                <c:pt idx="3633">
                  <c:v>90</c:v>
                </c:pt>
                <c:pt idx="3634">
                  <c:v>112</c:v>
                </c:pt>
                <c:pt idx="3635">
                  <c:v>86</c:v>
                </c:pt>
                <c:pt idx="3636">
                  <c:v>86</c:v>
                </c:pt>
                <c:pt idx="3637">
                  <c:v>95</c:v>
                </c:pt>
                <c:pt idx="3638">
                  <c:v>101</c:v>
                </c:pt>
                <c:pt idx="3639">
                  <c:v>88</c:v>
                </c:pt>
                <c:pt idx="3640">
                  <c:v>99</c:v>
                </c:pt>
                <c:pt idx="3641">
                  <c:v>170</c:v>
                </c:pt>
                <c:pt idx="3642">
                  <c:v>97</c:v>
                </c:pt>
                <c:pt idx="3643">
                  <c:v>106</c:v>
                </c:pt>
                <c:pt idx="3644">
                  <c:v>107</c:v>
                </c:pt>
                <c:pt idx="3645">
                  <c:v>84</c:v>
                </c:pt>
                <c:pt idx="3646">
                  <c:v>81</c:v>
                </c:pt>
                <c:pt idx="3647">
                  <c:v>81</c:v>
                </c:pt>
                <c:pt idx="3648">
                  <c:v>215</c:v>
                </c:pt>
                <c:pt idx="3649">
                  <c:v>106</c:v>
                </c:pt>
                <c:pt idx="3650">
                  <c:v>103</c:v>
                </c:pt>
                <c:pt idx="3651">
                  <c:v>90</c:v>
                </c:pt>
                <c:pt idx="3652">
                  <c:v>87</c:v>
                </c:pt>
                <c:pt idx="3653">
                  <c:v>80</c:v>
                </c:pt>
                <c:pt idx="3654">
                  <c:v>122</c:v>
                </c:pt>
                <c:pt idx="3655">
                  <c:v>86</c:v>
                </c:pt>
                <c:pt idx="3656">
                  <c:v>79</c:v>
                </c:pt>
                <c:pt idx="3657">
                  <c:v>97</c:v>
                </c:pt>
                <c:pt idx="3658">
                  <c:v>89</c:v>
                </c:pt>
                <c:pt idx="3659">
                  <c:v>120</c:v>
                </c:pt>
                <c:pt idx="3660">
                  <c:v>108</c:v>
                </c:pt>
                <c:pt idx="3661">
                  <c:v>102</c:v>
                </c:pt>
                <c:pt idx="3662">
                  <c:v>83</c:v>
                </c:pt>
                <c:pt idx="3663">
                  <c:v>93</c:v>
                </c:pt>
                <c:pt idx="3664">
                  <c:v>86</c:v>
                </c:pt>
                <c:pt idx="3665">
                  <c:v>101</c:v>
                </c:pt>
                <c:pt idx="3666">
                  <c:v>111</c:v>
                </c:pt>
                <c:pt idx="3667">
                  <c:v>90</c:v>
                </c:pt>
                <c:pt idx="3668">
                  <c:v>86</c:v>
                </c:pt>
                <c:pt idx="3669">
                  <c:v>98</c:v>
                </c:pt>
                <c:pt idx="3670">
                  <c:v>91</c:v>
                </c:pt>
                <c:pt idx="3671">
                  <c:v>91</c:v>
                </c:pt>
                <c:pt idx="3672">
                  <c:v>88</c:v>
                </c:pt>
                <c:pt idx="3673">
                  <c:v>202</c:v>
                </c:pt>
                <c:pt idx="3674">
                  <c:v>89</c:v>
                </c:pt>
                <c:pt idx="3675">
                  <c:v>84</c:v>
                </c:pt>
                <c:pt idx="3676">
                  <c:v>82</c:v>
                </c:pt>
                <c:pt idx="3677">
                  <c:v>100</c:v>
                </c:pt>
                <c:pt idx="3678">
                  <c:v>112</c:v>
                </c:pt>
                <c:pt idx="3679">
                  <c:v>94</c:v>
                </c:pt>
                <c:pt idx="3680">
                  <c:v>91</c:v>
                </c:pt>
                <c:pt idx="3681">
                  <c:v>87</c:v>
                </c:pt>
                <c:pt idx="3682">
                  <c:v>82</c:v>
                </c:pt>
                <c:pt idx="3683">
                  <c:v>91</c:v>
                </c:pt>
                <c:pt idx="3684">
                  <c:v>107</c:v>
                </c:pt>
                <c:pt idx="3685">
                  <c:v>84</c:v>
                </c:pt>
                <c:pt idx="3686">
                  <c:v>103</c:v>
                </c:pt>
                <c:pt idx="3687">
                  <c:v>89</c:v>
                </c:pt>
                <c:pt idx="3688">
                  <c:v>98</c:v>
                </c:pt>
                <c:pt idx="3689">
                  <c:v>133</c:v>
                </c:pt>
                <c:pt idx="3690">
                  <c:v>92</c:v>
                </c:pt>
                <c:pt idx="3691">
                  <c:v>90</c:v>
                </c:pt>
                <c:pt idx="3692">
                  <c:v>84</c:v>
                </c:pt>
                <c:pt idx="3693">
                  <c:v>91</c:v>
                </c:pt>
                <c:pt idx="3694">
                  <c:v>90</c:v>
                </c:pt>
                <c:pt idx="3695">
                  <c:v>96</c:v>
                </c:pt>
                <c:pt idx="3696">
                  <c:v>88</c:v>
                </c:pt>
                <c:pt idx="3697">
                  <c:v>92</c:v>
                </c:pt>
                <c:pt idx="3698">
                  <c:v>82</c:v>
                </c:pt>
                <c:pt idx="3699">
                  <c:v>101</c:v>
                </c:pt>
                <c:pt idx="3700">
                  <c:v>86</c:v>
                </c:pt>
                <c:pt idx="3701">
                  <c:v>100</c:v>
                </c:pt>
                <c:pt idx="3702">
                  <c:v>89</c:v>
                </c:pt>
                <c:pt idx="3703">
                  <c:v>84</c:v>
                </c:pt>
                <c:pt idx="3704">
                  <c:v>88</c:v>
                </c:pt>
                <c:pt idx="3705">
                  <c:v>90</c:v>
                </c:pt>
                <c:pt idx="3706">
                  <c:v>102</c:v>
                </c:pt>
                <c:pt idx="3707">
                  <c:v>98</c:v>
                </c:pt>
                <c:pt idx="3708">
                  <c:v>91</c:v>
                </c:pt>
                <c:pt idx="3709">
                  <c:v>80</c:v>
                </c:pt>
                <c:pt idx="3710">
                  <c:v>76</c:v>
                </c:pt>
                <c:pt idx="3711">
                  <c:v>80</c:v>
                </c:pt>
                <c:pt idx="3712">
                  <c:v>102</c:v>
                </c:pt>
                <c:pt idx="3713">
                  <c:v>95</c:v>
                </c:pt>
                <c:pt idx="3714">
                  <c:v>94</c:v>
                </c:pt>
                <c:pt idx="3715">
                  <c:v>109</c:v>
                </c:pt>
                <c:pt idx="3716">
                  <c:v>95</c:v>
                </c:pt>
                <c:pt idx="3717">
                  <c:v>90</c:v>
                </c:pt>
                <c:pt idx="3718">
                  <c:v>113</c:v>
                </c:pt>
                <c:pt idx="3719">
                  <c:v>91</c:v>
                </c:pt>
                <c:pt idx="3720">
                  <c:v>98</c:v>
                </c:pt>
                <c:pt idx="3721">
                  <c:v>94</c:v>
                </c:pt>
                <c:pt idx="3722">
                  <c:v>96</c:v>
                </c:pt>
                <c:pt idx="3723">
                  <c:v>100</c:v>
                </c:pt>
                <c:pt idx="3724">
                  <c:v>90</c:v>
                </c:pt>
                <c:pt idx="3725">
                  <c:v>76</c:v>
                </c:pt>
                <c:pt idx="3726">
                  <c:v>75</c:v>
                </c:pt>
                <c:pt idx="3727">
                  <c:v>78</c:v>
                </c:pt>
                <c:pt idx="3728">
                  <c:v>90</c:v>
                </c:pt>
                <c:pt idx="3729">
                  <c:v>92</c:v>
                </c:pt>
                <c:pt idx="3730">
                  <c:v>99</c:v>
                </c:pt>
                <c:pt idx="3731">
                  <c:v>81</c:v>
                </c:pt>
                <c:pt idx="3732">
                  <c:v>86</c:v>
                </c:pt>
                <c:pt idx="3733">
                  <c:v>106</c:v>
                </c:pt>
                <c:pt idx="3734">
                  <c:v>80</c:v>
                </c:pt>
                <c:pt idx="3735">
                  <c:v>96</c:v>
                </c:pt>
                <c:pt idx="3736">
                  <c:v>99</c:v>
                </c:pt>
                <c:pt idx="3737">
                  <c:v>85</c:v>
                </c:pt>
                <c:pt idx="3738">
                  <c:v>101</c:v>
                </c:pt>
                <c:pt idx="3739">
                  <c:v>97</c:v>
                </c:pt>
                <c:pt idx="3740">
                  <c:v>103</c:v>
                </c:pt>
                <c:pt idx="3741">
                  <c:v>86</c:v>
                </c:pt>
                <c:pt idx="3742">
                  <c:v>106</c:v>
                </c:pt>
                <c:pt idx="3743">
                  <c:v>89</c:v>
                </c:pt>
                <c:pt idx="3744">
                  <c:v>97</c:v>
                </c:pt>
                <c:pt idx="3745">
                  <c:v>88</c:v>
                </c:pt>
                <c:pt idx="3746">
                  <c:v>92</c:v>
                </c:pt>
                <c:pt idx="3747">
                  <c:v>97</c:v>
                </c:pt>
                <c:pt idx="3748">
                  <c:v>78</c:v>
                </c:pt>
                <c:pt idx="3749">
                  <c:v>85</c:v>
                </c:pt>
                <c:pt idx="3750">
                  <c:v>88</c:v>
                </c:pt>
                <c:pt idx="3751">
                  <c:v>93</c:v>
                </c:pt>
                <c:pt idx="3752">
                  <c:v>72</c:v>
                </c:pt>
                <c:pt idx="3753">
                  <c:v>80</c:v>
                </c:pt>
                <c:pt idx="3754">
                  <c:v>91</c:v>
                </c:pt>
                <c:pt idx="3755">
                  <c:v>90</c:v>
                </c:pt>
                <c:pt idx="3756">
                  <c:v>111</c:v>
                </c:pt>
                <c:pt idx="3757">
                  <c:v>81</c:v>
                </c:pt>
                <c:pt idx="3758">
                  <c:v>81</c:v>
                </c:pt>
                <c:pt idx="3759">
                  <c:v>90</c:v>
                </c:pt>
                <c:pt idx="3760">
                  <c:v>88</c:v>
                </c:pt>
                <c:pt idx="3761">
                  <c:v>84</c:v>
                </c:pt>
                <c:pt idx="3762">
                  <c:v>87</c:v>
                </c:pt>
                <c:pt idx="3763">
                  <c:v>100</c:v>
                </c:pt>
                <c:pt idx="3764">
                  <c:v>82</c:v>
                </c:pt>
                <c:pt idx="3765">
                  <c:v>82</c:v>
                </c:pt>
                <c:pt idx="3766">
                  <c:v>98</c:v>
                </c:pt>
                <c:pt idx="3767">
                  <c:v>98</c:v>
                </c:pt>
                <c:pt idx="3768">
                  <c:v>90</c:v>
                </c:pt>
                <c:pt idx="3769">
                  <c:v>90</c:v>
                </c:pt>
                <c:pt idx="3770">
                  <c:v>78</c:v>
                </c:pt>
                <c:pt idx="3771">
                  <c:v>102</c:v>
                </c:pt>
                <c:pt idx="3772">
                  <c:v>65</c:v>
                </c:pt>
                <c:pt idx="3773">
                  <c:v>97</c:v>
                </c:pt>
                <c:pt idx="3774">
                  <c:v>100</c:v>
                </c:pt>
                <c:pt idx="3775">
                  <c:v>85</c:v>
                </c:pt>
                <c:pt idx="3776">
                  <c:v>88</c:v>
                </c:pt>
                <c:pt idx="3777">
                  <c:v>108</c:v>
                </c:pt>
                <c:pt idx="3778">
                  <c:v>110</c:v>
                </c:pt>
                <c:pt idx="3779">
                  <c:v>90</c:v>
                </c:pt>
                <c:pt idx="3780">
                  <c:v>111</c:v>
                </c:pt>
                <c:pt idx="3781">
                  <c:v>77</c:v>
                </c:pt>
                <c:pt idx="3782">
                  <c:v>80</c:v>
                </c:pt>
                <c:pt idx="3783">
                  <c:v>81</c:v>
                </c:pt>
                <c:pt idx="3784">
                  <c:v>95</c:v>
                </c:pt>
                <c:pt idx="3785">
                  <c:v>90</c:v>
                </c:pt>
              </c:numCache>
            </c:numRef>
          </c:xVal>
          <c:yVal>
            <c:numRef>
              <c:f>IMDB_Movie_Data!$I$2:$I$3787</c:f>
              <c:numCache>
                <c:formatCode>General</c:formatCode>
                <c:ptCount val="378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8</c:v>
                </c:pt>
                <c:pt idx="1653">
                  <c:v>5.3</c:v>
                </c:pt>
                <c:pt idx="1654">
                  <c:v>6.7</c:v>
                </c:pt>
                <c:pt idx="1655">
                  <c:v>5.4</c:v>
                </c:pt>
                <c:pt idx="1656">
                  <c:v>5.4</c:v>
                </c:pt>
                <c:pt idx="1657">
                  <c:v>4.9000000000000004</c:v>
                </c:pt>
                <c:pt idx="1658">
                  <c:v>6.1</c:v>
                </c:pt>
                <c:pt idx="1659">
                  <c:v>5.8</c:v>
                </c:pt>
                <c:pt idx="1660">
                  <c:v>7</c:v>
                </c:pt>
                <c:pt idx="1661">
                  <c:v>6.5</c:v>
                </c:pt>
                <c:pt idx="1662">
                  <c:v>6.6</c:v>
                </c:pt>
                <c:pt idx="1663">
                  <c:v>5.7</c:v>
                </c:pt>
                <c:pt idx="1664">
                  <c:v>6.6</c:v>
                </c:pt>
                <c:pt idx="1665">
                  <c:v>7</c:v>
                </c:pt>
                <c:pt idx="1666">
                  <c:v>7.4</c:v>
                </c:pt>
                <c:pt idx="1667">
                  <c:v>5.3</c:v>
                </c:pt>
                <c:pt idx="1668">
                  <c:v>7.4</c:v>
                </c:pt>
                <c:pt idx="1669">
                  <c:v>7.4</c:v>
                </c:pt>
                <c:pt idx="1670">
                  <c:v>6.8</c:v>
                </c:pt>
                <c:pt idx="1671">
                  <c:v>7.2</c:v>
                </c:pt>
                <c:pt idx="1672">
                  <c:v>6</c:v>
                </c:pt>
                <c:pt idx="1673">
                  <c:v>6.6</c:v>
                </c:pt>
                <c:pt idx="1674">
                  <c:v>7.9</c:v>
                </c:pt>
                <c:pt idx="1675">
                  <c:v>5.7</c:v>
                </c:pt>
                <c:pt idx="1676">
                  <c:v>7.1</c:v>
                </c:pt>
                <c:pt idx="1677">
                  <c:v>5.6</c:v>
                </c:pt>
                <c:pt idx="1678">
                  <c:v>7.8</c:v>
                </c:pt>
                <c:pt idx="1679">
                  <c:v>7.9</c:v>
                </c:pt>
                <c:pt idx="1680">
                  <c:v>6.9</c:v>
                </c:pt>
                <c:pt idx="1681">
                  <c:v>7.7</c:v>
                </c:pt>
                <c:pt idx="1682">
                  <c:v>6.9</c:v>
                </c:pt>
                <c:pt idx="1683">
                  <c:v>6</c:v>
                </c:pt>
                <c:pt idx="1684">
                  <c:v>6.2</c:v>
                </c:pt>
                <c:pt idx="1685">
                  <c:v>5.9</c:v>
                </c:pt>
                <c:pt idx="1686">
                  <c:v>6.8</c:v>
                </c:pt>
                <c:pt idx="1687">
                  <c:v>3.6</c:v>
                </c:pt>
                <c:pt idx="1688">
                  <c:v>6.7</c:v>
                </c:pt>
                <c:pt idx="1689">
                  <c:v>6.3</c:v>
                </c:pt>
                <c:pt idx="1690">
                  <c:v>6.4</c:v>
                </c:pt>
                <c:pt idx="1691">
                  <c:v>6.4</c:v>
                </c:pt>
                <c:pt idx="1692">
                  <c:v>5.7</c:v>
                </c:pt>
                <c:pt idx="1693">
                  <c:v>6.2</c:v>
                </c:pt>
                <c:pt idx="1694">
                  <c:v>5.2</c:v>
                </c:pt>
                <c:pt idx="1695">
                  <c:v>6.1</c:v>
                </c:pt>
                <c:pt idx="1696">
                  <c:v>7.1</c:v>
                </c:pt>
                <c:pt idx="1697">
                  <c:v>7.2</c:v>
                </c:pt>
                <c:pt idx="1698">
                  <c:v>6.5</c:v>
                </c:pt>
                <c:pt idx="1699">
                  <c:v>6</c:v>
                </c:pt>
                <c:pt idx="1700">
                  <c:v>7</c:v>
                </c:pt>
                <c:pt idx="1701">
                  <c:v>7</c:v>
                </c:pt>
                <c:pt idx="1702">
                  <c:v>7.5</c:v>
                </c:pt>
                <c:pt idx="1703">
                  <c:v>6.6</c:v>
                </c:pt>
                <c:pt idx="1704">
                  <c:v>7.4</c:v>
                </c:pt>
                <c:pt idx="1705">
                  <c:v>6.5</c:v>
                </c:pt>
                <c:pt idx="1706">
                  <c:v>6.2</c:v>
                </c:pt>
                <c:pt idx="1707">
                  <c:v>7.8</c:v>
                </c:pt>
                <c:pt idx="1708">
                  <c:v>5.2</c:v>
                </c:pt>
                <c:pt idx="1709">
                  <c:v>6.5</c:v>
                </c:pt>
                <c:pt idx="1710">
                  <c:v>6.5</c:v>
                </c:pt>
                <c:pt idx="1711">
                  <c:v>5.2</c:v>
                </c:pt>
                <c:pt idx="1712">
                  <c:v>7.2</c:v>
                </c:pt>
                <c:pt idx="1713">
                  <c:v>7.1</c:v>
                </c:pt>
                <c:pt idx="1714">
                  <c:v>4.5</c:v>
                </c:pt>
                <c:pt idx="1715">
                  <c:v>5.7</c:v>
                </c:pt>
                <c:pt idx="1716">
                  <c:v>6</c:v>
                </c:pt>
                <c:pt idx="1717">
                  <c:v>6.4</c:v>
                </c:pt>
                <c:pt idx="1718">
                  <c:v>5.2</c:v>
                </c:pt>
                <c:pt idx="1719">
                  <c:v>4.3</c:v>
                </c:pt>
                <c:pt idx="1720">
                  <c:v>6.1</c:v>
                </c:pt>
                <c:pt idx="1721">
                  <c:v>6.8</c:v>
                </c:pt>
                <c:pt idx="1722">
                  <c:v>5.2</c:v>
                </c:pt>
                <c:pt idx="1723">
                  <c:v>6.5</c:v>
                </c:pt>
                <c:pt idx="1724">
                  <c:v>7.5</c:v>
                </c:pt>
                <c:pt idx="1725">
                  <c:v>7.1</c:v>
                </c:pt>
                <c:pt idx="1726">
                  <c:v>6.9</c:v>
                </c:pt>
                <c:pt idx="1727">
                  <c:v>8</c:v>
                </c:pt>
                <c:pt idx="1728">
                  <c:v>8.1999999999999993</c:v>
                </c:pt>
                <c:pt idx="1729">
                  <c:v>6.4</c:v>
                </c:pt>
                <c:pt idx="1730">
                  <c:v>7.9</c:v>
                </c:pt>
                <c:pt idx="1731">
                  <c:v>6.7</c:v>
                </c:pt>
                <c:pt idx="1732">
                  <c:v>6.1</c:v>
                </c:pt>
                <c:pt idx="1733">
                  <c:v>8.9</c:v>
                </c:pt>
                <c:pt idx="1734">
                  <c:v>8.1</c:v>
                </c:pt>
                <c:pt idx="1735">
                  <c:v>6.2</c:v>
                </c:pt>
                <c:pt idx="1736">
                  <c:v>4.9000000000000004</c:v>
                </c:pt>
                <c:pt idx="1737">
                  <c:v>5.8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7.9</c:v>
                </c:pt>
                <c:pt idx="1742">
                  <c:v>8.1</c:v>
                </c:pt>
                <c:pt idx="1743">
                  <c:v>6.2</c:v>
                </c:pt>
                <c:pt idx="1744">
                  <c:v>6.7</c:v>
                </c:pt>
                <c:pt idx="1745">
                  <c:v>7.3</c:v>
                </c:pt>
                <c:pt idx="1746">
                  <c:v>4.5999999999999996</c:v>
                </c:pt>
                <c:pt idx="1747">
                  <c:v>6.1</c:v>
                </c:pt>
                <c:pt idx="1748">
                  <c:v>6.2</c:v>
                </c:pt>
                <c:pt idx="1749">
                  <c:v>7.8</c:v>
                </c:pt>
                <c:pt idx="1750">
                  <c:v>6.1</c:v>
                </c:pt>
                <c:pt idx="1751">
                  <c:v>5.8</c:v>
                </c:pt>
                <c:pt idx="1752">
                  <c:v>6.5</c:v>
                </c:pt>
                <c:pt idx="1753">
                  <c:v>7.2</c:v>
                </c:pt>
                <c:pt idx="1754">
                  <c:v>7.8</c:v>
                </c:pt>
                <c:pt idx="1755">
                  <c:v>4.7</c:v>
                </c:pt>
                <c:pt idx="1756">
                  <c:v>6.8</c:v>
                </c:pt>
                <c:pt idx="1757">
                  <c:v>5.9</c:v>
                </c:pt>
                <c:pt idx="1758">
                  <c:v>7.2</c:v>
                </c:pt>
                <c:pt idx="1759">
                  <c:v>8.6999999999999993</c:v>
                </c:pt>
                <c:pt idx="1760">
                  <c:v>5</c:v>
                </c:pt>
                <c:pt idx="1761">
                  <c:v>6.6</c:v>
                </c:pt>
                <c:pt idx="1762">
                  <c:v>8.3000000000000007</c:v>
                </c:pt>
                <c:pt idx="1763">
                  <c:v>6.7</c:v>
                </c:pt>
                <c:pt idx="1764">
                  <c:v>7.8</c:v>
                </c:pt>
                <c:pt idx="1765">
                  <c:v>6.5</c:v>
                </c:pt>
                <c:pt idx="1766">
                  <c:v>6.1</c:v>
                </c:pt>
                <c:pt idx="1767">
                  <c:v>8.1</c:v>
                </c:pt>
                <c:pt idx="1768">
                  <c:v>5.2</c:v>
                </c:pt>
                <c:pt idx="1769">
                  <c:v>5.6</c:v>
                </c:pt>
                <c:pt idx="1770">
                  <c:v>5.8</c:v>
                </c:pt>
                <c:pt idx="1771">
                  <c:v>6.6</c:v>
                </c:pt>
                <c:pt idx="1772">
                  <c:v>6.6</c:v>
                </c:pt>
                <c:pt idx="1773">
                  <c:v>5.5</c:v>
                </c:pt>
                <c:pt idx="1774">
                  <c:v>7</c:v>
                </c:pt>
                <c:pt idx="1775">
                  <c:v>6.5</c:v>
                </c:pt>
                <c:pt idx="1776">
                  <c:v>5.8</c:v>
                </c:pt>
                <c:pt idx="1777">
                  <c:v>5.6</c:v>
                </c:pt>
                <c:pt idx="1778">
                  <c:v>5.6</c:v>
                </c:pt>
                <c:pt idx="1779">
                  <c:v>5.8</c:v>
                </c:pt>
                <c:pt idx="1780">
                  <c:v>7.6</c:v>
                </c:pt>
                <c:pt idx="1781">
                  <c:v>6.4</c:v>
                </c:pt>
                <c:pt idx="1782">
                  <c:v>6.3</c:v>
                </c:pt>
                <c:pt idx="1783">
                  <c:v>4.5999999999999996</c:v>
                </c:pt>
                <c:pt idx="1784">
                  <c:v>6.5</c:v>
                </c:pt>
                <c:pt idx="1785">
                  <c:v>7.5</c:v>
                </c:pt>
                <c:pt idx="1786">
                  <c:v>7.5</c:v>
                </c:pt>
                <c:pt idx="1787">
                  <c:v>5.3</c:v>
                </c:pt>
                <c:pt idx="1788">
                  <c:v>7.5</c:v>
                </c:pt>
                <c:pt idx="1789">
                  <c:v>3.3</c:v>
                </c:pt>
                <c:pt idx="1790">
                  <c:v>3.5</c:v>
                </c:pt>
                <c:pt idx="1791">
                  <c:v>9.3000000000000007</c:v>
                </c:pt>
                <c:pt idx="1792">
                  <c:v>4.8</c:v>
                </c:pt>
                <c:pt idx="1793">
                  <c:v>6.9</c:v>
                </c:pt>
                <c:pt idx="1794">
                  <c:v>6</c:v>
                </c:pt>
                <c:pt idx="1795">
                  <c:v>7.3</c:v>
                </c:pt>
                <c:pt idx="1796">
                  <c:v>6.6</c:v>
                </c:pt>
                <c:pt idx="1797">
                  <c:v>7.5</c:v>
                </c:pt>
                <c:pt idx="1798">
                  <c:v>6.9</c:v>
                </c:pt>
                <c:pt idx="1799">
                  <c:v>6.8</c:v>
                </c:pt>
                <c:pt idx="1800">
                  <c:v>6.3</c:v>
                </c:pt>
                <c:pt idx="1801">
                  <c:v>6.4</c:v>
                </c:pt>
                <c:pt idx="1802">
                  <c:v>5.6</c:v>
                </c:pt>
                <c:pt idx="1803">
                  <c:v>6.3</c:v>
                </c:pt>
                <c:pt idx="1804">
                  <c:v>7.3</c:v>
                </c:pt>
                <c:pt idx="1805">
                  <c:v>6.6</c:v>
                </c:pt>
                <c:pt idx="1806">
                  <c:v>4.5999999999999996</c:v>
                </c:pt>
                <c:pt idx="1807">
                  <c:v>5.0999999999999996</c:v>
                </c:pt>
                <c:pt idx="1808">
                  <c:v>5.6</c:v>
                </c:pt>
                <c:pt idx="1809">
                  <c:v>5.3</c:v>
                </c:pt>
                <c:pt idx="1810">
                  <c:v>5.6</c:v>
                </c:pt>
                <c:pt idx="1811">
                  <c:v>5.9</c:v>
                </c:pt>
                <c:pt idx="1812">
                  <c:v>4.7</c:v>
                </c:pt>
                <c:pt idx="1813">
                  <c:v>4.8</c:v>
                </c:pt>
                <c:pt idx="1814">
                  <c:v>6.8</c:v>
                </c:pt>
                <c:pt idx="1815">
                  <c:v>5.4</c:v>
                </c:pt>
                <c:pt idx="1816">
                  <c:v>5.0999999999999996</c:v>
                </c:pt>
                <c:pt idx="1817">
                  <c:v>7</c:v>
                </c:pt>
                <c:pt idx="1818">
                  <c:v>4</c:v>
                </c:pt>
                <c:pt idx="1819">
                  <c:v>7.3</c:v>
                </c:pt>
                <c:pt idx="1820">
                  <c:v>6.8</c:v>
                </c:pt>
                <c:pt idx="1821">
                  <c:v>7</c:v>
                </c:pt>
                <c:pt idx="1822">
                  <c:v>7.1</c:v>
                </c:pt>
                <c:pt idx="1823">
                  <c:v>6.9</c:v>
                </c:pt>
                <c:pt idx="1824">
                  <c:v>7.3</c:v>
                </c:pt>
                <c:pt idx="1825">
                  <c:v>8.1999999999999993</c:v>
                </c:pt>
                <c:pt idx="1826">
                  <c:v>7.1</c:v>
                </c:pt>
                <c:pt idx="1827">
                  <c:v>7.7</c:v>
                </c:pt>
                <c:pt idx="1828">
                  <c:v>6.5</c:v>
                </c:pt>
                <c:pt idx="1829">
                  <c:v>4.9000000000000004</c:v>
                </c:pt>
                <c:pt idx="1830">
                  <c:v>6.4</c:v>
                </c:pt>
                <c:pt idx="1831">
                  <c:v>5.9</c:v>
                </c:pt>
                <c:pt idx="1832">
                  <c:v>6.2</c:v>
                </c:pt>
                <c:pt idx="1833">
                  <c:v>5.8</c:v>
                </c:pt>
                <c:pt idx="1834">
                  <c:v>6.7</c:v>
                </c:pt>
                <c:pt idx="1835">
                  <c:v>5.9</c:v>
                </c:pt>
                <c:pt idx="1836">
                  <c:v>7.3</c:v>
                </c:pt>
                <c:pt idx="1837">
                  <c:v>4.0999999999999996</c:v>
                </c:pt>
                <c:pt idx="1838">
                  <c:v>4.9000000000000004</c:v>
                </c:pt>
                <c:pt idx="1839">
                  <c:v>7.9</c:v>
                </c:pt>
                <c:pt idx="1840">
                  <c:v>5.2</c:v>
                </c:pt>
                <c:pt idx="1841">
                  <c:v>4.0999999999999996</c:v>
                </c:pt>
                <c:pt idx="1842">
                  <c:v>6.6</c:v>
                </c:pt>
                <c:pt idx="1843">
                  <c:v>2.9</c:v>
                </c:pt>
                <c:pt idx="1844">
                  <c:v>6.5</c:v>
                </c:pt>
                <c:pt idx="1845">
                  <c:v>7.2</c:v>
                </c:pt>
                <c:pt idx="1846">
                  <c:v>6.8</c:v>
                </c:pt>
                <c:pt idx="1847">
                  <c:v>7.8</c:v>
                </c:pt>
                <c:pt idx="1848">
                  <c:v>6.7</c:v>
                </c:pt>
                <c:pt idx="1849">
                  <c:v>7.1</c:v>
                </c:pt>
                <c:pt idx="1850">
                  <c:v>5.7</c:v>
                </c:pt>
                <c:pt idx="1851">
                  <c:v>5.3</c:v>
                </c:pt>
                <c:pt idx="1852">
                  <c:v>6.5</c:v>
                </c:pt>
                <c:pt idx="1853">
                  <c:v>7.7</c:v>
                </c:pt>
                <c:pt idx="1854">
                  <c:v>6.1</c:v>
                </c:pt>
                <c:pt idx="1855">
                  <c:v>7.3</c:v>
                </c:pt>
                <c:pt idx="1856">
                  <c:v>7.2</c:v>
                </c:pt>
                <c:pt idx="1857">
                  <c:v>6.1</c:v>
                </c:pt>
                <c:pt idx="1858">
                  <c:v>5.8</c:v>
                </c:pt>
                <c:pt idx="1859">
                  <c:v>5.7</c:v>
                </c:pt>
                <c:pt idx="1860">
                  <c:v>6.7</c:v>
                </c:pt>
                <c:pt idx="1861">
                  <c:v>6.5</c:v>
                </c:pt>
                <c:pt idx="1862">
                  <c:v>7.2</c:v>
                </c:pt>
                <c:pt idx="1863">
                  <c:v>7.6</c:v>
                </c:pt>
                <c:pt idx="1864">
                  <c:v>4.5999999999999996</c:v>
                </c:pt>
                <c:pt idx="1865">
                  <c:v>6.9</c:v>
                </c:pt>
                <c:pt idx="1866">
                  <c:v>6.6</c:v>
                </c:pt>
                <c:pt idx="1867">
                  <c:v>6.3</c:v>
                </c:pt>
                <c:pt idx="1868">
                  <c:v>6.2</c:v>
                </c:pt>
                <c:pt idx="1869">
                  <c:v>5.3</c:v>
                </c:pt>
                <c:pt idx="1870">
                  <c:v>7.3</c:v>
                </c:pt>
                <c:pt idx="1871">
                  <c:v>5.6</c:v>
                </c:pt>
                <c:pt idx="1872">
                  <c:v>6.2</c:v>
                </c:pt>
                <c:pt idx="1873">
                  <c:v>5.2</c:v>
                </c:pt>
                <c:pt idx="1874">
                  <c:v>5.3</c:v>
                </c:pt>
                <c:pt idx="1875">
                  <c:v>5.4</c:v>
                </c:pt>
                <c:pt idx="1876">
                  <c:v>4.9000000000000004</c:v>
                </c:pt>
                <c:pt idx="1877">
                  <c:v>5.5</c:v>
                </c:pt>
                <c:pt idx="1878">
                  <c:v>6.7</c:v>
                </c:pt>
                <c:pt idx="1879">
                  <c:v>3.9</c:v>
                </c:pt>
                <c:pt idx="1880">
                  <c:v>7.2</c:v>
                </c:pt>
                <c:pt idx="1881">
                  <c:v>5.0999999999999996</c:v>
                </c:pt>
                <c:pt idx="1882">
                  <c:v>6.5</c:v>
                </c:pt>
                <c:pt idx="1883">
                  <c:v>8.1999999999999993</c:v>
                </c:pt>
                <c:pt idx="1884">
                  <c:v>7.7</c:v>
                </c:pt>
                <c:pt idx="1885">
                  <c:v>6.1</c:v>
                </c:pt>
                <c:pt idx="1886">
                  <c:v>8.8000000000000007</c:v>
                </c:pt>
                <c:pt idx="1887">
                  <c:v>6.8</c:v>
                </c:pt>
                <c:pt idx="1888">
                  <c:v>6.8</c:v>
                </c:pt>
                <c:pt idx="1889">
                  <c:v>6.7</c:v>
                </c:pt>
                <c:pt idx="1890">
                  <c:v>7.1</c:v>
                </c:pt>
                <c:pt idx="1891">
                  <c:v>7.1</c:v>
                </c:pt>
                <c:pt idx="1892">
                  <c:v>6.1</c:v>
                </c:pt>
                <c:pt idx="1893">
                  <c:v>8</c:v>
                </c:pt>
                <c:pt idx="1894">
                  <c:v>6.6</c:v>
                </c:pt>
                <c:pt idx="1895">
                  <c:v>5.4</c:v>
                </c:pt>
                <c:pt idx="1896">
                  <c:v>6.1</c:v>
                </c:pt>
                <c:pt idx="1897">
                  <c:v>5.6</c:v>
                </c:pt>
                <c:pt idx="1898">
                  <c:v>5.8</c:v>
                </c:pt>
                <c:pt idx="1899">
                  <c:v>2.8</c:v>
                </c:pt>
                <c:pt idx="1900">
                  <c:v>6.7</c:v>
                </c:pt>
                <c:pt idx="1901">
                  <c:v>5.0999999999999996</c:v>
                </c:pt>
                <c:pt idx="1902">
                  <c:v>7.2</c:v>
                </c:pt>
                <c:pt idx="1903">
                  <c:v>6</c:v>
                </c:pt>
                <c:pt idx="1904">
                  <c:v>6.7</c:v>
                </c:pt>
                <c:pt idx="1905">
                  <c:v>6.2</c:v>
                </c:pt>
                <c:pt idx="1906">
                  <c:v>6.2</c:v>
                </c:pt>
                <c:pt idx="1907">
                  <c:v>6.8</c:v>
                </c:pt>
                <c:pt idx="1908">
                  <c:v>7.1</c:v>
                </c:pt>
                <c:pt idx="1909">
                  <c:v>7.1</c:v>
                </c:pt>
                <c:pt idx="1910">
                  <c:v>7</c:v>
                </c:pt>
                <c:pt idx="1911">
                  <c:v>7.1</c:v>
                </c:pt>
                <c:pt idx="1912">
                  <c:v>6.4</c:v>
                </c:pt>
                <c:pt idx="1913">
                  <c:v>7</c:v>
                </c:pt>
                <c:pt idx="1914">
                  <c:v>6.2</c:v>
                </c:pt>
                <c:pt idx="1915">
                  <c:v>7.5</c:v>
                </c:pt>
                <c:pt idx="1916">
                  <c:v>4.8</c:v>
                </c:pt>
                <c:pt idx="1917">
                  <c:v>7.3</c:v>
                </c:pt>
                <c:pt idx="1918">
                  <c:v>5.8</c:v>
                </c:pt>
                <c:pt idx="1919">
                  <c:v>7.6</c:v>
                </c:pt>
                <c:pt idx="1920">
                  <c:v>5.6</c:v>
                </c:pt>
                <c:pt idx="1921">
                  <c:v>7</c:v>
                </c:pt>
                <c:pt idx="1922">
                  <c:v>6.6</c:v>
                </c:pt>
                <c:pt idx="1923">
                  <c:v>6.5</c:v>
                </c:pt>
                <c:pt idx="1924">
                  <c:v>7.4</c:v>
                </c:pt>
                <c:pt idx="1925">
                  <c:v>4.5999999999999996</c:v>
                </c:pt>
                <c:pt idx="1926">
                  <c:v>6.4</c:v>
                </c:pt>
                <c:pt idx="1927">
                  <c:v>5.9</c:v>
                </c:pt>
                <c:pt idx="1928">
                  <c:v>6.4</c:v>
                </c:pt>
                <c:pt idx="1929">
                  <c:v>6.6</c:v>
                </c:pt>
                <c:pt idx="1930">
                  <c:v>6.9</c:v>
                </c:pt>
                <c:pt idx="1931">
                  <c:v>5.8</c:v>
                </c:pt>
                <c:pt idx="1932">
                  <c:v>6.4</c:v>
                </c:pt>
                <c:pt idx="1933">
                  <c:v>5.3</c:v>
                </c:pt>
                <c:pt idx="1934">
                  <c:v>6.5</c:v>
                </c:pt>
                <c:pt idx="1935">
                  <c:v>5.7</c:v>
                </c:pt>
                <c:pt idx="1936">
                  <c:v>6.7</c:v>
                </c:pt>
                <c:pt idx="1937">
                  <c:v>3.9</c:v>
                </c:pt>
                <c:pt idx="1938">
                  <c:v>4.0999999999999996</c:v>
                </c:pt>
                <c:pt idx="1939">
                  <c:v>6.2</c:v>
                </c:pt>
                <c:pt idx="1940">
                  <c:v>3.8</c:v>
                </c:pt>
                <c:pt idx="1941">
                  <c:v>5.0999999999999996</c:v>
                </c:pt>
                <c:pt idx="1942">
                  <c:v>7.8</c:v>
                </c:pt>
                <c:pt idx="1943">
                  <c:v>7.8</c:v>
                </c:pt>
                <c:pt idx="1944">
                  <c:v>6.1</c:v>
                </c:pt>
                <c:pt idx="1945">
                  <c:v>5.8</c:v>
                </c:pt>
                <c:pt idx="1946">
                  <c:v>6.3</c:v>
                </c:pt>
                <c:pt idx="1947">
                  <c:v>5.4</c:v>
                </c:pt>
                <c:pt idx="1948">
                  <c:v>7.3</c:v>
                </c:pt>
                <c:pt idx="1949">
                  <c:v>6.8</c:v>
                </c:pt>
                <c:pt idx="1950">
                  <c:v>7.3</c:v>
                </c:pt>
                <c:pt idx="1951">
                  <c:v>6.5</c:v>
                </c:pt>
                <c:pt idx="1952">
                  <c:v>7.2</c:v>
                </c:pt>
                <c:pt idx="1953">
                  <c:v>6.3</c:v>
                </c:pt>
                <c:pt idx="1954">
                  <c:v>5.9</c:v>
                </c:pt>
                <c:pt idx="1955">
                  <c:v>7.8</c:v>
                </c:pt>
                <c:pt idx="1956">
                  <c:v>7.4</c:v>
                </c:pt>
                <c:pt idx="1957">
                  <c:v>4.8</c:v>
                </c:pt>
                <c:pt idx="1958">
                  <c:v>6.3</c:v>
                </c:pt>
                <c:pt idx="1959">
                  <c:v>7.8</c:v>
                </c:pt>
                <c:pt idx="1960">
                  <c:v>7.5</c:v>
                </c:pt>
                <c:pt idx="1961">
                  <c:v>6.8</c:v>
                </c:pt>
                <c:pt idx="1962">
                  <c:v>6.6</c:v>
                </c:pt>
                <c:pt idx="1963">
                  <c:v>4.5999999999999996</c:v>
                </c:pt>
                <c:pt idx="1964">
                  <c:v>7.1</c:v>
                </c:pt>
                <c:pt idx="1965">
                  <c:v>6.1</c:v>
                </c:pt>
                <c:pt idx="1966">
                  <c:v>6.7</c:v>
                </c:pt>
                <c:pt idx="1967">
                  <c:v>7.1</c:v>
                </c:pt>
                <c:pt idx="1968">
                  <c:v>5.8</c:v>
                </c:pt>
                <c:pt idx="1969">
                  <c:v>6.7</c:v>
                </c:pt>
                <c:pt idx="1970">
                  <c:v>5.8</c:v>
                </c:pt>
                <c:pt idx="1971">
                  <c:v>6.8</c:v>
                </c:pt>
                <c:pt idx="1972">
                  <c:v>8.5</c:v>
                </c:pt>
                <c:pt idx="1973">
                  <c:v>6.6</c:v>
                </c:pt>
                <c:pt idx="1974">
                  <c:v>7.7</c:v>
                </c:pt>
                <c:pt idx="1975">
                  <c:v>4.7</c:v>
                </c:pt>
                <c:pt idx="1976">
                  <c:v>6.4</c:v>
                </c:pt>
                <c:pt idx="1977">
                  <c:v>5.5</c:v>
                </c:pt>
                <c:pt idx="1978">
                  <c:v>8.6</c:v>
                </c:pt>
                <c:pt idx="1979">
                  <c:v>7</c:v>
                </c:pt>
                <c:pt idx="1980">
                  <c:v>7.1</c:v>
                </c:pt>
                <c:pt idx="1981">
                  <c:v>5.7</c:v>
                </c:pt>
                <c:pt idx="1982">
                  <c:v>3.7</c:v>
                </c:pt>
                <c:pt idx="1983">
                  <c:v>7.5</c:v>
                </c:pt>
                <c:pt idx="1984">
                  <c:v>4.5999999999999996</c:v>
                </c:pt>
                <c:pt idx="1985">
                  <c:v>4.9000000000000004</c:v>
                </c:pt>
                <c:pt idx="1986">
                  <c:v>7.1</c:v>
                </c:pt>
                <c:pt idx="1987">
                  <c:v>5.8</c:v>
                </c:pt>
                <c:pt idx="1988">
                  <c:v>5.4</c:v>
                </c:pt>
                <c:pt idx="1989">
                  <c:v>7.3</c:v>
                </c:pt>
                <c:pt idx="1990">
                  <c:v>7.1</c:v>
                </c:pt>
                <c:pt idx="1991">
                  <c:v>5.8</c:v>
                </c:pt>
                <c:pt idx="1992">
                  <c:v>8.1</c:v>
                </c:pt>
                <c:pt idx="1993">
                  <c:v>5.7</c:v>
                </c:pt>
                <c:pt idx="1994">
                  <c:v>4.4000000000000004</c:v>
                </c:pt>
                <c:pt idx="1995">
                  <c:v>7.9</c:v>
                </c:pt>
                <c:pt idx="1996">
                  <c:v>7.6</c:v>
                </c:pt>
                <c:pt idx="1997">
                  <c:v>4.8</c:v>
                </c:pt>
                <c:pt idx="1998">
                  <c:v>6.7</c:v>
                </c:pt>
                <c:pt idx="1999">
                  <c:v>2.7</c:v>
                </c:pt>
                <c:pt idx="2000">
                  <c:v>5.8</c:v>
                </c:pt>
                <c:pt idx="2001">
                  <c:v>7.5</c:v>
                </c:pt>
                <c:pt idx="2002">
                  <c:v>5.4</c:v>
                </c:pt>
                <c:pt idx="2003">
                  <c:v>4.0999999999999996</c:v>
                </c:pt>
                <c:pt idx="2004">
                  <c:v>5.9</c:v>
                </c:pt>
                <c:pt idx="2005">
                  <c:v>6.3</c:v>
                </c:pt>
                <c:pt idx="2006">
                  <c:v>6.8</c:v>
                </c:pt>
                <c:pt idx="2007">
                  <c:v>2.2999999999999998</c:v>
                </c:pt>
                <c:pt idx="2008">
                  <c:v>8.1</c:v>
                </c:pt>
                <c:pt idx="2009">
                  <c:v>6.1</c:v>
                </c:pt>
                <c:pt idx="2010">
                  <c:v>5</c:v>
                </c:pt>
                <c:pt idx="2011">
                  <c:v>5.5</c:v>
                </c:pt>
                <c:pt idx="2012">
                  <c:v>6.2</c:v>
                </c:pt>
                <c:pt idx="2013">
                  <c:v>6.2</c:v>
                </c:pt>
                <c:pt idx="2014">
                  <c:v>6.3</c:v>
                </c:pt>
                <c:pt idx="2015">
                  <c:v>6.7</c:v>
                </c:pt>
                <c:pt idx="2016">
                  <c:v>3.5</c:v>
                </c:pt>
                <c:pt idx="2017">
                  <c:v>7.5</c:v>
                </c:pt>
                <c:pt idx="2018">
                  <c:v>6.6</c:v>
                </c:pt>
                <c:pt idx="2019">
                  <c:v>7.5</c:v>
                </c:pt>
                <c:pt idx="2020">
                  <c:v>7.2</c:v>
                </c:pt>
                <c:pt idx="2021">
                  <c:v>4.8</c:v>
                </c:pt>
                <c:pt idx="2022">
                  <c:v>6.6</c:v>
                </c:pt>
                <c:pt idx="2023">
                  <c:v>3.5</c:v>
                </c:pt>
                <c:pt idx="2024">
                  <c:v>7.6</c:v>
                </c:pt>
                <c:pt idx="2025">
                  <c:v>6.3</c:v>
                </c:pt>
                <c:pt idx="2026">
                  <c:v>5.5</c:v>
                </c:pt>
                <c:pt idx="2027">
                  <c:v>6.3</c:v>
                </c:pt>
                <c:pt idx="2028">
                  <c:v>6.5</c:v>
                </c:pt>
                <c:pt idx="2029">
                  <c:v>6.9</c:v>
                </c:pt>
                <c:pt idx="2030">
                  <c:v>7.6</c:v>
                </c:pt>
                <c:pt idx="2031">
                  <c:v>3.9</c:v>
                </c:pt>
                <c:pt idx="2032">
                  <c:v>6.1</c:v>
                </c:pt>
                <c:pt idx="2033">
                  <c:v>7.3</c:v>
                </c:pt>
                <c:pt idx="2034">
                  <c:v>8.3000000000000007</c:v>
                </c:pt>
                <c:pt idx="2035">
                  <c:v>5.8</c:v>
                </c:pt>
                <c:pt idx="2036">
                  <c:v>6.8</c:v>
                </c:pt>
                <c:pt idx="2037">
                  <c:v>7</c:v>
                </c:pt>
                <c:pt idx="2038">
                  <c:v>5.9</c:v>
                </c:pt>
                <c:pt idx="2039">
                  <c:v>6.5</c:v>
                </c:pt>
                <c:pt idx="2040">
                  <c:v>6.4</c:v>
                </c:pt>
                <c:pt idx="2041">
                  <c:v>5.8</c:v>
                </c:pt>
                <c:pt idx="2042">
                  <c:v>5.0999999999999996</c:v>
                </c:pt>
                <c:pt idx="2043">
                  <c:v>6.8</c:v>
                </c:pt>
                <c:pt idx="2044">
                  <c:v>5.3</c:v>
                </c:pt>
                <c:pt idx="2045">
                  <c:v>5.3</c:v>
                </c:pt>
                <c:pt idx="2046">
                  <c:v>4.9000000000000004</c:v>
                </c:pt>
                <c:pt idx="2047">
                  <c:v>6.8</c:v>
                </c:pt>
                <c:pt idx="2048">
                  <c:v>7.1</c:v>
                </c:pt>
                <c:pt idx="2049">
                  <c:v>6.1</c:v>
                </c:pt>
                <c:pt idx="2050">
                  <c:v>8.5</c:v>
                </c:pt>
                <c:pt idx="2051">
                  <c:v>5.9</c:v>
                </c:pt>
                <c:pt idx="2052">
                  <c:v>6.3</c:v>
                </c:pt>
                <c:pt idx="2053">
                  <c:v>5.9</c:v>
                </c:pt>
                <c:pt idx="2054">
                  <c:v>5.4</c:v>
                </c:pt>
                <c:pt idx="2055">
                  <c:v>6.9</c:v>
                </c:pt>
                <c:pt idx="2056">
                  <c:v>7.5</c:v>
                </c:pt>
                <c:pt idx="2057">
                  <c:v>8.1999999999999993</c:v>
                </c:pt>
                <c:pt idx="2058">
                  <c:v>5.9</c:v>
                </c:pt>
                <c:pt idx="2059">
                  <c:v>5</c:v>
                </c:pt>
                <c:pt idx="2060">
                  <c:v>7.3</c:v>
                </c:pt>
                <c:pt idx="2061">
                  <c:v>6.4</c:v>
                </c:pt>
                <c:pt idx="2062">
                  <c:v>6.6</c:v>
                </c:pt>
                <c:pt idx="2063">
                  <c:v>7.8</c:v>
                </c:pt>
                <c:pt idx="2064">
                  <c:v>4</c:v>
                </c:pt>
                <c:pt idx="2065">
                  <c:v>7.6</c:v>
                </c:pt>
                <c:pt idx="2066">
                  <c:v>7.7</c:v>
                </c:pt>
                <c:pt idx="2067">
                  <c:v>5.8</c:v>
                </c:pt>
                <c:pt idx="2068">
                  <c:v>5.6</c:v>
                </c:pt>
                <c:pt idx="2069">
                  <c:v>5.3</c:v>
                </c:pt>
                <c:pt idx="2070">
                  <c:v>6.6</c:v>
                </c:pt>
                <c:pt idx="2071">
                  <c:v>1.9</c:v>
                </c:pt>
                <c:pt idx="2072">
                  <c:v>5.7</c:v>
                </c:pt>
                <c:pt idx="2073">
                  <c:v>6.6</c:v>
                </c:pt>
                <c:pt idx="2074">
                  <c:v>6</c:v>
                </c:pt>
                <c:pt idx="2075">
                  <c:v>6.1</c:v>
                </c:pt>
                <c:pt idx="2076">
                  <c:v>4.8</c:v>
                </c:pt>
                <c:pt idx="2077">
                  <c:v>6.2</c:v>
                </c:pt>
                <c:pt idx="2078">
                  <c:v>7.5</c:v>
                </c:pt>
                <c:pt idx="2079">
                  <c:v>6.3</c:v>
                </c:pt>
                <c:pt idx="2080">
                  <c:v>7.1</c:v>
                </c:pt>
                <c:pt idx="2081">
                  <c:v>6.6</c:v>
                </c:pt>
                <c:pt idx="2082">
                  <c:v>6.1</c:v>
                </c:pt>
                <c:pt idx="2083">
                  <c:v>6.7</c:v>
                </c:pt>
                <c:pt idx="2084">
                  <c:v>5.6</c:v>
                </c:pt>
                <c:pt idx="2085">
                  <c:v>7.2</c:v>
                </c:pt>
                <c:pt idx="2086">
                  <c:v>4.3</c:v>
                </c:pt>
                <c:pt idx="2087">
                  <c:v>6.4</c:v>
                </c:pt>
                <c:pt idx="2088">
                  <c:v>7.1</c:v>
                </c:pt>
                <c:pt idx="2089">
                  <c:v>6.3</c:v>
                </c:pt>
                <c:pt idx="2090">
                  <c:v>7.4</c:v>
                </c:pt>
                <c:pt idx="2091">
                  <c:v>6.1</c:v>
                </c:pt>
                <c:pt idx="2092">
                  <c:v>6.6</c:v>
                </c:pt>
                <c:pt idx="2093">
                  <c:v>6</c:v>
                </c:pt>
                <c:pt idx="2094">
                  <c:v>6.8</c:v>
                </c:pt>
                <c:pt idx="2095">
                  <c:v>6.8</c:v>
                </c:pt>
                <c:pt idx="2096">
                  <c:v>7.2</c:v>
                </c:pt>
                <c:pt idx="2097">
                  <c:v>1.9</c:v>
                </c:pt>
                <c:pt idx="2098">
                  <c:v>5.5</c:v>
                </c:pt>
                <c:pt idx="2099">
                  <c:v>4.5</c:v>
                </c:pt>
                <c:pt idx="2100">
                  <c:v>6.3</c:v>
                </c:pt>
                <c:pt idx="2101">
                  <c:v>6.7</c:v>
                </c:pt>
                <c:pt idx="2102">
                  <c:v>2.8</c:v>
                </c:pt>
                <c:pt idx="2103">
                  <c:v>5</c:v>
                </c:pt>
                <c:pt idx="2104">
                  <c:v>4.3</c:v>
                </c:pt>
                <c:pt idx="2105">
                  <c:v>5.6</c:v>
                </c:pt>
                <c:pt idx="2106">
                  <c:v>6.2</c:v>
                </c:pt>
                <c:pt idx="2107">
                  <c:v>5.3</c:v>
                </c:pt>
                <c:pt idx="2108">
                  <c:v>7.4</c:v>
                </c:pt>
                <c:pt idx="2109">
                  <c:v>7.4</c:v>
                </c:pt>
                <c:pt idx="2110">
                  <c:v>6.5</c:v>
                </c:pt>
                <c:pt idx="2111">
                  <c:v>7.1</c:v>
                </c:pt>
                <c:pt idx="2112">
                  <c:v>7.2</c:v>
                </c:pt>
                <c:pt idx="2113">
                  <c:v>2.2999999999999998</c:v>
                </c:pt>
                <c:pt idx="2114">
                  <c:v>6.4</c:v>
                </c:pt>
                <c:pt idx="2115">
                  <c:v>6.1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4.9000000000000004</c:v>
                </c:pt>
                <c:pt idx="2120">
                  <c:v>6.9</c:v>
                </c:pt>
                <c:pt idx="2121">
                  <c:v>7.5</c:v>
                </c:pt>
                <c:pt idx="2122">
                  <c:v>8.4</c:v>
                </c:pt>
                <c:pt idx="2123">
                  <c:v>6.9</c:v>
                </c:pt>
                <c:pt idx="2124">
                  <c:v>4.5</c:v>
                </c:pt>
                <c:pt idx="2125">
                  <c:v>7.4</c:v>
                </c:pt>
                <c:pt idx="2126">
                  <c:v>7</c:v>
                </c:pt>
                <c:pt idx="2127">
                  <c:v>2.8</c:v>
                </c:pt>
                <c:pt idx="2128">
                  <c:v>7.5</c:v>
                </c:pt>
                <c:pt idx="2129">
                  <c:v>7.1</c:v>
                </c:pt>
                <c:pt idx="2130">
                  <c:v>6.4</c:v>
                </c:pt>
                <c:pt idx="2131">
                  <c:v>6.7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6</c:v>
                </c:pt>
                <c:pt idx="2137">
                  <c:v>5.0999999999999996</c:v>
                </c:pt>
                <c:pt idx="2138">
                  <c:v>5.5</c:v>
                </c:pt>
                <c:pt idx="2139">
                  <c:v>5.4</c:v>
                </c:pt>
                <c:pt idx="2140">
                  <c:v>7.5</c:v>
                </c:pt>
                <c:pt idx="2141">
                  <c:v>7.4</c:v>
                </c:pt>
                <c:pt idx="2142">
                  <c:v>8</c:v>
                </c:pt>
                <c:pt idx="2143">
                  <c:v>5.7</c:v>
                </c:pt>
                <c:pt idx="2144">
                  <c:v>6.8</c:v>
                </c:pt>
                <c:pt idx="2145">
                  <c:v>5.9</c:v>
                </c:pt>
                <c:pt idx="2146">
                  <c:v>7.2</c:v>
                </c:pt>
                <c:pt idx="2147">
                  <c:v>5.5</c:v>
                </c:pt>
                <c:pt idx="2148">
                  <c:v>8.5</c:v>
                </c:pt>
                <c:pt idx="2149">
                  <c:v>5.6</c:v>
                </c:pt>
                <c:pt idx="2150">
                  <c:v>4.0999999999999996</c:v>
                </c:pt>
                <c:pt idx="2151">
                  <c:v>6.1</c:v>
                </c:pt>
                <c:pt idx="2152">
                  <c:v>5.4</c:v>
                </c:pt>
                <c:pt idx="2153">
                  <c:v>7.1</c:v>
                </c:pt>
                <c:pt idx="2154">
                  <c:v>3.6</c:v>
                </c:pt>
                <c:pt idx="2155">
                  <c:v>6.5</c:v>
                </c:pt>
                <c:pt idx="2156">
                  <c:v>8.6</c:v>
                </c:pt>
                <c:pt idx="2157">
                  <c:v>7</c:v>
                </c:pt>
                <c:pt idx="2158">
                  <c:v>7.6</c:v>
                </c:pt>
                <c:pt idx="2159">
                  <c:v>6.5</c:v>
                </c:pt>
                <c:pt idx="2160">
                  <c:v>6.4</c:v>
                </c:pt>
                <c:pt idx="2161">
                  <c:v>6.3</c:v>
                </c:pt>
                <c:pt idx="2162">
                  <c:v>5.7</c:v>
                </c:pt>
                <c:pt idx="2163">
                  <c:v>6.3</c:v>
                </c:pt>
                <c:pt idx="2164">
                  <c:v>6</c:v>
                </c:pt>
                <c:pt idx="2165">
                  <c:v>7.7</c:v>
                </c:pt>
                <c:pt idx="2166">
                  <c:v>6.2</c:v>
                </c:pt>
                <c:pt idx="2167">
                  <c:v>7.7</c:v>
                </c:pt>
                <c:pt idx="2168">
                  <c:v>6.4</c:v>
                </c:pt>
                <c:pt idx="2169">
                  <c:v>6.4</c:v>
                </c:pt>
                <c:pt idx="2170">
                  <c:v>6.9</c:v>
                </c:pt>
                <c:pt idx="2171">
                  <c:v>7.3</c:v>
                </c:pt>
                <c:pt idx="2172">
                  <c:v>7.3</c:v>
                </c:pt>
                <c:pt idx="2173">
                  <c:v>6.2</c:v>
                </c:pt>
                <c:pt idx="2174">
                  <c:v>6.6</c:v>
                </c:pt>
                <c:pt idx="2175">
                  <c:v>6.7</c:v>
                </c:pt>
                <c:pt idx="2176">
                  <c:v>5.7</c:v>
                </c:pt>
                <c:pt idx="2177">
                  <c:v>3.1</c:v>
                </c:pt>
                <c:pt idx="2178">
                  <c:v>6.3</c:v>
                </c:pt>
                <c:pt idx="2179">
                  <c:v>5.7</c:v>
                </c:pt>
                <c:pt idx="2180">
                  <c:v>7.1</c:v>
                </c:pt>
                <c:pt idx="2181">
                  <c:v>7</c:v>
                </c:pt>
                <c:pt idx="2182">
                  <c:v>6.1</c:v>
                </c:pt>
                <c:pt idx="2183">
                  <c:v>6.6</c:v>
                </c:pt>
                <c:pt idx="2184">
                  <c:v>7.8</c:v>
                </c:pt>
                <c:pt idx="2185">
                  <c:v>8.3000000000000007</c:v>
                </c:pt>
                <c:pt idx="2186">
                  <c:v>3.9</c:v>
                </c:pt>
                <c:pt idx="2187">
                  <c:v>7</c:v>
                </c:pt>
                <c:pt idx="2188">
                  <c:v>6.7</c:v>
                </c:pt>
                <c:pt idx="2189">
                  <c:v>7.3</c:v>
                </c:pt>
                <c:pt idx="2190">
                  <c:v>6.3</c:v>
                </c:pt>
                <c:pt idx="2191">
                  <c:v>7.8</c:v>
                </c:pt>
                <c:pt idx="2192">
                  <c:v>7.3</c:v>
                </c:pt>
                <c:pt idx="2193">
                  <c:v>7.6</c:v>
                </c:pt>
                <c:pt idx="2194">
                  <c:v>5.3</c:v>
                </c:pt>
                <c:pt idx="2195">
                  <c:v>5.3</c:v>
                </c:pt>
                <c:pt idx="2196">
                  <c:v>6.8</c:v>
                </c:pt>
                <c:pt idx="2197">
                  <c:v>7.1</c:v>
                </c:pt>
                <c:pt idx="2198">
                  <c:v>5.8</c:v>
                </c:pt>
                <c:pt idx="2199">
                  <c:v>5.8</c:v>
                </c:pt>
                <c:pt idx="2200">
                  <c:v>8.3000000000000007</c:v>
                </c:pt>
                <c:pt idx="2201">
                  <c:v>5.6</c:v>
                </c:pt>
                <c:pt idx="2202">
                  <c:v>6.8</c:v>
                </c:pt>
                <c:pt idx="2203">
                  <c:v>5</c:v>
                </c:pt>
                <c:pt idx="2204">
                  <c:v>7.6</c:v>
                </c:pt>
                <c:pt idx="2205">
                  <c:v>6.7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7.5</c:v>
                </c:pt>
                <c:pt idx="2210">
                  <c:v>7.2</c:v>
                </c:pt>
                <c:pt idx="2211">
                  <c:v>5.3</c:v>
                </c:pt>
                <c:pt idx="2212">
                  <c:v>6.5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7.5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5.9</c:v>
                </c:pt>
                <c:pt idx="2221">
                  <c:v>6.7</c:v>
                </c:pt>
                <c:pt idx="2222">
                  <c:v>7</c:v>
                </c:pt>
                <c:pt idx="2223">
                  <c:v>7.9</c:v>
                </c:pt>
                <c:pt idx="2224">
                  <c:v>6.9</c:v>
                </c:pt>
                <c:pt idx="2225">
                  <c:v>7.3</c:v>
                </c:pt>
                <c:pt idx="2226">
                  <c:v>7.3</c:v>
                </c:pt>
                <c:pt idx="2227">
                  <c:v>3.5</c:v>
                </c:pt>
                <c:pt idx="2228">
                  <c:v>7.8</c:v>
                </c:pt>
                <c:pt idx="2229">
                  <c:v>6.7</c:v>
                </c:pt>
                <c:pt idx="2230">
                  <c:v>6.4</c:v>
                </c:pt>
                <c:pt idx="2231">
                  <c:v>7.1</c:v>
                </c:pt>
                <c:pt idx="2232">
                  <c:v>7.8</c:v>
                </c:pt>
                <c:pt idx="2233">
                  <c:v>5.9</c:v>
                </c:pt>
                <c:pt idx="2234">
                  <c:v>7.2</c:v>
                </c:pt>
                <c:pt idx="2235">
                  <c:v>6.2</c:v>
                </c:pt>
                <c:pt idx="2236">
                  <c:v>6.7</c:v>
                </c:pt>
                <c:pt idx="2237">
                  <c:v>7.6</c:v>
                </c:pt>
                <c:pt idx="2238">
                  <c:v>6.2</c:v>
                </c:pt>
                <c:pt idx="2239">
                  <c:v>6.5</c:v>
                </c:pt>
                <c:pt idx="2240">
                  <c:v>8.1</c:v>
                </c:pt>
                <c:pt idx="2241">
                  <c:v>6.3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7.6</c:v>
                </c:pt>
                <c:pt idx="2245">
                  <c:v>8.4</c:v>
                </c:pt>
                <c:pt idx="2246">
                  <c:v>7.9</c:v>
                </c:pt>
                <c:pt idx="2247">
                  <c:v>5.6</c:v>
                </c:pt>
                <c:pt idx="2248">
                  <c:v>6.5</c:v>
                </c:pt>
                <c:pt idx="2249">
                  <c:v>7.5</c:v>
                </c:pt>
                <c:pt idx="2250">
                  <c:v>6.3</c:v>
                </c:pt>
                <c:pt idx="2251">
                  <c:v>7.9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6.7</c:v>
                </c:pt>
                <c:pt idx="2255">
                  <c:v>5.6</c:v>
                </c:pt>
                <c:pt idx="2256">
                  <c:v>5.6</c:v>
                </c:pt>
                <c:pt idx="2257">
                  <c:v>6.2</c:v>
                </c:pt>
                <c:pt idx="2258">
                  <c:v>5.6</c:v>
                </c:pt>
                <c:pt idx="2259">
                  <c:v>6.4</c:v>
                </c:pt>
                <c:pt idx="2260">
                  <c:v>5.6</c:v>
                </c:pt>
                <c:pt idx="2261">
                  <c:v>7.4</c:v>
                </c:pt>
                <c:pt idx="2262">
                  <c:v>7.2</c:v>
                </c:pt>
                <c:pt idx="2263">
                  <c:v>4.9000000000000004</c:v>
                </c:pt>
                <c:pt idx="2264">
                  <c:v>7.5</c:v>
                </c:pt>
                <c:pt idx="2265">
                  <c:v>4.8</c:v>
                </c:pt>
                <c:pt idx="2266">
                  <c:v>3.1</c:v>
                </c:pt>
                <c:pt idx="2267">
                  <c:v>5.8</c:v>
                </c:pt>
                <c:pt idx="2268">
                  <c:v>6.7</c:v>
                </c:pt>
                <c:pt idx="2269">
                  <c:v>6.5</c:v>
                </c:pt>
                <c:pt idx="2270">
                  <c:v>5.9</c:v>
                </c:pt>
                <c:pt idx="2271">
                  <c:v>5.5</c:v>
                </c:pt>
                <c:pt idx="2272">
                  <c:v>3.6</c:v>
                </c:pt>
                <c:pt idx="2273">
                  <c:v>7.4</c:v>
                </c:pt>
                <c:pt idx="2274">
                  <c:v>3</c:v>
                </c:pt>
                <c:pt idx="2275">
                  <c:v>7.6</c:v>
                </c:pt>
                <c:pt idx="2276">
                  <c:v>6.4</c:v>
                </c:pt>
                <c:pt idx="2277">
                  <c:v>6.9</c:v>
                </c:pt>
                <c:pt idx="2278">
                  <c:v>6.6</c:v>
                </c:pt>
                <c:pt idx="2279">
                  <c:v>5.5</c:v>
                </c:pt>
                <c:pt idx="2280">
                  <c:v>4.0999999999999996</c:v>
                </c:pt>
                <c:pt idx="2281">
                  <c:v>6.8</c:v>
                </c:pt>
                <c:pt idx="2282">
                  <c:v>6.5</c:v>
                </c:pt>
                <c:pt idx="2283">
                  <c:v>7.4</c:v>
                </c:pt>
                <c:pt idx="2284">
                  <c:v>7.7</c:v>
                </c:pt>
                <c:pt idx="2285">
                  <c:v>7.1</c:v>
                </c:pt>
                <c:pt idx="2286">
                  <c:v>6.3</c:v>
                </c:pt>
                <c:pt idx="2287">
                  <c:v>7.6</c:v>
                </c:pt>
                <c:pt idx="2288">
                  <c:v>8</c:v>
                </c:pt>
                <c:pt idx="2289">
                  <c:v>7.3</c:v>
                </c:pt>
                <c:pt idx="2290">
                  <c:v>7.6</c:v>
                </c:pt>
                <c:pt idx="2291">
                  <c:v>7.8</c:v>
                </c:pt>
                <c:pt idx="2292">
                  <c:v>6.5</c:v>
                </c:pt>
                <c:pt idx="2293">
                  <c:v>6.4</c:v>
                </c:pt>
                <c:pt idx="2294">
                  <c:v>8</c:v>
                </c:pt>
                <c:pt idx="2295">
                  <c:v>4.8</c:v>
                </c:pt>
                <c:pt idx="2296">
                  <c:v>7.8</c:v>
                </c:pt>
                <c:pt idx="2297">
                  <c:v>5.9</c:v>
                </c:pt>
                <c:pt idx="2298">
                  <c:v>5.4</c:v>
                </c:pt>
                <c:pt idx="2299">
                  <c:v>3.3</c:v>
                </c:pt>
                <c:pt idx="2300">
                  <c:v>8.1999999999999993</c:v>
                </c:pt>
                <c:pt idx="2301">
                  <c:v>5.4</c:v>
                </c:pt>
                <c:pt idx="2302">
                  <c:v>6.4</c:v>
                </c:pt>
                <c:pt idx="2303">
                  <c:v>4.8</c:v>
                </c:pt>
                <c:pt idx="2304">
                  <c:v>5.9</c:v>
                </c:pt>
                <c:pt idx="2305">
                  <c:v>5.5</c:v>
                </c:pt>
                <c:pt idx="2306">
                  <c:v>7.9</c:v>
                </c:pt>
                <c:pt idx="2307">
                  <c:v>4.9000000000000004</c:v>
                </c:pt>
                <c:pt idx="2308">
                  <c:v>7.2</c:v>
                </c:pt>
                <c:pt idx="2309">
                  <c:v>5.3</c:v>
                </c:pt>
                <c:pt idx="2310">
                  <c:v>7.2</c:v>
                </c:pt>
                <c:pt idx="2311">
                  <c:v>5.0999999999999996</c:v>
                </c:pt>
                <c:pt idx="2312">
                  <c:v>5.6</c:v>
                </c:pt>
                <c:pt idx="2313">
                  <c:v>7.6</c:v>
                </c:pt>
                <c:pt idx="2314">
                  <c:v>7.2</c:v>
                </c:pt>
                <c:pt idx="2315">
                  <c:v>5.7</c:v>
                </c:pt>
                <c:pt idx="2316">
                  <c:v>5.2</c:v>
                </c:pt>
                <c:pt idx="2317">
                  <c:v>7.7</c:v>
                </c:pt>
                <c:pt idx="2318">
                  <c:v>7</c:v>
                </c:pt>
                <c:pt idx="2319">
                  <c:v>6</c:v>
                </c:pt>
                <c:pt idx="2320">
                  <c:v>6.6</c:v>
                </c:pt>
                <c:pt idx="2321">
                  <c:v>6.8</c:v>
                </c:pt>
                <c:pt idx="2322">
                  <c:v>7.2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7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7.3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6.6</c:v>
                </c:pt>
                <c:pt idx="2336">
                  <c:v>6.5</c:v>
                </c:pt>
                <c:pt idx="2337">
                  <c:v>7.3</c:v>
                </c:pt>
                <c:pt idx="2338">
                  <c:v>7.5</c:v>
                </c:pt>
                <c:pt idx="2339">
                  <c:v>5.9</c:v>
                </c:pt>
                <c:pt idx="2340">
                  <c:v>7.4</c:v>
                </c:pt>
                <c:pt idx="2341">
                  <c:v>6.9</c:v>
                </c:pt>
                <c:pt idx="2342">
                  <c:v>7.9</c:v>
                </c:pt>
                <c:pt idx="2343">
                  <c:v>8.4</c:v>
                </c:pt>
                <c:pt idx="2344">
                  <c:v>8</c:v>
                </c:pt>
                <c:pt idx="2345">
                  <c:v>6</c:v>
                </c:pt>
                <c:pt idx="2346">
                  <c:v>6.8</c:v>
                </c:pt>
                <c:pt idx="2347">
                  <c:v>7.8</c:v>
                </c:pt>
                <c:pt idx="2348">
                  <c:v>8.1</c:v>
                </c:pt>
                <c:pt idx="2349">
                  <c:v>6.1</c:v>
                </c:pt>
                <c:pt idx="2350">
                  <c:v>6.2</c:v>
                </c:pt>
                <c:pt idx="2351">
                  <c:v>6.2</c:v>
                </c:pt>
                <c:pt idx="2352">
                  <c:v>7.4</c:v>
                </c:pt>
                <c:pt idx="2353">
                  <c:v>6.6</c:v>
                </c:pt>
                <c:pt idx="2354">
                  <c:v>7.3</c:v>
                </c:pt>
                <c:pt idx="2355">
                  <c:v>7.5</c:v>
                </c:pt>
                <c:pt idx="2356">
                  <c:v>5.6</c:v>
                </c:pt>
                <c:pt idx="2357">
                  <c:v>7.3</c:v>
                </c:pt>
                <c:pt idx="2358">
                  <c:v>6.4</c:v>
                </c:pt>
                <c:pt idx="2359">
                  <c:v>5</c:v>
                </c:pt>
                <c:pt idx="2360">
                  <c:v>5.4</c:v>
                </c:pt>
                <c:pt idx="2361">
                  <c:v>7.1</c:v>
                </c:pt>
                <c:pt idx="2362">
                  <c:v>5.3</c:v>
                </c:pt>
                <c:pt idx="2363">
                  <c:v>6.5</c:v>
                </c:pt>
                <c:pt idx="2364">
                  <c:v>6.2</c:v>
                </c:pt>
                <c:pt idx="2365">
                  <c:v>6.4</c:v>
                </c:pt>
                <c:pt idx="2366">
                  <c:v>6.9</c:v>
                </c:pt>
                <c:pt idx="2367">
                  <c:v>5.7</c:v>
                </c:pt>
                <c:pt idx="2368">
                  <c:v>7.7</c:v>
                </c:pt>
                <c:pt idx="2369">
                  <c:v>5.6</c:v>
                </c:pt>
                <c:pt idx="2370">
                  <c:v>7.7</c:v>
                </c:pt>
                <c:pt idx="2371">
                  <c:v>5.0999999999999996</c:v>
                </c:pt>
                <c:pt idx="2372">
                  <c:v>6.8</c:v>
                </c:pt>
                <c:pt idx="2373">
                  <c:v>8.4</c:v>
                </c:pt>
                <c:pt idx="2374">
                  <c:v>4.9000000000000004</c:v>
                </c:pt>
                <c:pt idx="2375">
                  <c:v>7.1</c:v>
                </c:pt>
                <c:pt idx="2376">
                  <c:v>6.6</c:v>
                </c:pt>
                <c:pt idx="2377">
                  <c:v>6.1</c:v>
                </c:pt>
                <c:pt idx="2378">
                  <c:v>4.0999999999999996</c:v>
                </c:pt>
                <c:pt idx="2379">
                  <c:v>8.1</c:v>
                </c:pt>
                <c:pt idx="2380">
                  <c:v>7.6</c:v>
                </c:pt>
                <c:pt idx="2381">
                  <c:v>7.8</c:v>
                </c:pt>
                <c:pt idx="2382">
                  <c:v>4.5999999999999996</c:v>
                </c:pt>
                <c:pt idx="2383">
                  <c:v>6</c:v>
                </c:pt>
                <c:pt idx="2384">
                  <c:v>7</c:v>
                </c:pt>
                <c:pt idx="2385">
                  <c:v>6.7</c:v>
                </c:pt>
                <c:pt idx="2386">
                  <c:v>6.4</c:v>
                </c:pt>
                <c:pt idx="2387">
                  <c:v>7.2</c:v>
                </c:pt>
                <c:pt idx="2388">
                  <c:v>7.4</c:v>
                </c:pt>
                <c:pt idx="2389">
                  <c:v>4.8</c:v>
                </c:pt>
                <c:pt idx="2390">
                  <c:v>4</c:v>
                </c:pt>
                <c:pt idx="2391">
                  <c:v>6.2</c:v>
                </c:pt>
                <c:pt idx="2392">
                  <c:v>7.7</c:v>
                </c:pt>
                <c:pt idx="2393">
                  <c:v>6.7</c:v>
                </c:pt>
                <c:pt idx="2394">
                  <c:v>7.9</c:v>
                </c:pt>
                <c:pt idx="2395">
                  <c:v>7.9</c:v>
                </c:pt>
                <c:pt idx="2396">
                  <c:v>5.5</c:v>
                </c:pt>
                <c:pt idx="2397">
                  <c:v>6.2</c:v>
                </c:pt>
                <c:pt idx="2398">
                  <c:v>5.0999999999999996</c:v>
                </c:pt>
                <c:pt idx="2399">
                  <c:v>4.0999999999999996</c:v>
                </c:pt>
                <c:pt idx="2400">
                  <c:v>6.7</c:v>
                </c:pt>
                <c:pt idx="2401">
                  <c:v>4.7</c:v>
                </c:pt>
                <c:pt idx="2402">
                  <c:v>6.4</c:v>
                </c:pt>
                <c:pt idx="2403">
                  <c:v>6.3</c:v>
                </c:pt>
                <c:pt idx="2404">
                  <c:v>5.5</c:v>
                </c:pt>
                <c:pt idx="2405">
                  <c:v>7.3</c:v>
                </c:pt>
                <c:pt idx="2406">
                  <c:v>6.3</c:v>
                </c:pt>
                <c:pt idx="2407">
                  <c:v>4.9000000000000004</c:v>
                </c:pt>
                <c:pt idx="2408">
                  <c:v>7.6</c:v>
                </c:pt>
                <c:pt idx="2409">
                  <c:v>6</c:v>
                </c:pt>
                <c:pt idx="2410">
                  <c:v>6.2</c:v>
                </c:pt>
                <c:pt idx="2411">
                  <c:v>6.8</c:v>
                </c:pt>
                <c:pt idx="2412">
                  <c:v>4.5</c:v>
                </c:pt>
                <c:pt idx="2413">
                  <c:v>5.7</c:v>
                </c:pt>
                <c:pt idx="2414">
                  <c:v>4.5999999999999996</c:v>
                </c:pt>
                <c:pt idx="2415">
                  <c:v>6.2</c:v>
                </c:pt>
                <c:pt idx="2416">
                  <c:v>7</c:v>
                </c:pt>
                <c:pt idx="2417">
                  <c:v>6.9</c:v>
                </c:pt>
                <c:pt idx="2418">
                  <c:v>6.7</c:v>
                </c:pt>
                <c:pt idx="2419">
                  <c:v>5.6</c:v>
                </c:pt>
                <c:pt idx="2420">
                  <c:v>6.6</c:v>
                </c:pt>
                <c:pt idx="2421">
                  <c:v>6.4</c:v>
                </c:pt>
                <c:pt idx="2422">
                  <c:v>2.8</c:v>
                </c:pt>
                <c:pt idx="2423">
                  <c:v>5.4</c:v>
                </c:pt>
                <c:pt idx="2424">
                  <c:v>5</c:v>
                </c:pt>
                <c:pt idx="2425">
                  <c:v>5.0999999999999996</c:v>
                </c:pt>
                <c:pt idx="2426">
                  <c:v>8</c:v>
                </c:pt>
                <c:pt idx="2427">
                  <c:v>5.9</c:v>
                </c:pt>
                <c:pt idx="2428">
                  <c:v>8.1999999999999993</c:v>
                </c:pt>
                <c:pt idx="2429">
                  <c:v>7</c:v>
                </c:pt>
                <c:pt idx="2430">
                  <c:v>6.6</c:v>
                </c:pt>
                <c:pt idx="2431">
                  <c:v>6.7</c:v>
                </c:pt>
                <c:pt idx="2432">
                  <c:v>5.5</c:v>
                </c:pt>
                <c:pt idx="2433">
                  <c:v>4.9000000000000004</c:v>
                </c:pt>
                <c:pt idx="2434">
                  <c:v>6.9</c:v>
                </c:pt>
                <c:pt idx="2435">
                  <c:v>5.6</c:v>
                </c:pt>
                <c:pt idx="2436">
                  <c:v>8</c:v>
                </c:pt>
                <c:pt idx="2437">
                  <c:v>5.3</c:v>
                </c:pt>
                <c:pt idx="2438">
                  <c:v>6.2</c:v>
                </c:pt>
                <c:pt idx="2439">
                  <c:v>5.3</c:v>
                </c:pt>
                <c:pt idx="2440">
                  <c:v>6.6</c:v>
                </c:pt>
                <c:pt idx="2441">
                  <c:v>7.2</c:v>
                </c:pt>
                <c:pt idx="2442">
                  <c:v>4.5999999999999996</c:v>
                </c:pt>
                <c:pt idx="2443">
                  <c:v>7.5</c:v>
                </c:pt>
                <c:pt idx="2444">
                  <c:v>6.5</c:v>
                </c:pt>
                <c:pt idx="2445">
                  <c:v>7.6</c:v>
                </c:pt>
                <c:pt idx="2446">
                  <c:v>6.2</c:v>
                </c:pt>
                <c:pt idx="2447">
                  <c:v>8</c:v>
                </c:pt>
                <c:pt idx="2448">
                  <c:v>6.3</c:v>
                </c:pt>
                <c:pt idx="2449">
                  <c:v>7.2</c:v>
                </c:pt>
                <c:pt idx="2450">
                  <c:v>6.7</c:v>
                </c:pt>
                <c:pt idx="2451">
                  <c:v>5.3</c:v>
                </c:pt>
                <c:pt idx="2452">
                  <c:v>6.3</c:v>
                </c:pt>
                <c:pt idx="2453">
                  <c:v>6.5</c:v>
                </c:pt>
                <c:pt idx="2454">
                  <c:v>8.3000000000000007</c:v>
                </c:pt>
                <c:pt idx="2455">
                  <c:v>7.2</c:v>
                </c:pt>
                <c:pt idx="2456">
                  <c:v>6.8</c:v>
                </c:pt>
                <c:pt idx="2457">
                  <c:v>6.4</c:v>
                </c:pt>
                <c:pt idx="2458">
                  <c:v>6.9</c:v>
                </c:pt>
                <c:pt idx="2459">
                  <c:v>6.2</c:v>
                </c:pt>
                <c:pt idx="2460">
                  <c:v>6.1</c:v>
                </c:pt>
                <c:pt idx="2461">
                  <c:v>5.0999999999999996</c:v>
                </c:pt>
                <c:pt idx="2462">
                  <c:v>4.5</c:v>
                </c:pt>
                <c:pt idx="2463">
                  <c:v>5.9</c:v>
                </c:pt>
                <c:pt idx="2464">
                  <c:v>8.1</c:v>
                </c:pt>
                <c:pt idx="2465">
                  <c:v>5.7</c:v>
                </c:pt>
                <c:pt idx="2466">
                  <c:v>6.8</c:v>
                </c:pt>
                <c:pt idx="2467">
                  <c:v>7.5</c:v>
                </c:pt>
                <c:pt idx="2468">
                  <c:v>8.3000000000000007</c:v>
                </c:pt>
                <c:pt idx="2469">
                  <c:v>7.4</c:v>
                </c:pt>
                <c:pt idx="2470">
                  <c:v>8</c:v>
                </c:pt>
                <c:pt idx="2471">
                  <c:v>6.9</c:v>
                </c:pt>
                <c:pt idx="2472">
                  <c:v>6.9</c:v>
                </c:pt>
                <c:pt idx="2473">
                  <c:v>5.5</c:v>
                </c:pt>
                <c:pt idx="2474">
                  <c:v>7.2</c:v>
                </c:pt>
                <c:pt idx="2475">
                  <c:v>6.9</c:v>
                </c:pt>
                <c:pt idx="2476">
                  <c:v>5.5</c:v>
                </c:pt>
                <c:pt idx="2477">
                  <c:v>5.2</c:v>
                </c:pt>
                <c:pt idx="2478">
                  <c:v>7.1</c:v>
                </c:pt>
                <c:pt idx="2479">
                  <c:v>5.5</c:v>
                </c:pt>
                <c:pt idx="2480">
                  <c:v>6.7</c:v>
                </c:pt>
                <c:pt idx="2481">
                  <c:v>5</c:v>
                </c:pt>
                <c:pt idx="2482">
                  <c:v>6.4</c:v>
                </c:pt>
                <c:pt idx="2483">
                  <c:v>6.6</c:v>
                </c:pt>
                <c:pt idx="2484">
                  <c:v>5.9</c:v>
                </c:pt>
                <c:pt idx="2485">
                  <c:v>5.7</c:v>
                </c:pt>
                <c:pt idx="2486">
                  <c:v>4.5</c:v>
                </c:pt>
                <c:pt idx="2487">
                  <c:v>5</c:v>
                </c:pt>
                <c:pt idx="2488">
                  <c:v>4.5999999999999996</c:v>
                </c:pt>
                <c:pt idx="2489">
                  <c:v>6.5</c:v>
                </c:pt>
                <c:pt idx="2490">
                  <c:v>4.9000000000000004</c:v>
                </c:pt>
                <c:pt idx="2491">
                  <c:v>6</c:v>
                </c:pt>
                <c:pt idx="2492">
                  <c:v>6.9</c:v>
                </c:pt>
                <c:pt idx="2493">
                  <c:v>5.7</c:v>
                </c:pt>
                <c:pt idx="2494">
                  <c:v>6.9</c:v>
                </c:pt>
                <c:pt idx="2495">
                  <c:v>4.4000000000000004</c:v>
                </c:pt>
                <c:pt idx="2496">
                  <c:v>7</c:v>
                </c:pt>
                <c:pt idx="2497">
                  <c:v>5.4</c:v>
                </c:pt>
                <c:pt idx="2498">
                  <c:v>5.4</c:v>
                </c:pt>
                <c:pt idx="2499">
                  <c:v>7.6</c:v>
                </c:pt>
                <c:pt idx="2500">
                  <c:v>5.9</c:v>
                </c:pt>
                <c:pt idx="2501">
                  <c:v>6.6</c:v>
                </c:pt>
                <c:pt idx="2502">
                  <c:v>6.7</c:v>
                </c:pt>
                <c:pt idx="2503">
                  <c:v>3.9</c:v>
                </c:pt>
                <c:pt idx="2504">
                  <c:v>5.7</c:v>
                </c:pt>
                <c:pt idx="2505">
                  <c:v>6.5</c:v>
                </c:pt>
                <c:pt idx="2506">
                  <c:v>6.8</c:v>
                </c:pt>
                <c:pt idx="2507">
                  <c:v>7.3</c:v>
                </c:pt>
                <c:pt idx="2508">
                  <c:v>7</c:v>
                </c:pt>
                <c:pt idx="2509">
                  <c:v>6.5</c:v>
                </c:pt>
                <c:pt idx="2510">
                  <c:v>7.7</c:v>
                </c:pt>
                <c:pt idx="2511">
                  <c:v>7.7</c:v>
                </c:pt>
                <c:pt idx="2512">
                  <c:v>6.8</c:v>
                </c:pt>
                <c:pt idx="2513">
                  <c:v>7.4</c:v>
                </c:pt>
                <c:pt idx="2514">
                  <c:v>5.0999999999999996</c:v>
                </c:pt>
                <c:pt idx="2515">
                  <c:v>7.4</c:v>
                </c:pt>
                <c:pt idx="2516">
                  <c:v>7.2</c:v>
                </c:pt>
                <c:pt idx="2517">
                  <c:v>8.3000000000000007</c:v>
                </c:pt>
                <c:pt idx="2518">
                  <c:v>8.1</c:v>
                </c:pt>
                <c:pt idx="2519">
                  <c:v>7.3</c:v>
                </c:pt>
                <c:pt idx="2520">
                  <c:v>3.6</c:v>
                </c:pt>
                <c:pt idx="2521">
                  <c:v>1.6</c:v>
                </c:pt>
                <c:pt idx="2522">
                  <c:v>8</c:v>
                </c:pt>
                <c:pt idx="2523">
                  <c:v>9</c:v>
                </c:pt>
                <c:pt idx="2524">
                  <c:v>6.1</c:v>
                </c:pt>
                <c:pt idx="2525">
                  <c:v>5.7</c:v>
                </c:pt>
                <c:pt idx="2526">
                  <c:v>6.8</c:v>
                </c:pt>
                <c:pt idx="2527">
                  <c:v>5.5</c:v>
                </c:pt>
                <c:pt idx="2528">
                  <c:v>6.8</c:v>
                </c:pt>
                <c:pt idx="2529">
                  <c:v>7.3</c:v>
                </c:pt>
                <c:pt idx="2530">
                  <c:v>6.1</c:v>
                </c:pt>
                <c:pt idx="2531">
                  <c:v>7.2</c:v>
                </c:pt>
                <c:pt idx="2532">
                  <c:v>5.9</c:v>
                </c:pt>
                <c:pt idx="2533">
                  <c:v>6.1</c:v>
                </c:pt>
                <c:pt idx="2534">
                  <c:v>6.8</c:v>
                </c:pt>
                <c:pt idx="2535">
                  <c:v>7.7</c:v>
                </c:pt>
                <c:pt idx="2536">
                  <c:v>4.9000000000000004</c:v>
                </c:pt>
                <c:pt idx="2537">
                  <c:v>6.1</c:v>
                </c:pt>
                <c:pt idx="2538">
                  <c:v>2.5</c:v>
                </c:pt>
                <c:pt idx="2539">
                  <c:v>6.1</c:v>
                </c:pt>
                <c:pt idx="2540">
                  <c:v>5.9</c:v>
                </c:pt>
                <c:pt idx="2541">
                  <c:v>5.7</c:v>
                </c:pt>
                <c:pt idx="2542">
                  <c:v>5.6</c:v>
                </c:pt>
                <c:pt idx="2543">
                  <c:v>7.2</c:v>
                </c:pt>
                <c:pt idx="2544">
                  <c:v>7.7</c:v>
                </c:pt>
                <c:pt idx="2545">
                  <c:v>7.8</c:v>
                </c:pt>
                <c:pt idx="2546">
                  <c:v>6.1</c:v>
                </c:pt>
                <c:pt idx="2547">
                  <c:v>5.8</c:v>
                </c:pt>
                <c:pt idx="2548">
                  <c:v>6.5</c:v>
                </c:pt>
                <c:pt idx="2549">
                  <c:v>7.9</c:v>
                </c:pt>
                <c:pt idx="2550">
                  <c:v>6.3</c:v>
                </c:pt>
                <c:pt idx="2551">
                  <c:v>3.8</c:v>
                </c:pt>
                <c:pt idx="2552">
                  <c:v>8.3000000000000007</c:v>
                </c:pt>
                <c:pt idx="2553">
                  <c:v>6.4</c:v>
                </c:pt>
                <c:pt idx="2554">
                  <c:v>6.7</c:v>
                </c:pt>
                <c:pt idx="2555">
                  <c:v>6.1</c:v>
                </c:pt>
                <c:pt idx="2556">
                  <c:v>6</c:v>
                </c:pt>
                <c:pt idx="2557">
                  <c:v>5.8</c:v>
                </c:pt>
                <c:pt idx="2558">
                  <c:v>5.6</c:v>
                </c:pt>
                <c:pt idx="2559">
                  <c:v>6.1</c:v>
                </c:pt>
                <c:pt idx="2560">
                  <c:v>5.9</c:v>
                </c:pt>
                <c:pt idx="2561">
                  <c:v>7.3</c:v>
                </c:pt>
                <c:pt idx="2562">
                  <c:v>6.8</c:v>
                </c:pt>
                <c:pt idx="2563">
                  <c:v>5.7</c:v>
                </c:pt>
                <c:pt idx="2564">
                  <c:v>7.3</c:v>
                </c:pt>
                <c:pt idx="2565">
                  <c:v>6.3</c:v>
                </c:pt>
                <c:pt idx="2566">
                  <c:v>5.9</c:v>
                </c:pt>
                <c:pt idx="2567">
                  <c:v>7.1</c:v>
                </c:pt>
                <c:pt idx="2568">
                  <c:v>8</c:v>
                </c:pt>
                <c:pt idx="2569">
                  <c:v>5.0999999999999996</c:v>
                </c:pt>
                <c:pt idx="2570">
                  <c:v>7.1</c:v>
                </c:pt>
                <c:pt idx="2571">
                  <c:v>6.5</c:v>
                </c:pt>
                <c:pt idx="2572">
                  <c:v>4.5</c:v>
                </c:pt>
                <c:pt idx="2573">
                  <c:v>6.6</c:v>
                </c:pt>
                <c:pt idx="2574">
                  <c:v>4.3</c:v>
                </c:pt>
                <c:pt idx="2575">
                  <c:v>6.7</c:v>
                </c:pt>
                <c:pt idx="2576">
                  <c:v>6.8</c:v>
                </c:pt>
                <c:pt idx="2577">
                  <c:v>5.4</c:v>
                </c:pt>
                <c:pt idx="2578">
                  <c:v>6.6</c:v>
                </c:pt>
                <c:pt idx="2579">
                  <c:v>7.3</c:v>
                </c:pt>
                <c:pt idx="2580">
                  <c:v>6.9</c:v>
                </c:pt>
                <c:pt idx="2581">
                  <c:v>8</c:v>
                </c:pt>
                <c:pt idx="2582">
                  <c:v>7.8</c:v>
                </c:pt>
                <c:pt idx="2583">
                  <c:v>6.1</c:v>
                </c:pt>
                <c:pt idx="2584">
                  <c:v>5.0999999999999996</c:v>
                </c:pt>
                <c:pt idx="2585">
                  <c:v>7.4</c:v>
                </c:pt>
                <c:pt idx="2586">
                  <c:v>7.8</c:v>
                </c:pt>
                <c:pt idx="2587">
                  <c:v>8</c:v>
                </c:pt>
                <c:pt idx="2588">
                  <c:v>6.7</c:v>
                </c:pt>
                <c:pt idx="2589">
                  <c:v>6.6</c:v>
                </c:pt>
                <c:pt idx="2590">
                  <c:v>6.4</c:v>
                </c:pt>
                <c:pt idx="2591">
                  <c:v>6.7</c:v>
                </c:pt>
                <c:pt idx="2592">
                  <c:v>6.2</c:v>
                </c:pt>
                <c:pt idx="2593">
                  <c:v>7.3</c:v>
                </c:pt>
                <c:pt idx="2594">
                  <c:v>8.1</c:v>
                </c:pt>
                <c:pt idx="2595">
                  <c:v>7</c:v>
                </c:pt>
                <c:pt idx="2596">
                  <c:v>8</c:v>
                </c:pt>
                <c:pt idx="2597">
                  <c:v>8</c:v>
                </c:pt>
                <c:pt idx="2598">
                  <c:v>7</c:v>
                </c:pt>
                <c:pt idx="2599">
                  <c:v>7.9</c:v>
                </c:pt>
                <c:pt idx="2600">
                  <c:v>5.9</c:v>
                </c:pt>
                <c:pt idx="2601">
                  <c:v>6.6</c:v>
                </c:pt>
                <c:pt idx="2602">
                  <c:v>6.3</c:v>
                </c:pt>
                <c:pt idx="2603">
                  <c:v>7.7</c:v>
                </c:pt>
                <c:pt idx="2604">
                  <c:v>6.9</c:v>
                </c:pt>
                <c:pt idx="2605">
                  <c:v>7.1</c:v>
                </c:pt>
                <c:pt idx="2606">
                  <c:v>7.4</c:v>
                </c:pt>
                <c:pt idx="2607">
                  <c:v>6.5</c:v>
                </c:pt>
                <c:pt idx="2608">
                  <c:v>6.5</c:v>
                </c:pt>
                <c:pt idx="2609">
                  <c:v>6.8</c:v>
                </c:pt>
                <c:pt idx="2610">
                  <c:v>7.5</c:v>
                </c:pt>
                <c:pt idx="2611">
                  <c:v>6.6</c:v>
                </c:pt>
                <c:pt idx="2612">
                  <c:v>7.1</c:v>
                </c:pt>
                <c:pt idx="2613">
                  <c:v>6.6</c:v>
                </c:pt>
                <c:pt idx="2614">
                  <c:v>7</c:v>
                </c:pt>
                <c:pt idx="2615">
                  <c:v>3.3</c:v>
                </c:pt>
                <c:pt idx="2616">
                  <c:v>6.7</c:v>
                </c:pt>
                <c:pt idx="2617">
                  <c:v>6.8</c:v>
                </c:pt>
                <c:pt idx="2618">
                  <c:v>6</c:v>
                </c:pt>
                <c:pt idx="2619">
                  <c:v>5.4</c:v>
                </c:pt>
                <c:pt idx="2620">
                  <c:v>4.3</c:v>
                </c:pt>
                <c:pt idx="2621">
                  <c:v>6.2</c:v>
                </c:pt>
                <c:pt idx="2622">
                  <c:v>7.7</c:v>
                </c:pt>
                <c:pt idx="2623">
                  <c:v>7.4</c:v>
                </c:pt>
                <c:pt idx="2624">
                  <c:v>5.9</c:v>
                </c:pt>
                <c:pt idx="2625">
                  <c:v>7.8</c:v>
                </c:pt>
                <c:pt idx="2626">
                  <c:v>7.4</c:v>
                </c:pt>
                <c:pt idx="2627">
                  <c:v>6.5</c:v>
                </c:pt>
                <c:pt idx="2628">
                  <c:v>7</c:v>
                </c:pt>
                <c:pt idx="2629">
                  <c:v>7.6</c:v>
                </c:pt>
                <c:pt idx="2630">
                  <c:v>6.9</c:v>
                </c:pt>
                <c:pt idx="2631">
                  <c:v>5.3</c:v>
                </c:pt>
                <c:pt idx="2632">
                  <c:v>6.4</c:v>
                </c:pt>
                <c:pt idx="2633">
                  <c:v>7.8</c:v>
                </c:pt>
                <c:pt idx="2634">
                  <c:v>6.7</c:v>
                </c:pt>
                <c:pt idx="2635">
                  <c:v>5.3</c:v>
                </c:pt>
                <c:pt idx="2636">
                  <c:v>6.3</c:v>
                </c:pt>
                <c:pt idx="2637">
                  <c:v>7</c:v>
                </c:pt>
                <c:pt idx="2638">
                  <c:v>6.6</c:v>
                </c:pt>
                <c:pt idx="2639">
                  <c:v>8.4</c:v>
                </c:pt>
                <c:pt idx="2640">
                  <c:v>5.4</c:v>
                </c:pt>
                <c:pt idx="2641">
                  <c:v>7.8</c:v>
                </c:pt>
                <c:pt idx="2642">
                  <c:v>7.6</c:v>
                </c:pt>
                <c:pt idx="2643">
                  <c:v>6.6</c:v>
                </c:pt>
                <c:pt idx="2644">
                  <c:v>6.4</c:v>
                </c:pt>
                <c:pt idx="2645">
                  <c:v>7</c:v>
                </c:pt>
                <c:pt idx="2646">
                  <c:v>5.7</c:v>
                </c:pt>
                <c:pt idx="2647">
                  <c:v>5.9</c:v>
                </c:pt>
                <c:pt idx="2648">
                  <c:v>6.3</c:v>
                </c:pt>
                <c:pt idx="2649">
                  <c:v>6.3</c:v>
                </c:pt>
                <c:pt idx="2650">
                  <c:v>6.2</c:v>
                </c:pt>
                <c:pt idx="2651">
                  <c:v>2.1</c:v>
                </c:pt>
                <c:pt idx="2652">
                  <c:v>5</c:v>
                </c:pt>
                <c:pt idx="2653">
                  <c:v>5.3</c:v>
                </c:pt>
                <c:pt idx="2654">
                  <c:v>7.1</c:v>
                </c:pt>
                <c:pt idx="2655">
                  <c:v>7</c:v>
                </c:pt>
                <c:pt idx="2656">
                  <c:v>7</c:v>
                </c:pt>
                <c:pt idx="2657">
                  <c:v>7.1</c:v>
                </c:pt>
                <c:pt idx="2658">
                  <c:v>7</c:v>
                </c:pt>
                <c:pt idx="2659">
                  <c:v>7.7</c:v>
                </c:pt>
                <c:pt idx="2660">
                  <c:v>7.1</c:v>
                </c:pt>
                <c:pt idx="2661">
                  <c:v>6.8</c:v>
                </c:pt>
                <c:pt idx="2662">
                  <c:v>7.5</c:v>
                </c:pt>
                <c:pt idx="2663">
                  <c:v>6.3</c:v>
                </c:pt>
                <c:pt idx="2664">
                  <c:v>7.3</c:v>
                </c:pt>
                <c:pt idx="2665">
                  <c:v>6.8</c:v>
                </c:pt>
                <c:pt idx="2666">
                  <c:v>7.2</c:v>
                </c:pt>
                <c:pt idx="2667">
                  <c:v>6.4</c:v>
                </c:pt>
                <c:pt idx="2668">
                  <c:v>6</c:v>
                </c:pt>
                <c:pt idx="2669">
                  <c:v>6.4</c:v>
                </c:pt>
                <c:pt idx="2670">
                  <c:v>7.5</c:v>
                </c:pt>
                <c:pt idx="2671">
                  <c:v>7.1</c:v>
                </c:pt>
                <c:pt idx="2672">
                  <c:v>4.5999999999999996</c:v>
                </c:pt>
                <c:pt idx="2673">
                  <c:v>7.7</c:v>
                </c:pt>
                <c:pt idx="2674">
                  <c:v>5.6</c:v>
                </c:pt>
                <c:pt idx="2675">
                  <c:v>7.5</c:v>
                </c:pt>
                <c:pt idx="2676">
                  <c:v>5.8</c:v>
                </c:pt>
                <c:pt idx="2677">
                  <c:v>8.3000000000000007</c:v>
                </c:pt>
                <c:pt idx="2678">
                  <c:v>6.6</c:v>
                </c:pt>
                <c:pt idx="2679">
                  <c:v>7.5</c:v>
                </c:pt>
                <c:pt idx="2680">
                  <c:v>7.2</c:v>
                </c:pt>
                <c:pt idx="2681">
                  <c:v>8.6999999999999993</c:v>
                </c:pt>
                <c:pt idx="2682">
                  <c:v>6</c:v>
                </c:pt>
                <c:pt idx="2683">
                  <c:v>8</c:v>
                </c:pt>
                <c:pt idx="2684">
                  <c:v>4.5</c:v>
                </c:pt>
                <c:pt idx="2685">
                  <c:v>7.9</c:v>
                </c:pt>
                <c:pt idx="2686">
                  <c:v>7.5</c:v>
                </c:pt>
                <c:pt idx="2687">
                  <c:v>6.8</c:v>
                </c:pt>
                <c:pt idx="2688">
                  <c:v>7.2</c:v>
                </c:pt>
                <c:pt idx="2689">
                  <c:v>7.1</c:v>
                </c:pt>
                <c:pt idx="2690">
                  <c:v>7.4</c:v>
                </c:pt>
                <c:pt idx="2691">
                  <c:v>7.6</c:v>
                </c:pt>
                <c:pt idx="2692">
                  <c:v>6.9</c:v>
                </c:pt>
                <c:pt idx="2693">
                  <c:v>6</c:v>
                </c:pt>
                <c:pt idx="2694">
                  <c:v>7.3</c:v>
                </c:pt>
                <c:pt idx="2695">
                  <c:v>4.5999999999999996</c:v>
                </c:pt>
                <c:pt idx="2696">
                  <c:v>6</c:v>
                </c:pt>
                <c:pt idx="2697">
                  <c:v>5.5</c:v>
                </c:pt>
                <c:pt idx="2698">
                  <c:v>7.5</c:v>
                </c:pt>
                <c:pt idx="2699">
                  <c:v>6.3</c:v>
                </c:pt>
                <c:pt idx="2700">
                  <c:v>5.0999999999999996</c:v>
                </c:pt>
                <c:pt idx="2701">
                  <c:v>6.8</c:v>
                </c:pt>
                <c:pt idx="2702">
                  <c:v>5.3</c:v>
                </c:pt>
                <c:pt idx="2703">
                  <c:v>7.3</c:v>
                </c:pt>
                <c:pt idx="2704">
                  <c:v>7.3</c:v>
                </c:pt>
                <c:pt idx="2705">
                  <c:v>7.1</c:v>
                </c:pt>
                <c:pt idx="2706">
                  <c:v>7.6</c:v>
                </c:pt>
                <c:pt idx="2707">
                  <c:v>5.3</c:v>
                </c:pt>
                <c:pt idx="2708">
                  <c:v>7.8</c:v>
                </c:pt>
                <c:pt idx="2709">
                  <c:v>7.7</c:v>
                </c:pt>
                <c:pt idx="2710">
                  <c:v>7.7</c:v>
                </c:pt>
                <c:pt idx="2711">
                  <c:v>5.4</c:v>
                </c:pt>
                <c:pt idx="2712">
                  <c:v>6.2</c:v>
                </c:pt>
                <c:pt idx="2713">
                  <c:v>7.4</c:v>
                </c:pt>
                <c:pt idx="2714">
                  <c:v>6.2</c:v>
                </c:pt>
                <c:pt idx="2715">
                  <c:v>5.0999999999999996</c:v>
                </c:pt>
                <c:pt idx="2716">
                  <c:v>6.8</c:v>
                </c:pt>
                <c:pt idx="2717">
                  <c:v>5.8</c:v>
                </c:pt>
                <c:pt idx="2718">
                  <c:v>6.4</c:v>
                </c:pt>
                <c:pt idx="2719">
                  <c:v>6</c:v>
                </c:pt>
                <c:pt idx="2720">
                  <c:v>6.9</c:v>
                </c:pt>
                <c:pt idx="2721">
                  <c:v>5.5</c:v>
                </c:pt>
                <c:pt idx="2722">
                  <c:v>5.4</c:v>
                </c:pt>
                <c:pt idx="2723">
                  <c:v>8.3000000000000007</c:v>
                </c:pt>
                <c:pt idx="2724">
                  <c:v>7.9</c:v>
                </c:pt>
                <c:pt idx="2725">
                  <c:v>6.5</c:v>
                </c:pt>
                <c:pt idx="2726">
                  <c:v>6.4</c:v>
                </c:pt>
                <c:pt idx="2727">
                  <c:v>6.6</c:v>
                </c:pt>
                <c:pt idx="2728">
                  <c:v>8.3000000000000007</c:v>
                </c:pt>
                <c:pt idx="2729">
                  <c:v>6.2</c:v>
                </c:pt>
                <c:pt idx="2730">
                  <c:v>6.9</c:v>
                </c:pt>
                <c:pt idx="2731">
                  <c:v>5.9</c:v>
                </c:pt>
                <c:pt idx="2732">
                  <c:v>6.1</c:v>
                </c:pt>
                <c:pt idx="2733">
                  <c:v>5.8</c:v>
                </c:pt>
                <c:pt idx="2734">
                  <c:v>5.9</c:v>
                </c:pt>
                <c:pt idx="2735">
                  <c:v>5.5</c:v>
                </c:pt>
                <c:pt idx="2736">
                  <c:v>5</c:v>
                </c:pt>
                <c:pt idx="2737">
                  <c:v>7</c:v>
                </c:pt>
                <c:pt idx="2738">
                  <c:v>6.4</c:v>
                </c:pt>
                <c:pt idx="2739">
                  <c:v>5.9</c:v>
                </c:pt>
                <c:pt idx="2740">
                  <c:v>7</c:v>
                </c:pt>
                <c:pt idx="2741">
                  <c:v>6.1</c:v>
                </c:pt>
                <c:pt idx="2742">
                  <c:v>6.9</c:v>
                </c:pt>
                <c:pt idx="2743">
                  <c:v>7.5</c:v>
                </c:pt>
                <c:pt idx="2744">
                  <c:v>7.3</c:v>
                </c:pt>
                <c:pt idx="2745">
                  <c:v>6.5</c:v>
                </c:pt>
                <c:pt idx="2746">
                  <c:v>6.2</c:v>
                </c:pt>
                <c:pt idx="2747">
                  <c:v>6</c:v>
                </c:pt>
                <c:pt idx="2748">
                  <c:v>6.3</c:v>
                </c:pt>
                <c:pt idx="2749">
                  <c:v>5.8</c:v>
                </c:pt>
                <c:pt idx="2750">
                  <c:v>6.1</c:v>
                </c:pt>
                <c:pt idx="2751">
                  <c:v>6.9</c:v>
                </c:pt>
                <c:pt idx="2752">
                  <c:v>5.4</c:v>
                </c:pt>
                <c:pt idx="2753">
                  <c:v>6.7</c:v>
                </c:pt>
                <c:pt idx="2754">
                  <c:v>7.4</c:v>
                </c:pt>
                <c:pt idx="2755">
                  <c:v>5.6</c:v>
                </c:pt>
                <c:pt idx="2756">
                  <c:v>6.5</c:v>
                </c:pt>
                <c:pt idx="2757">
                  <c:v>6.5</c:v>
                </c:pt>
                <c:pt idx="2758">
                  <c:v>5.8</c:v>
                </c:pt>
                <c:pt idx="2759">
                  <c:v>5</c:v>
                </c:pt>
                <c:pt idx="2760">
                  <c:v>5.5</c:v>
                </c:pt>
                <c:pt idx="2761">
                  <c:v>6.5</c:v>
                </c:pt>
                <c:pt idx="2762">
                  <c:v>7.2</c:v>
                </c:pt>
                <c:pt idx="2763">
                  <c:v>5.2</c:v>
                </c:pt>
                <c:pt idx="2764">
                  <c:v>5.7</c:v>
                </c:pt>
                <c:pt idx="2765">
                  <c:v>4.7</c:v>
                </c:pt>
                <c:pt idx="2766">
                  <c:v>5.9</c:v>
                </c:pt>
                <c:pt idx="2767">
                  <c:v>6.8</c:v>
                </c:pt>
                <c:pt idx="2768">
                  <c:v>5.9</c:v>
                </c:pt>
                <c:pt idx="2769">
                  <c:v>7.7</c:v>
                </c:pt>
                <c:pt idx="2770">
                  <c:v>4.4000000000000004</c:v>
                </c:pt>
                <c:pt idx="2771">
                  <c:v>6.6</c:v>
                </c:pt>
                <c:pt idx="2772">
                  <c:v>6.7</c:v>
                </c:pt>
                <c:pt idx="2773">
                  <c:v>5.5</c:v>
                </c:pt>
                <c:pt idx="2774">
                  <c:v>6.5</c:v>
                </c:pt>
                <c:pt idx="2775">
                  <c:v>6.2</c:v>
                </c:pt>
                <c:pt idx="2776">
                  <c:v>7.1</c:v>
                </c:pt>
                <c:pt idx="2777">
                  <c:v>6.1</c:v>
                </c:pt>
                <c:pt idx="2778">
                  <c:v>6</c:v>
                </c:pt>
                <c:pt idx="2779">
                  <c:v>7.4</c:v>
                </c:pt>
                <c:pt idx="2780">
                  <c:v>5.9</c:v>
                </c:pt>
                <c:pt idx="2781">
                  <c:v>4.0999999999999996</c:v>
                </c:pt>
                <c:pt idx="2782">
                  <c:v>5.9</c:v>
                </c:pt>
                <c:pt idx="2783">
                  <c:v>7</c:v>
                </c:pt>
                <c:pt idx="2784">
                  <c:v>6.8</c:v>
                </c:pt>
                <c:pt idx="2785">
                  <c:v>7.4</c:v>
                </c:pt>
                <c:pt idx="2786">
                  <c:v>7.1</c:v>
                </c:pt>
                <c:pt idx="2787">
                  <c:v>7</c:v>
                </c:pt>
                <c:pt idx="2788">
                  <c:v>5.8</c:v>
                </c:pt>
                <c:pt idx="2789">
                  <c:v>7.8</c:v>
                </c:pt>
                <c:pt idx="2790">
                  <c:v>6.5</c:v>
                </c:pt>
                <c:pt idx="2791">
                  <c:v>7</c:v>
                </c:pt>
                <c:pt idx="2792">
                  <c:v>6.3</c:v>
                </c:pt>
                <c:pt idx="2793">
                  <c:v>5.3</c:v>
                </c:pt>
                <c:pt idx="2794">
                  <c:v>5.5</c:v>
                </c:pt>
                <c:pt idx="2795">
                  <c:v>7.4</c:v>
                </c:pt>
                <c:pt idx="2796">
                  <c:v>4.3</c:v>
                </c:pt>
                <c:pt idx="2797">
                  <c:v>5.2</c:v>
                </c:pt>
                <c:pt idx="2798">
                  <c:v>6.7</c:v>
                </c:pt>
                <c:pt idx="2799">
                  <c:v>8.6</c:v>
                </c:pt>
                <c:pt idx="2800">
                  <c:v>6.1</c:v>
                </c:pt>
                <c:pt idx="2801">
                  <c:v>5.8</c:v>
                </c:pt>
                <c:pt idx="2802">
                  <c:v>7.7</c:v>
                </c:pt>
                <c:pt idx="2803">
                  <c:v>8</c:v>
                </c:pt>
                <c:pt idx="2804">
                  <c:v>5.6</c:v>
                </c:pt>
                <c:pt idx="2805">
                  <c:v>6.7</c:v>
                </c:pt>
                <c:pt idx="2806">
                  <c:v>6.6</c:v>
                </c:pt>
                <c:pt idx="2807">
                  <c:v>4.0999999999999996</c:v>
                </c:pt>
                <c:pt idx="2808">
                  <c:v>7.3</c:v>
                </c:pt>
                <c:pt idx="2809">
                  <c:v>7.1</c:v>
                </c:pt>
                <c:pt idx="2810">
                  <c:v>6.5</c:v>
                </c:pt>
                <c:pt idx="2811">
                  <c:v>7</c:v>
                </c:pt>
                <c:pt idx="2812">
                  <c:v>5.5</c:v>
                </c:pt>
                <c:pt idx="2813">
                  <c:v>6.6</c:v>
                </c:pt>
                <c:pt idx="2814">
                  <c:v>7.1</c:v>
                </c:pt>
                <c:pt idx="2815">
                  <c:v>7.9</c:v>
                </c:pt>
                <c:pt idx="2816">
                  <c:v>7.1</c:v>
                </c:pt>
                <c:pt idx="2817">
                  <c:v>5.6</c:v>
                </c:pt>
                <c:pt idx="2818">
                  <c:v>7.3</c:v>
                </c:pt>
                <c:pt idx="2819">
                  <c:v>3.3</c:v>
                </c:pt>
                <c:pt idx="2820">
                  <c:v>6.5</c:v>
                </c:pt>
                <c:pt idx="2821">
                  <c:v>4.8</c:v>
                </c:pt>
                <c:pt idx="2822">
                  <c:v>5.2</c:v>
                </c:pt>
                <c:pt idx="2823">
                  <c:v>6.3</c:v>
                </c:pt>
                <c:pt idx="2824">
                  <c:v>7.2</c:v>
                </c:pt>
                <c:pt idx="2825">
                  <c:v>6.8</c:v>
                </c:pt>
                <c:pt idx="2826">
                  <c:v>5.7</c:v>
                </c:pt>
                <c:pt idx="2827">
                  <c:v>7.2</c:v>
                </c:pt>
                <c:pt idx="2828">
                  <c:v>6.9</c:v>
                </c:pt>
                <c:pt idx="2829">
                  <c:v>6.2</c:v>
                </c:pt>
                <c:pt idx="2830">
                  <c:v>6.7</c:v>
                </c:pt>
                <c:pt idx="2831">
                  <c:v>6.5</c:v>
                </c:pt>
                <c:pt idx="2832">
                  <c:v>7.2</c:v>
                </c:pt>
                <c:pt idx="2833">
                  <c:v>5.3</c:v>
                </c:pt>
                <c:pt idx="2834">
                  <c:v>6.7</c:v>
                </c:pt>
                <c:pt idx="2835">
                  <c:v>3.6</c:v>
                </c:pt>
                <c:pt idx="2836">
                  <c:v>5.7</c:v>
                </c:pt>
                <c:pt idx="2837">
                  <c:v>7.3</c:v>
                </c:pt>
                <c:pt idx="2838">
                  <c:v>5</c:v>
                </c:pt>
                <c:pt idx="2839">
                  <c:v>6.6</c:v>
                </c:pt>
                <c:pt idx="2840">
                  <c:v>6.6</c:v>
                </c:pt>
                <c:pt idx="2841">
                  <c:v>7.3</c:v>
                </c:pt>
                <c:pt idx="2842">
                  <c:v>6.2</c:v>
                </c:pt>
                <c:pt idx="2843">
                  <c:v>6.6</c:v>
                </c:pt>
                <c:pt idx="2844">
                  <c:v>6.3</c:v>
                </c:pt>
                <c:pt idx="2845">
                  <c:v>3.3</c:v>
                </c:pt>
                <c:pt idx="2846">
                  <c:v>6.2</c:v>
                </c:pt>
                <c:pt idx="2847">
                  <c:v>3.5</c:v>
                </c:pt>
                <c:pt idx="2848">
                  <c:v>5.5</c:v>
                </c:pt>
                <c:pt idx="2849">
                  <c:v>5.9</c:v>
                </c:pt>
                <c:pt idx="2850">
                  <c:v>4.7</c:v>
                </c:pt>
                <c:pt idx="2851">
                  <c:v>3.9</c:v>
                </c:pt>
                <c:pt idx="2852">
                  <c:v>6.1</c:v>
                </c:pt>
                <c:pt idx="2853">
                  <c:v>6.7</c:v>
                </c:pt>
                <c:pt idx="2854">
                  <c:v>6.9</c:v>
                </c:pt>
                <c:pt idx="2855">
                  <c:v>7.3</c:v>
                </c:pt>
                <c:pt idx="2856">
                  <c:v>6.7</c:v>
                </c:pt>
                <c:pt idx="2857">
                  <c:v>6.1</c:v>
                </c:pt>
                <c:pt idx="2858">
                  <c:v>6.9</c:v>
                </c:pt>
                <c:pt idx="2859">
                  <c:v>7.9</c:v>
                </c:pt>
                <c:pt idx="2860">
                  <c:v>4.5</c:v>
                </c:pt>
                <c:pt idx="2861">
                  <c:v>7.6</c:v>
                </c:pt>
                <c:pt idx="2862">
                  <c:v>7.5</c:v>
                </c:pt>
                <c:pt idx="2863">
                  <c:v>6</c:v>
                </c:pt>
                <c:pt idx="2864">
                  <c:v>7.1</c:v>
                </c:pt>
                <c:pt idx="2865">
                  <c:v>6.9</c:v>
                </c:pt>
                <c:pt idx="2866">
                  <c:v>8.5</c:v>
                </c:pt>
                <c:pt idx="2867">
                  <c:v>7.5</c:v>
                </c:pt>
                <c:pt idx="2868">
                  <c:v>6.6</c:v>
                </c:pt>
                <c:pt idx="2869">
                  <c:v>8</c:v>
                </c:pt>
                <c:pt idx="2870">
                  <c:v>7</c:v>
                </c:pt>
                <c:pt idx="2871">
                  <c:v>6.8</c:v>
                </c:pt>
                <c:pt idx="2872">
                  <c:v>6.7</c:v>
                </c:pt>
                <c:pt idx="2873">
                  <c:v>6.5</c:v>
                </c:pt>
                <c:pt idx="2874">
                  <c:v>8</c:v>
                </c:pt>
                <c:pt idx="2875">
                  <c:v>6.5</c:v>
                </c:pt>
                <c:pt idx="2876">
                  <c:v>4.9000000000000004</c:v>
                </c:pt>
                <c:pt idx="2877">
                  <c:v>7.1</c:v>
                </c:pt>
                <c:pt idx="2878">
                  <c:v>7</c:v>
                </c:pt>
                <c:pt idx="2879">
                  <c:v>7</c:v>
                </c:pt>
                <c:pt idx="2880">
                  <c:v>4.5</c:v>
                </c:pt>
                <c:pt idx="2881">
                  <c:v>7.7</c:v>
                </c:pt>
                <c:pt idx="2882">
                  <c:v>6.7</c:v>
                </c:pt>
                <c:pt idx="2883">
                  <c:v>7</c:v>
                </c:pt>
                <c:pt idx="2884">
                  <c:v>6.5</c:v>
                </c:pt>
                <c:pt idx="2885">
                  <c:v>6.2</c:v>
                </c:pt>
                <c:pt idx="2886">
                  <c:v>5.7</c:v>
                </c:pt>
                <c:pt idx="2887">
                  <c:v>6.4</c:v>
                </c:pt>
                <c:pt idx="2888">
                  <c:v>5.4</c:v>
                </c:pt>
                <c:pt idx="2889">
                  <c:v>6.6</c:v>
                </c:pt>
                <c:pt idx="2890">
                  <c:v>6.1</c:v>
                </c:pt>
                <c:pt idx="2891">
                  <c:v>7.6</c:v>
                </c:pt>
                <c:pt idx="2892">
                  <c:v>6.2</c:v>
                </c:pt>
                <c:pt idx="2893">
                  <c:v>6.6</c:v>
                </c:pt>
                <c:pt idx="2894">
                  <c:v>7.3</c:v>
                </c:pt>
                <c:pt idx="2895">
                  <c:v>4.2</c:v>
                </c:pt>
                <c:pt idx="2896">
                  <c:v>6.5</c:v>
                </c:pt>
                <c:pt idx="2897">
                  <c:v>6.5</c:v>
                </c:pt>
                <c:pt idx="2898">
                  <c:v>5.7</c:v>
                </c:pt>
                <c:pt idx="2899">
                  <c:v>7.3</c:v>
                </c:pt>
                <c:pt idx="2900">
                  <c:v>6.9</c:v>
                </c:pt>
                <c:pt idx="2901">
                  <c:v>5</c:v>
                </c:pt>
                <c:pt idx="2902">
                  <c:v>7.3</c:v>
                </c:pt>
                <c:pt idx="2903">
                  <c:v>6.5</c:v>
                </c:pt>
                <c:pt idx="2904">
                  <c:v>2.1</c:v>
                </c:pt>
                <c:pt idx="2905">
                  <c:v>7</c:v>
                </c:pt>
                <c:pt idx="2906">
                  <c:v>8</c:v>
                </c:pt>
                <c:pt idx="2907">
                  <c:v>6.9</c:v>
                </c:pt>
                <c:pt idx="2908">
                  <c:v>7.1</c:v>
                </c:pt>
                <c:pt idx="2909">
                  <c:v>6.7</c:v>
                </c:pt>
                <c:pt idx="2910">
                  <c:v>8.9</c:v>
                </c:pt>
                <c:pt idx="2911">
                  <c:v>7.9</c:v>
                </c:pt>
                <c:pt idx="2912">
                  <c:v>5.6</c:v>
                </c:pt>
                <c:pt idx="2913">
                  <c:v>8</c:v>
                </c:pt>
                <c:pt idx="2914">
                  <c:v>6.2</c:v>
                </c:pt>
                <c:pt idx="2915">
                  <c:v>7.9</c:v>
                </c:pt>
                <c:pt idx="2916">
                  <c:v>8.1</c:v>
                </c:pt>
                <c:pt idx="2917">
                  <c:v>7.6</c:v>
                </c:pt>
                <c:pt idx="2918">
                  <c:v>3.5</c:v>
                </c:pt>
                <c:pt idx="2919">
                  <c:v>7.6</c:v>
                </c:pt>
                <c:pt idx="2920">
                  <c:v>6.5</c:v>
                </c:pt>
                <c:pt idx="2921">
                  <c:v>5.6</c:v>
                </c:pt>
                <c:pt idx="2922">
                  <c:v>7.7</c:v>
                </c:pt>
                <c:pt idx="2923">
                  <c:v>5.2</c:v>
                </c:pt>
                <c:pt idx="2924">
                  <c:v>6.1</c:v>
                </c:pt>
                <c:pt idx="2925">
                  <c:v>7.4</c:v>
                </c:pt>
                <c:pt idx="2926">
                  <c:v>6.8</c:v>
                </c:pt>
                <c:pt idx="2927">
                  <c:v>6.4</c:v>
                </c:pt>
                <c:pt idx="2928">
                  <c:v>5.7</c:v>
                </c:pt>
                <c:pt idx="2929">
                  <c:v>6.7</c:v>
                </c:pt>
                <c:pt idx="2930">
                  <c:v>5.6</c:v>
                </c:pt>
                <c:pt idx="2931">
                  <c:v>7.6</c:v>
                </c:pt>
                <c:pt idx="2932">
                  <c:v>6.5</c:v>
                </c:pt>
                <c:pt idx="2933">
                  <c:v>6.3</c:v>
                </c:pt>
                <c:pt idx="2934">
                  <c:v>7.1</c:v>
                </c:pt>
                <c:pt idx="2935">
                  <c:v>7.1</c:v>
                </c:pt>
                <c:pt idx="2936">
                  <c:v>6.9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7.3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7.2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7.4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6.8</c:v>
                </c:pt>
                <c:pt idx="2955">
                  <c:v>5.5</c:v>
                </c:pt>
                <c:pt idx="2956">
                  <c:v>6.9</c:v>
                </c:pt>
                <c:pt idx="2957">
                  <c:v>6</c:v>
                </c:pt>
                <c:pt idx="2958">
                  <c:v>6.4</c:v>
                </c:pt>
                <c:pt idx="2959">
                  <c:v>6.6</c:v>
                </c:pt>
                <c:pt idx="2960">
                  <c:v>5.3</c:v>
                </c:pt>
                <c:pt idx="2961">
                  <c:v>8.1</c:v>
                </c:pt>
                <c:pt idx="2962">
                  <c:v>6.9</c:v>
                </c:pt>
                <c:pt idx="2963">
                  <c:v>6.5</c:v>
                </c:pt>
                <c:pt idx="2964">
                  <c:v>7.4</c:v>
                </c:pt>
                <c:pt idx="2965">
                  <c:v>6.9</c:v>
                </c:pt>
                <c:pt idx="2966">
                  <c:v>6.7</c:v>
                </c:pt>
                <c:pt idx="2967">
                  <c:v>7.6</c:v>
                </c:pt>
                <c:pt idx="2968">
                  <c:v>5.4</c:v>
                </c:pt>
                <c:pt idx="2969">
                  <c:v>7.3</c:v>
                </c:pt>
                <c:pt idx="2970">
                  <c:v>6</c:v>
                </c:pt>
                <c:pt idx="2971">
                  <c:v>7.2</c:v>
                </c:pt>
                <c:pt idx="2972">
                  <c:v>6</c:v>
                </c:pt>
                <c:pt idx="2973">
                  <c:v>3.1</c:v>
                </c:pt>
                <c:pt idx="2974">
                  <c:v>6.9</c:v>
                </c:pt>
                <c:pt idx="2975">
                  <c:v>6.2</c:v>
                </c:pt>
                <c:pt idx="2976">
                  <c:v>6.9</c:v>
                </c:pt>
                <c:pt idx="2977">
                  <c:v>6.3</c:v>
                </c:pt>
                <c:pt idx="2978">
                  <c:v>6.7</c:v>
                </c:pt>
                <c:pt idx="2979">
                  <c:v>5.4</c:v>
                </c:pt>
                <c:pt idx="2980">
                  <c:v>8</c:v>
                </c:pt>
                <c:pt idx="2981">
                  <c:v>7</c:v>
                </c:pt>
                <c:pt idx="2982">
                  <c:v>7.2</c:v>
                </c:pt>
                <c:pt idx="2983">
                  <c:v>3.5</c:v>
                </c:pt>
                <c:pt idx="2984">
                  <c:v>7.5</c:v>
                </c:pt>
                <c:pt idx="2985">
                  <c:v>6.7</c:v>
                </c:pt>
                <c:pt idx="2986">
                  <c:v>9.1999999999999993</c:v>
                </c:pt>
                <c:pt idx="2987">
                  <c:v>6.1</c:v>
                </c:pt>
                <c:pt idx="2988">
                  <c:v>7.7</c:v>
                </c:pt>
                <c:pt idx="2989">
                  <c:v>7.6</c:v>
                </c:pt>
                <c:pt idx="2990">
                  <c:v>6.1</c:v>
                </c:pt>
                <c:pt idx="2991">
                  <c:v>4.9000000000000004</c:v>
                </c:pt>
                <c:pt idx="2992">
                  <c:v>6.8</c:v>
                </c:pt>
                <c:pt idx="2993">
                  <c:v>7</c:v>
                </c:pt>
                <c:pt idx="2994">
                  <c:v>5.7</c:v>
                </c:pt>
                <c:pt idx="2995">
                  <c:v>7.5</c:v>
                </c:pt>
                <c:pt idx="2996">
                  <c:v>7.4</c:v>
                </c:pt>
                <c:pt idx="2997">
                  <c:v>7.2</c:v>
                </c:pt>
                <c:pt idx="2998">
                  <c:v>6.8</c:v>
                </c:pt>
                <c:pt idx="2999">
                  <c:v>6.8</c:v>
                </c:pt>
                <c:pt idx="3000">
                  <c:v>5.2</c:v>
                </c:pt>
                <c:pt idx="3001">
                  <c:v>7.2</c:v>
                </c:pt>
                <c:pt idx="3002">
                  <c:v>4</c:v>
                </c:pt>
                <c:pt idx="3003">
                  <c:v>6.8</c:v>
                </c:pt>
                <c:pt idx="3004">
                  <c:v>6.9</c:v>
                </c:pt>
                <c:pt idx="3005">
                  <c:v>7.3</c:v>
                </c:pt>
                <c:pt idx="3006">
                  <c:v>6.1</c:v>
                </c:pt>
                <c:pt idx="3007">
                  <c:v>6</c:v>
                </c:pt>
                <c:pt idx="3008">
                  <c:v>7</c:v>
                </c:pt>
                <c:pt idx="3009">
                  <c:v>7.1</c:v>
                </c:pt>
                <c:pt idx="3010">
                  <c:v>6.2</c:v>
                </c:pt>
                <c:pt idx="3011">
                  <c:v>6.9</c:v>
                </c:pt>
                <c:pt idx="3012">
                  <c:v>7.6</c:v>
                </c:pt>
                <c:pt idx="3013">
                  <c:v>7.6</c:v>
                </c:pt>
                <c:pt idx="3014">
                  <c:v>6.4</c:v>
                </c:pt>
                <c:pt idx="3015">
                  <c:v>6.2</c:v>
                </c:pt>
                <c:pt idx="3016">
                  <c:v>7.5</c:v>
                </c:pt>
                <c:pt idx="3017">
                  <c:v>2</c:v>
                </c:pt>
                <c:pt idx="3018">
                  <c:v>6.2</c:v>
                </c:pt>
                <c:pt idx="3019">
                  <c:v>6.5</c:v>
                </c:pt>
                <c:pt idx="3020">
                  <c:v>7.9</c:v>
                </c:pt>
                <c:pt idx="3021">
                  <c:v>6.8</c:v>
                </c:pt>
                <c:pt idx="3022">
                  <c:v>6.3</c:v>
                </c:pt>
                <c:pt idx="3023">
                  <c:v>6.3</c:v>
                </c:pt>
                <c:pt idx="3024">
                  <c:v>6.6</c:v>
                </c:pt>
                <c:pt idx="3025">
                  <c:v>6.4</c:v>
                </c:pt>
                <c:pt idx="3026">
                  <c:v>7.5</c:v>
                </c:pt>
                <c:pt idx="3027">
                  <c:v>6.5</c:v>
                </c:pt>
                <c:pt idx="3028">
                  <c:v>7.2</c:v>
                </c:pt>
                <c:pt idx="3029">
                  <c:v>6.3</c:v>
                </c:pt>
                <c:pt idx="3030">
                  <c:v>7</c:v>
                </c:pt>
                <c:pt idx="3031">
                  <c:v>6.3</c:v>
                </c:pt>
                <c:pt idx="3032">
                  <c:v>2.2999999999999998</c:v>
                </c:pt>
                <c:pt idx="3033">
                  <c:v>7.1</c:v>
                </c:pt>
                <c:pt idx="3034">
                  <c:v>6.2</c:v>
                </c:pt>
                <c:pt idx="3035">
                  <c:v>6.7</c:v>
                </c:pt>
                <c:pt idx="3036">
                  <c:v>6.5</c:v>
                </c:pt>
                <c:pt idx="3037">
                  <c:v>5.9</c:v>
                </c:pt>
                <c:pt idx="3038">
                  <c:v>6</c:v>
                </c:pt>
                <c:pt idx="3039">
                  <c:v>6.9</c:v>
                </c:pt>
                <c:pt idx="3040">
                  <c:v>7.3</c:v>
                </c:pt>
                <c:pt idx="3041">
                  <c:v>7.7</c:v>
                </c:pt>
                <c:pt idx="3042">
                  <c:v>7.3</c:v>
                </c:pt>
                <c:pt idx="3043">
                  <c:v>7</c:v>
                </c:pt>
                <c:pt idx="3044">
                  <c:v>6.4</c:v>
                </c:pt>
                <c:pt idx="3045">
                  <c:v>5.6</c:v>
                </c:pt>
                <c:pt idx="3046">
                  <c:v>8.1999999999999993</c:v>
                </c:pt>
                <c:pt idx="3047">
                  <c:v>6.5</c:v>
                </c:pt>
                <c:pt idx="3048">
                  <c:v>8.1</c:v>
                </c:pt>
                <c:pt idx="3049">
                  <c:v>5.4</c:v>
                </c:pt>
                <c:pt idx="3050">
                  <c:v>6.3</c:v>
                </c:pt>
                <c:pt idx="3051">
                  <c:v>7.8</c:v>
                </c:pt>
                <c:pt idx="3052">
                  <c:v>6.8</c:v>
                </c:pt>
                <c:pt idx="3053">
                  <c:v>7.1</c:v>
                </c:pt>
                <c:pt idx="3054">
                  <c:v>6.2</c:v>
                </c:pt>
                <c:pt idx="3055">
                  <c:v>7.3</c:v>
                </c:pt>
                <c:pt idx="3056">
                  <c:v>5.9</c:v>
                </c:pt>
                <c:pt idx="3057">
                  <c:v>3.6</c:v>
                </c:pt>
                <c:pt idx="3058">
                  <c:v>7.7</c:v>
                </c:pt>
                <c:pt idx="3059">
                  <c:v>7.3</c:v>
                </c:pt>
                <c:pt idx="3060">
                  <c:v>7.4</c:v>
                </c:pt>
                <c:pt idx="3061">
                  <c:v>6.6</c:v>
                </c:pt>
                <c:pt idx="3062">
                  <c:v>6.9</c:v>
                </c:pt>
                <c:pt idx="3063">
                  <c:v>6.8</c:v>
                </c:pt>
                <c:pt idx="3064">
                  <c:v>7.3</c:v>
                </c:pt>
                <c:pt idx="3065">
                  <c:v>7.2</c:v>
                </c:pt>
                <c:pt idx="3066">
                  <c:v>7.7</c:v>
                </c:pt>
                <c:pt idx="3067">
                  <c:v>8.1</c:v>
                </c:pt>
                <c:pt idx="3068">
                  <c:v>7.7</c:v>
                </c:pt>
                <c:pt idx="3069">
                  <c:v>7.6</c:v>
                </c:pt>
                <c:pt idx="3070">
                  <c:v>7.2</c:v>
                </c:pt>
                <c:pt idx="3071">
                  <c:v>7.2</c:v>
                </c:pt>
                <c:pt idx="3072">
                  <c:v>8.1</c:v>
                </c:pt>
                <c:pt idx="3073">
                  <c:v>7.5</c:v>
                </c:pt>
                <c:pt idx="3074">
                  <c:v>8.1</c:v>
                </c:pt>
                <c:pt idx="3075">
                  <c:v>7.8</c:v>
                </c:pt>
                <c:pt idx="3076">
                  <c:v>7.8</c:v>
                </c:pt>
                <c:pt idx="3077">
                  <c:v>7.6</c:v>
                </c:pt>
                <c:pt idx="3078">
                  <c:v>7.4</c:v>
                </c:pt>
                <c:pt idx="3079">
                  <c:v>6.3</c:v>
                </c:pt>
                <c:pt idx="3080">
                  <c:v>6.9</c:v>
                </c:pt>
                <c:pt idx="3081">
                  <c:v>8.6</c:v>
                </c:pt>
                <c:pt idx="3082">
                  <c:v>5.0999999999999996</c:v>
                </c:pt>
                <c:pt idx="3083">
                  <c:v>6.4</c:v>
                </c:pt>
                <c:pt idx="3084">
                  <c:v>7.9</c:v>
                </c:pt>
                <c:pt idx="3085">
                  <c:v>6.9</c:v>
                </c:pt>
                <c:pt idx="3086">
                  <c:v>7.5</c:v>
                </c:pt>
                <c:pt idx="3087">
                  <c:v>7.2</c:v>
                </c:pt>
                <c:pt idx="3088">
                  <c:v>5.8</c:v>
                </c:pt>
                <c:pt idx="3089">
                  <c:v>2.9</c:v>
                </c:pt>
                <c:pt idx="3090">
                  <c:v>6.2</c:v>
                </c:pt>
                <c:pt idx="3091">
                  <c:v>6.8</c:v>
                </c:pt>
                <c:pt idx="3092">
                  <c:v>6.1</c:v>
                </c:pt>
                <c:pt idx="3093">
                  <c:v>7.7</c:v>
                </c:pt>
                <c:pt idx="3094">
                  <c:v>5.2</c:v>
                </c:pt>
                <c:pt idx="3095">
                  <c:v>6.8</c:v>
                </c:pt>
                <c:pt idx="3096">
                  <c:v>6.5</c:v>
                </c:pt>
                <c:pt idx="3097">
                  <c:v>7</c:v>
                </c:pt>
                <c:pt idx="3098">
                  <c:v>5.9</c:v>
                </c:pt>
                <c:pt idx="3099">
                  <c:v>7.1</c:v>
                </c:pt>
                <c:pt idx="3100">
                  <c:v>5.5</c:v>
                </c:pt>
                <c:pt idx="3101">
                  <c:v>7.4</c:v>
                </c:pt>
                <c:pt idx="3102">
                  <c:v>7.3</c:v>
                </c:pt>
                <c:pt idx="3103">
                  <c:v>4.5999999999999996</c:v>
                </c:pt>
                <c:pt idx="3104">
                  <c:v>7.2</c:v>
                </c:pt>
                <c:pt idx="3105">
                  <c:v>5.0999999999999996</c:v>
                </c:pt>
                <c:pt idx="3106">
                  <c:v>6.7</c:v>
                </c:pt>
                <c:pt idx="3107">
                  <c:v>5.3</c:v>
                </c:pt>
                <c:pt idx="3108">
                  <c:v>7.8</c:v>
                </c:pt>
                <c:pt idx="3109">
                  <c:v>6.7</c:v>
                </c:pt>
                <c:pt idx="3110">
                  <c:v>7.2</c:v>
                </c:pt>
                <c:pt idx="3111">
                  <c:v>5.8</c:v>
                </c:pt>
                <c:pt idx="3112">
                  <c:v>7</c:v>
                </c:pt>
                <c:pt idx="3113">
                  <c:v>3.8</c:v>
                </c:pt>
                <c:pt idx="3114">
                  <c:v>5.7</c:v>
                </c:pt>
                <c:pt idx="3115">
                  <c:v>6.7</c:v>
                </c:pt>
                <c:pt idx="3116">
                  <c:v>6.1</c:v>
                </c:pt>
                <c:pt idx="3117">
                  <c:v>6.2</c:v>
                </c:pt>
                <c:pt idx="3118">
                  <c:v>6.2</c:v>
                </c:pt>
                <c:pt idx="3119">
                  <c:v>4.7</c:v>
                </c:pt>
                <c:pt idx="3120">
                  <c:v>6.3</c:v>
                </c:pt>
                <c:pt idx="3121">
                  <c:v>7.3</c:v>
                </c:pt>
                <c:pt idx="3122">
                  <c:v>5.8</c:v>
                </c:pt>
                <c:pt idx="3123">
                  <c:v>7.1</c:v>
                </c:pt>
                <c:pt idx="3124">
                  <c:v>7.1</c:v>
                </c:pt>
                <c:pt idx="3125">
                  <c:v>6.7</c:v>
                </c:pt>
                <c:pt idx="3126">
                  <c:v>6.9</c:v>
                </c:pt>
                <c:pt idx="3127">
                  <c:v>2.1</c:v>
                </c:pt>
                <c:pt idx="3128">
                  <c:v>6.6</c:v>
                </c:pt>
                <c:pt idx="3129">
                  <c:v>8.3000000000000007</c:v>
                </c:pt>
                <c:pt idx="3130">
                  <c:v>7.2</c:v>
                </c:pt>
                <c:pt idx="3131">
                  <c:v>5.6</c:v>
                </c:pt>
                <c:pt idx="3132">
                  <c:v>7.7</c:v>
                </c:pt>
                <c:pt idx="3133">
                  <c:v>6.6</c:v>
                </c:pt>
                <c:pt idx="3134">
                  <c:v>7.4</c:v>
                </c:pt>
                <c:pt idx="3135">
                  <c:v>7.1</c:v>
                </c:pt>
                <c:pt idx="3136">
                  <c:v>7.9</c:v>
                </c:pt>
                <c:pt idx="3137">
                  <c:v>6.7</c:v>
                </c:pt>
                <c:pt idx="3138">
                  <c:v>6.6</c:v>
                </c:pt>
                <c:pt idx="3139">
                  <c:v>7.9</c:v>
                </c:pt>
                <c:pt idx="3140">
                  <c:v>4.9000000000000004</c:v>
                </c:pt>
                <c:pt idx="3141">
                  <c:v>7.2</c:v>
                </c:pt>
                <c:pt idx="3142">
                  <c:v>6.1</c:v>
                </c:pt>
                <c:pt idx="3143">
                  <c:v>5.3</c:v>
                </c:pt>
                <c:pt idx="3144">
                  <c:v>5</c:v>
                </c:pt>
                <c:pt idx="3145">
                  <c:v>7.6</c:v>
                </c:pt>
                <c:pt idx="3146">
                  <c:v>7.6</c:v>
                </c:pt>
                <c:pt idx="3147">
                  <c:v>6.6</c:v>
                </c:pt>
                <c:pt idx="3148">
                  <c:v>6.6</c:v>
                </c:pt>
                <c:pt idx="3149">
                  <c:v>7.3</c:v>
                </c:pt>
                <c:pt idx="3150">
                  <c:v>6.6</c:v>
                </c:pt>
                <c:pt idx="3151">
                  <c:v>6.9</c:v>
                </c:pt>
                <c:pt idx="3152">
                  <c:v>5.8</c:v>
                </c:pt>
                <c:pt idx="3153">
                  <c:v>4.4000000000000004</c:v>
                </c:pt>
                <c:pt idx="3154">
                  <c:v>6.6</c:v>
                </c:pt>
                <c:pt idx="3155">
                  <c:v>7.6</c:v>
                </c:pt>
                <c:pt idx="3156">
                  <c:v>4.5999999999999996</c:v>
                </c:pt>
                <c:pt idx="3157">
                  <c:v>6.8</c:v>
                </c:pt>
                <c:pt idx="3158">
                  <c:v>4.9000000000000004</c:v>
                </c:pt>
                <c:pt idx="3159">
                  <c:v>7.3</c:v>
                </c:pt>
                <c:pt idx="3160">
                  <c:v>5</c:v>
                </c:pt>
                <c:pt idx="3161">
                  <c:v>8</c:v>
                </c:pt>
                <c:pt idx="3162">
                  <c:v>5.2</c:v>
                </c:pt>
                <c:pt idx="3163">
                  <c:v>8.5</c:v>
                </c:pt>
                <c:pt idx="3164">
                  <c:v>6.5</c:v>
                </c:pt>
                <c:pt idx="3165">
                  <c:v>7.4</c:v>
                </c:pt>
                <c:pt idx="3166">
                  <c:v>7.7</c:v>
                </c:pt>
                <c:pt idx="3167">
                  <c:v>7.4</c:v>
                </c:pt>
                <c:pt idx="3168">
                  <c:v>5.0999999999999996</c:v>
                </c:pt>
                <c:pt idx="3169">
                  <c:v>5</c:v>
                </c:pt>
                <c:pt idx="3170">
                  <c:v>7.2</c:v>
                </c:pt>
                <c:pt idx="3171">
                  <c:v>6.4</c:v>
                </c:pt>
                <c:pt idx="3172">
                  <c:v>5.6</c:v>
                </c:pt>
                <c:pt idx="3173">
                  <c:v>6.1</c:v>
                </c:pt>
                <c:pt idx="3174">
                  <c:v>5.2</c:v>
                </c:pt>
                <c:pt idx="3175">
                  <c:v>7.3</c:v>
                </c:pt>
                <c:pt idx="3176">
                  <c:v>7.5</c:v>
                </c:pt>
                <c:pt idx="3177">
                  <c:v>4.5</c:v>
                </c:pt>
                <c:pt idx="3178">
                  <c:v>6.6</c:v>
                </c:pt>
                <c:pt idx="3179">
                  <c:v>5.3</c:v>
                </c:pt>
                <c:pt idx="3180">
                  <c:v>4.9000000000000004</c:v>
                </c:pt>
                <c:pt idx="3181">
                  <c:v>7.7</c:v>
                </c:pt>
                <c:pt idx="3182">
                  <c:v>8</c:v>
                </c:pt>
                <c:pt idx="3183">
                  <c:v>3.8</c:v>
                </c:pt>
                <c:pt idx="3184">
                  <c:v>7.6</c:v>
                </c:pt>
                <c:pt idx="3185">
                  <c:v>5.9</c:v>
                </c:pt>
                <c:pt idx="3186">
                  <c:v>6.2</c:v>
                </c:pt>
                <c:pt idx="3187">
                  <c:v>7.2</c:v>
                </c:pt>
                <c:pt idx="3188">
                  <c:v>6.3</c:v>
                </c:pt>
                <c:pt idx="3189">
                  <c:v>5.2</c:v>
                </c:pt>
                <c:pt idx="3190">
                  <c:v>6.9</c:v>
                </c:pt>
                <c:pt idx="3191">
                  <c:v>6.8</c:v>
                </c:pt>
                <c:pt idx="3192">
                  <c:v>3.5</c:v>
                </c:pt>
                <c:pt idx="3193">
                  <c:v>6.1</c:v>
                </c:pt>
                <c:pt idx="3194">
                  <c:v>4.5</c:v>
                </c:pt>
                <c:pt idx="3195">
                  <c:v>5.9</c:v>
                </c:pt>
                <c:pt idx="3196">
                  <c:v>6.9</c:v>
                </c:pt>
                <c:pt idx="3197">
                  <c:v>7.7</c:v>
                </c:pt>
                <c:pt idx="3198">
                  <c:v>5.3</c:v>
                </c:pt>
                <c:pt idx="3199">
                  <c:v>7</c:v>
                </c:pt>
                <c:pt idx="3200">
                  <c:v>6.6</c:v>
                </c:pt>
                <c:pt idx="3201">
                  <c:v>6.4</c:v>
                </c:pt>
                <c:pt idx="3202">
                  <c:v>7.9</c:v>
                </c:pt>
                <c:pt idx="3203">
                  <c:v>6.9</c:v>
                </c:pt>
                <c:pt idx="3204">
                  <c:v>7.7</c:v>
                </c:pt>
                <c:pt idx="3205">
                  <c:v>7.2</c:v>
                </c:pt>
                <c:pt idx="3206">
                  <c:v>6.8</c:v>
                </c:pt>
                <c:pt idx="3207">
                  <c:v>7.4</c:v>
                </c:pt>
                <c:pt idx="3208">
                  <c:v>4.5999999999999996</c:v>
                </c:pt>
                <c:pt idx="3209">
                  <c:v>6.4</c:v>
                </c:pt>
                <c:pt idx="3210">
                  <c:v>7</c:v>
                </c:pt>
                <c:pt idx="3211">
                  <c:v>7.7</c:v>
                </c:pt>
                <c:pt idx="3212">
                  <c:v>6.8</c:v>
                </c:pt>
                <c:pt idx="3213">
                  <c:v>7</c:v>
                </c:pt>
                <c:pt idx="3214">
                  <c:v>7</c:v>
                </c:pt>
                <c:pt idx="3215">
                  <c:v>6.3</c:v>
                </c:pt>
                <c:pt idx="3216">
                  <c:v>7.1</c:v>
                </c:pt>
                <c:pt idx="3217">
                  <c:v>4.4000000000000004</c:v>
                </c:pt>
                <c:pt idx="3218">
                  <c:v>7.1</c:v>
                </c:pt>
                <c:pt idx="3219">
                  <c:v>6.1</c:v>
                </c:pt>
                <c:pt idx="3220">
                  <c:v>7.3</c:v>
                </c:pt>
                <c:pt idx="3221">
                  <c:v>6.2</c:v>
                </c:pt>
                <c:pt idx="3222">
                  <c:v>6.2</c:v>
                </c:pt>
                <c:pt idx="3223">
                  <c:v>6.2</c:v>
                </c:pt>
                <c:pt idx="3224">
                  <c:v>3.3</c:v>
                </c:pt>
                <c:pt idx="3225">
                  <c:v>7.5</c:v>
                </c:pt>
                <c:pt idx="3226">
                  <c:v>7.4</c:v>
                </c:pt>
                <c:pt idx="3227">
                  <c:v>7.3</c:v>
                </c:pt>
                <c:pt idx="3228">
                  <c:v>8</c:v>
                </c:pt>
                <c:pt idx="3229">
                  <c:v>5.9</c:v>
                </c:pt>
                <c:pt idx="3230">
                  <c:v>6.8</c:v>
                </c:pt>
                <c:pt idx="3231">
                  <c:v>7.4</c:v>
                </c:pt>
                <c:pt idx="3232">
                  <c:v>6.7</c:v>
                </c:pt>
                <c:pt idx="3233">
                  <c:v>5.5</c:v>
                </c:pt>
                <c:pt idx="3234">
                  <c:v>5.7</c:v>
                </c:pt>
                <c:pt idx="3235">
                  <c:v>7.2</c:v>
                </c:pt>
                <c:pt idx="3236">
                  <c:v>5.9</c:v>
                </c:pt>
                <c:pt idx="3237">
                  <c:v>6.7</c:v>
                </c:pt>
                <c:pt idx="3238">
                  <c:v>7.1</c:v>
                </c:pt>
                <c:pt idx="3239">
                  <c:v>7.7</c:v>
                </c:pt>
                <c:pt idx="3240">
                  <c:v>7.4</c:v>
                </c:pt>
                <c:pt idx="3241">
                  <c:v>8.4</c:v>
                </c:pt>
                <c:pt idx="3242">
                  <c:v>7.2</c:v>
                </c:pt>
                <c:pt idx="3243">
                  <c:v>5.4</c:v>
                </c:pt>
                <c:pt idx="3244">
                  <c:v>8.1</c:v>
                </c:pt>
                <c:pt idx="3245">
                  <c:v>7.8</c:v>
                </c:pt>
                <c:pt idx="3246">
                  <c:v>6.8</c:v>
                </c:pt>
                <c:pt idx="3247">
                  <c:v>7.7</c:v>
                </c:pt>
                <c:pt idx="3248">
                  <c:v>6.5</c:v>
                </c:pt>
                <c:pt idx="3249">
                  <c:v>7.3</c:v>
                </c:pt>
                <c:pt idx="3250">
                  <c:v>5.9</c:v>
                </c:pt>
                <c:pt idx="3251">
                  <c:v>8.6999999999999993</c:v>
                </c:pt>
                <c:pt idx="3252">
                  <c:v>5.8</c:v>
                </c:pt>
                <c:pt idx="3253">
                  <c:v>6.1</c:v>
                </c:pt>
                <c:pt idx="3254">
                  <c:v>7.6</c:v>
                </c:pt>
                <c:pt idx="3255">
                  <c:v>7.2</c:v>
                </c:pt>
                <c:pt idx="3256">
                  <c:v>6.5</c:v>
                </c:pt>
                <c:pt idx="3257">
                  <c:v>7.3</c:v>
                </c:pt>
                <c:pt idx="3258">
                  <c:v>6.2</c:v>
                </c:pt>
                <c:pt idx="3259">
                  <c:v>5</c:v>
                </c:pt>
                <c:pt idx="3260">
                  <c:v>7.8</c:v>
                </c:pt>
                <c:pt idx="3261">
                  <c:v>8.1</c:v>
                </c:pt>
                <c:pt idx="3262">
                  <c:v>6.7</c:v>
                </c:pt>
                <c:pt idx="3263">
                  <c:v>7.1</c:v>
                </c:pt>
                <c:pt idx="3264">
                  <c:v>5.6</c:v>
                </c:pt>
                <c:pt idx="3265">
                  <c:v>7.6</c:v>
                </c:pt>
                <c:pt idx="3266">
                  <c:v>4.5999999999999996</c:v>
                </c:pt>
                <c:pt idx="3267">
                  <c:v>7.1</c:v>
                </c:pt>
                <c:pt idx="3268">
                  <c:v>7.3</c:v>
                </c:pt>
                <c:pt idx="3269">
                  <c:v>4</c:v>
                </c:pt>
                <c:pt idx="3270">
                  <c:v>8</c:v>
                </c:pt>
                <c:pt idx="3271">
                  <c:v>6.7</c:v>
                </c:pt>
                <c:pt idx="3272">
                  <c:v>4.5999999999999996</c:v>
                </c:pt>
                <c:pt idx="3273">
                  <c:v>4</c:v>
                </c:pt>
                <c:pt idx="3274">
                  <c:v>7</c:v>
                </c:pt>
                <c:pt idx="3275">
                  <c:v>5.9</c:v>
                </c:pt>
                <c:pt idx="3276">
                  <c:v>7.5</c:v>
                </c:pt>
                <c:pt idx="3277">
                  <c:v>4.7</c:v>
                </c:pt>
                <c:pt idx="3278">
                  <c:v>6.7</c:v>
                </c:pt>
                <c:pt idx="3279">
                  <c:v>6.7</c:v>
                </c:pt>
                <c:pt idx="3280">
                  <c:v>7.1</c:v>
                </c:pt>
                <c:pt idx="3281">
                  <c:v>2.7</c:v>
                </c:pt>
                <c:pt idx="3282">
                  <c:v>7.3</c:v>
                </c:pt>
                <c:pt idx="3283">
                  <c:v>7.6</c:v>
                </c:pt>
                <c:pt idx="3284">
                  <c:v>5.8</c:v>
                </c:pt>
                <c:pt idx="3285">
                  <c:v>6.5</c:v>
                </c:pt>
                <c:pt idx="3286">
                  <c:v>6.6</c:v>
                </c:pt>
                <c:pt idx="3287">
                  <c:v>6.9</c:v>
                </c:pt>
                <c:pt idx="3288">
                  <c:v>8.5</c:v>
                </c:pt>
                <c:pt idx="3289">
                  <c:v>4.8</c:v>
                </c:pt>
                <c:pt idx="3290">
                  <c:v>7</c:v>
                </c:pt>
                <c:pt idx="3291">
                  <c:v>5.4</c:v>
                </c:pt>
                <c:pt idx="3292">
                  <c:v>6.9</c:v>
                </c:pt>
                <c:pt idx="3293">
                  <c:v>6.6</c:v>
                </c:pt>
                <c:pt idx="3294">
                  <c:v>5.9</c:v>
                </c:pt>
                <c:pt idx="3295">
                  <c:v>6.3</c:v>
                </c:pt>
                <c:pt idx="3296">
                  <c:v>6.3</c:v>
                </c:pt>
                <c:pt idx="3297">
                  <c:v>7.7</c:v>
                </c:pt>
                <c:pt idx="3298">
                  <c:v>7</c:v>
                </c:pt>
                <c:pt idx="3299">
                  <c:v>6.3</c:v>
                </c:pt>
                <c:pt idx="3300">
                  <c:v>5.9</c:v>
                </c:pt>
                <c:pt idx="3301">
                  <c:v>6.2</c:v>
                </c:pt>
                <c:pt idx="3302">
                  <c:v>7.7</c:v>
                </c:pt>
                <c:pt idx="3303">
                  <c:v>6.5</c:v>
                </c:pt>
                <c:pt idx="3304">
                  <c:v>5.8</c:v>
                </c:pt>
                <c:pt idx="3305">
                  <c:v>6.1</c:v>
                </c:pt>
                <c:pt idx="3306">
                  <c:v>5.2</c:v>
                </c:pt>
                <c:pt idx="3307">
                  <c:v>8.1999999999999993</c:v>
                </c:pt>
                <c:pt idx="3308">
                  <c:v>6</c:v>
                </c:pt>
                <c:pt idx="3309">
                  <c:v>6.8</c:v>
                </c:pt>
                <c:pt idx="3310">
                  <c:v>7</c:v>
                </c:pt>
                <c:pt idx="3311">
                  <c:v>6.8</c:v>
                </c:pt>
                <c:pt idx="3312">
                  <c:v>7.1</c:v>
                </c:pt>
                <c:pt idx="3313">
                  <c:v>6.9</c:v>
                </c:pt>
                <c:pt idx="3314">
                  <c:v>6.9</c:v>
                </c:pt>
                <c:pt idx="3315">
                  <c:v>7.2</c:v>
                </c:pt>
                <c:pt idx="3316">
                  <c:v>7.8</c:v>
                </c:pt>
                <c:pt idx="3317">
                  <c:v>7.3</c:v>
                </c:pt>
                <c:pt idx="3318">
                  <c:v>7.5</c:v>
                </c:pt>
                <c:pt idx="3319">
                  <c:v>6</c:v>
                </c:pt>
                <c:pt idx="3320">
                  <c:v>6.8</c:v>
                </c:pt>
                <c:pt idx="3321">
                  <c:v>3.9</c:v>
                </c:pt>
                <c:pt idx="3322">
                  <c:v>6.1</c:v>
                </c:pt>
                <c:pt idx="3323">
                  <c:v>7.5</c:v>
                </c:pt>
                <c:pt idx="3324">
                  <c:v>8.1999999999999993</c:v>
                </c:pt>
                <c:pt idx="3325">
                  <c:v>7.8</c:v>
                </c:pt>
                <c:pt idx="3326">
                  <c:v>5.2</c:v>
                </c:pt>
                <c:pt idx="3327">
                  <c:v>6.8</c:v>
                </c:pt>
                <c:pt idx="3328">
                  <c:v>7</c:v>
                </c:pt>
                <c:pt idx="3329">
                  <c:v>6.5</c:v>
                </c:pt>
                <c:pt idx="3330">
                  <c:v>6.4</c:v>
                </c:pt>
                <c:pt idx="3331">
                  <c:v>5.3</c:v>
                </c:pt>
                <c:pt idx="3332">
                  <c:v>4.7</c:v>
                </c:pt>
                <c:pt idx="3333">
                  <c:v>7</c:v>
                </c:pt>
                <c:pt idx="3334">
                  <c:v>7.6</c:v>
                </c:pt>
                <c:pt idx="3335">
                  <c:v>7.1</c:v>
                </c:pt>
                <c:pt idx="3336">
                  <c:v>6.5</c:v>
                </c:pt>
                <c:pt idx="3337">
                  <c:v>8.5</c:v>
                </c:pt>
                <c:pt idx="3338">
                  <c:v>8.6999999999999993</c:v>
                </c:pt>
                <c:pt idx="3339">
                  <c:v>7.1</c:v>
                </c:pt>
                <c:pt idx="3340">
                  <c:v>8.3000000000000007</c:v>
                </c:pt>
                <c:pt idx="3341">
                  <c:v>7.4</c:v>
                </c:pt>
                <c:pt idx="3342">
                  <c:v>6.4</c:v>
                </c:pt>
                <c:pt idx="3343">
                  <c:v>7.5</c:v>
                </c:pt>
                <c:pt idx="3344">
                  <c:v>7.2</c:v>
                </c:pt>
                <c:pt idx="3345">
                  <c:v>7.6</c:v>
                </c:pt>
                <c:pt idx="3346">
                  <c:v>7.8</c:v>
                </c:pt>
                <c:pt idx="3347">
                  <c:v>8.1999999999999993</c:v>
                </c:pt>
                <c:pt idx="3348">
                  <c:v>6.6</c:v>
                </c:pt>
                <c:pt idx="3349">
                  <c:v>5.7</c:v>
                </c:pt>
                <c:pt idx="3350">
                  <c:v>7.4</c:v>
                </c:pt>
                <c:pt idx="3351">
                  <c:v>8</c:v>
                </c:pt>
                <c:pt idx="3352">
                  <c:v>5.4</c:v>
                </c:pt>
                <c:pt idx="3353">
                  <c:v>7.4</c:v>
                </c:pt>
                <c:pt idx="3354">
                  <c:v>5.7</c:v>
                </c:pt>
                <c:pt idx="3355">
                  <c:v>6.8</c:v>
                </c:pt>
                <c:pt idx="3356">
                  <c:v>5.4</c:v>
                </c:pt>
                <c:pt idx="3357">
                  <c:v>5.0999999999999996</c:v>
                </c:pt>
                <c:pt idx="3358">
                  <c:v>5.9</c:v>
                </c:pt>
                <c:pt idx="3359">
                  <c:v>8.1999999999999993</c:v>
                </c:pt>
                <c:pt idx="3360">
                  <c:v>5.3</c:v>
                </c:pt>
                <c:pt idx="3361">
                  <c:v>4.3</c:v>
                </c:pt>
                <c:pt idx="3362">
                  <c:v>7.2</c:v>
                </c:pt>
                <c:pt idx="3363">
                  <c:v>5.9</c:v>
                </c:pt>
                <c:pt idx="3364">
                  <c:v>3</c:v>
                </c:pt>
                <c:pt idx="3365">
                  <c:v>7.9</c:v>
                </c:pt>
                <c:pt idx="3366">
                  <c:v>3.2</c:v>
                </c:pt>
                <c:pt idx="3367">
                  <c:v>6.5</c:v>
                </c:pt>
                <c:pt idx="3368">
                  <c:v>7</c:v>
                </c:pt>
                <c:pt idx="3369">
                  <c:v>6.9</c:v>
                </c:pt>
                <c:pt idx="3370">
                  <c:v>4.4000000000000004</c:v>
                </c:pt>
                <c:pt idx="3371">
                  <c:v>6</c:v>
                </c:pt>
                <c:pt idx="3372">
                  <c:v>5.3</c:v>
                </c:pt>
                <c:pt idx="3373">
                  <c:v>5.3</c:v>
                </c:pt>
                <c:pt idx="3374">
                  <c:v>7.1</c:v>
                </c:pt>
                <c:pt idx="3375">
                  <c:v>5.4</c:v>
                </c:pt>
                <c:pt idx="3376">
                  <c:v>6.9</c:v>
                </c:pt>
                <c:pt idx="3377">
                  <c:v>7.3</c:v>
                </c:pt>
                <c:pt idx="3378">
                  <c:v>7.8</c:v>
                </c:pt>
                <c:pt idx="3379">
                  <c:v>6.6</c:v>
                </c:pt>
                <c:pt idx="3380">
                  <c:v>5.4</c:v>
                </c:pt>
                <c:pt idx="3381">
                  <c:v>8.4</c:v>
                </c:pt>
                <c:pt idx="3382">
                  <c:v>6.3</c:v>
                </c:pt>
                <c:pt idx="3383">
                  <c:v>6.1</c:v>
                </c:pt>
                <c:pt idx="3384">
                  <c:v>5</c:v>
                </c:pt>
                <c:pt idx="3385">
                  <c:v>5.3</c:v>
                </c:pt>
                <c:pt idx="3386">
                  <c:v>5.3</c:v>
                </c:pt>
                <c:pt idx="3387">
                  <c:v>7.4</c:v>
                </c:pt>
                <c:pt idx="3388">
                  <c:v>5.9</c:v>
                </c:pt>
                <c:pt idx="3389">
                  <c:v>4.0999999999999996</c:v>
                </c:pt>
                <c:pt idx="3390">
                  <c:v>6.7</c:v>
                </c:pt>
                <c:pt idx="3391">
                  <c:v>5.8</c:v>
                </c:pt>
                <c:pt idx="3392">
                  <c:v>5.9</c:v>
                </c:pt>
                <c:pt idx="3393">
                  <c:v>8</c:v>
                </c:pt>
                <c:pt idx="3394">
                  <c:v>6.5</c:v>
                </c:pt>
                <c:pt idx="3395">
                  <c:v>6.4</c:v>
                </c:pt>
                <c:pt idx="3396">
                  <c:v>6.8</c:v>
                </c:pt>
                <c:pt idx="3397">
                  <c:v>7.4</c:v>
                </c:pt>
                <c:pt idx="3398">
                  <c:v>8.3000000000000007</c:v>
                </c:pt>
                <c:pt idx="3399">
                  <c:v>5.3</c:v>
                </c:pt>
                <c:pt idx="3400">
                  <c:v>8.1</c:v>
                </c:pt>
                <c:pt idx="3401">
                  <c:v>8</c:v>
                </c:pt>
                <c:pt idx="3402">
                  <c:v>5.7</c:v>
                </c:pt>
                <c:pt idx="3403">
                  <c:v>7.1</c:v>
                </c:pt>
                <c:pt idx="3404">
                  <c:v>7.8</c:v>
                </c:pt>
                <c:pt idx="3405">
                  <c:v>5.9</c:v>
                </c:pt>
                <c:pt idx="3406">
                  <c:v>7.8</c:v>
                </c:pt>
                <c:pt idx="3407">
                  <c:v>6</c:v>
                </c:pt>
                <c:pt idx="3408">
                  <c:v>7.2</c:v>
                </c:pt>
                <c:pt idx="3409">
                  <c:v>5.0999999999999996</c:v>
                </c:pt>
                <c:pt idx="3410">
                  <c:v>5.0999999999999996</c:v>
                </c:pt>
                <c:pt idx="3411">
                  <c:v>6.9</c:v>
                </c:pt>
                <c:pt idx="3412">
                  <c:v>4.5999999999999996</c:v>
                </c:pt>
                <c:pt idx="3413">
                  <c:v>6.7</c:v>
                </c:pt>
                <c:pt idx="3414">
                  <c:v>7.1</c:v>
                </c:pt>
                <c:pt idx="3415">
                  <c:v>7.6</c:v>
                </c:pt>
                <c:pt idx="3416">
                  <c:v>8.1</c:v>
                </c:pt>
                <c:pt idx="3417">
                  <c:v>7</c:v>
                </c:pt>
                <c:pt idx="3418">
                  <c:v>7.1</c:v>
                </c:pt>
                <c:pt idx="3419">
                  <c:v>7.6</c:v>
                </c:pt>
                <c:pt idx="3420">
                  <c:v>7.1</c:v>
                </c:pt>
                <c:pt idx="3421">
                  <c:v>7.1</c:v>
                </c:pt>
                <c:pt idx="3422">
                  <c:v>7.7</c:v>
                </c:pt>
                <c:pt idx="3423">
                  <c:v>7.6</c:v>
                </c:pt>
                <c:pt idx="3424">
                  <c:v>6.6</c:v>
                </c:pt>
                <c:pt idx="3425">
                  <c:v>5.7</c:v>
                </c:pt>
                <c:pt idx="3426">
                  <c:v>7.1</c:v>
                </c:pt>
                <c:pt idx="3427">
                  <c:v>6.2</c:v>
                </c:pt>
                <c:pt idx="3428">
                  <c:v>6.1</c:v>
                </c:pt>
                <c:pt idx="3429">
                  <c:v>5.9</c:v>
                </c:pt>
                <c:pt idx="3430">
                  <c:v>6.8</c:v>
                </c:pt>
                <c:pt idx="3431">
                  <c:v>6.8</c:v>
                </c:pt>
                <c:pt idx="3432">
                  <c:v>5.0999999999999996</c:v>
                </c:pt>
                <c:pt idx="3433">
                  <c:v>7.7</c:v>
                </c:pt>
                <c:pt idx="3434">
                  <c:v>3.9</c:v>
                </c:pt>
                <c:pt idx="3435">
                  <c:v>7.8</c:v>
                </c:pt>
                <c:pt idx="3436">
                  <c:v>5.7</c:v>
                </c:pt>
                <c:pt idx="3437">
                  <c:v>4.7</c:v>
                </c:pt>
                <c:pt idx="3438">
                  <c:v>5.9</c:v>
                </c:pt>
                <c:pt idx="3439">
                  <c:v>5.9</c:v>
                </c:pt>
                <c:pt idx="3440">
                  <c:v>8.1</c:v>
                </c:pt>
                <c:pt idx="3441">
                  <c:v>7.6</c:v>
                </c:pt>
                <c:pt idx="3442">
                  <c:v>7.2</c:v>
                </c:pt>
                <c:pt idx="3443">
                  <c:v>7.5</c:v>
                </c:pt>
                <c:pt idx="3444">
                  <c:v>5.0999999999999996</c:v>
                </c:pt>
                <c:pt idx="3445">
                  <c:v>6.9</c:v>
                </c:pt>
                <c:pt idx="3446">
                  <c:v>7.6</c:v>
                </c:pt>
                <c:pt idx="3447">
                  <c:v>7.6</c:v>
                </c:pt>
                <c:pt idx="3448">
                  <c:v>7.6</c:v>
                </c:pt>
                <c:pt idx="3449">
                  <c:v>5.3</c:v>
                </c:pt>
                <c:pt idx="3450">
                  <c:v>8.5</c:v>
                </c:pt>
                <c:pt idx="3451">
                  <c:v>7</c:v>
                </c:pt>
                <c:pt idx="3452">
                  <c:v>7.8</c:v>
                </c:pt>
                <c:pt idx="3453">
                  <c:v>7.2</c:v>
                </c:pt>
                <c:pt idx="3454">
                  <c:v>8</c:v>
                </c:pt>
                <c:pt idx="3455">
                  <c:v>8.1</c:v>
                </c:pt>
                <c:pt idx="3456">
                  <c:v>6.8</c:v>
                </c:pt>
                <c:pt idx="3457">
                  <c:v>7.2</c:v>
                </c:pt>
                <c:pt idx="3458">
                  <c:v>7.4</c:v>
                </c:pt>
                <c:pt idx="3459">
                  <c:v>6.1</c:v>
                </c:pt>
                <c:pt idx="3460">
                  <c:v>7</c:v>
                </c:pt>
                <c:pt idx="3461">
                  <c:v>5.3</c:v>
                </c:pt>
                <c:pt idx="3462">
                  <c:v>4.7</c:v>
                </c:pt>
                <c:pt idx="3463">
                  <c:v>5.7</c:v>
                </c:pt>
                <c:pt idx="3464">
                  <c:v>6.5</c:v>
                </c:pt>
                <c:pt idx="3465">
                  <c:v>8</c:v>
                </c:pt>
                <c:pt idx="3466">
                  <c:v>3.3</c:v>
                </c:pt>
                <c:pt idx="3467">
                  <c:v>8.3000000000000007</c:v>
                </c:pt>
                <c:pt idx="3468">
                  <c:v>6.9</c:v>
                </c:pt>
                <c:pt idx="3469">
                  <c:v>8.1</c:v>
                </c:pt>
                <c:pt idx="3470">
                  <c:v>6.8</c:v>
                </c:pt>
                <c:pt idx="3471">
                  <c:v>4.5999999999999996</c:v>
                </c:pt>
                <c:pt idx="3472">
                  <c:v>7</c:v>
                </c:pt>
                <c:pt idx="3473">
                  <c:v>6.7</c:v>
                </c:pt>
                <c:pt idx="3474">
                  <c:v>5.8</c:v>
                </c:pt>
                <c:pt idx="3475">
                  <c:v>4.5</c:v>
                </c:pt>
                <c:pt idx="3476">
                  <c:v>6.2</c:v>
                </c:pt>
                <c:pt idx="3477">
                  <c:v>6.6</c:v>
                </c:pt>
                <c:pt idx="3478">
                  <c:v>6.6</c:v>
                </c:pt>
                <c:pt idx="3479">
                  <c:v>7.8</c:v>
                </c:pt>
                <c:pt idx="3480">
                  <c:v>7.7</c:v>
                </c:pt>
                <c:pt idx="3481">
                  <c:v>5.7</c:v>
                </c:pt>
                <c:pt idx="3482">
                  <c:v>7.1</c:v>
                </c:pt>
                <c:pt idx="3483">
                  <c:v>6.4</c:v>
                </c:pt>
                <c:pt idx="3484">
                  <c:v>7</c:v>
                </c:pt>
                <c:pt idx="3485">
                  <c:v>5.8</c:v>
                </c:pt>
                <c:pt idx="3486">
                  <c:v>7.8</c:v>
                </c:pt>
                <c:pt idx="3487">
                  <c:v>7.2</c:v>
                </c:pt>
                <c:pt idx="3488">
                  <c:v>5.6</c:v>
                </c:pt>
                <c:pt idx="3489">
                  <c:v>6.8</c:v>
                </c:pt>
                <c:pt idx="3490">
                  <c:v>7.3</c:v>
                </c:pt>
                <c:pt idx="3491">
                  <c:v>7.3</c:v>
                </c:pt>
                <c:pt idx="3492">
                  <c:v>6.6</c:v>
                </c:pt>
                <c:pt idx="3493">
                  <c:v>7.5</c:v>
                </c:pt>
                <c:pt idx="3494">
                  <c:v>7.8</c:v>
                </c:pt>
                <c:pt idx="3495">
                  <c:v>6.7</c:v>
                </c:pt>
                <c:pt idx="3496">
                  <c:v>7.5</c:v>
                </c:pt>
                <c:pt idx="3497">
                  <c:v>6.3</c:v>
                </c:pt>
                <c:pt idx="3498">
                  <c:v>6.3</c:v>
                </c:pt>
                <c:pt idx="3499">
                  <c:v>6.8</c:v>
                </c:pt>
                <c:pt idx="3500">
                  <c:v>7.8</c:v>
                </c:pt>
                <c:pt idx="3501">
                  <c:v>6.9</c:v>
                </c:pt>
                <c:pt idx="3502">
                  <c:v>4.3</c:v>
                </c:pt>
                <c:pt idx="3503">
                  <c:v>7.2</c:v>
                </c:pt>
                <c:pt idx="3504">
                  <c:v>7.3</c:v>
                </c:pt>
                <c:pt idx="3505">
                  <c:v>7.2</c:v>
                </c:pt>
                <c:pt idx="3506">
                  <c:v>5.4</c:v>
                </c:pt>
                <c:pt idx="3507">
                  <c:v>7.1</c:v>
                </c:pt>
                <c:pt idx="3508">
                  <c:v>6.8</c:v>
                </c:pt>
                <c:pt idx="3509">
                  <c:v>7</c:v>
                </c:pt>
                <c:pt idx="3510">
                  <c:v>7.4</c:v>
                </c:pt>
                <c:pt idx="3511">
                  <c:v>6.7</c:v>
                </c:pt>
                <c:pt idx="3512">
                  <c:v>7.2</c:v>
                </c:pt>
                <c:pt idx="3513">
                  <c:v>7.5</c:v>
                </c:pt>
                <c:pt idx="3514">
                  <c:v>6.8</c:v>
                </c:pt>
                <c:pt idx="3515">
                  <c:v>7.9</c:v>
                </c:pt>
                <c:pt idx="3516">
                  <c:v>6.7</c:v>
                </c:pt>
                <c:pt idx="3517">
                  <c:v>5.8</c:v>
                </c:pt>
                <c:pt idx="3518">
                  <c:v>6.5</c:v>
                </c:pt>
                <c:pt idx="3519">
                  <c:v>7.2</c:v>
                </c:pt>
                <c:pt idx="3520">
                  <c:v>6.5</c:v>
                </c:pt>
                <c:pt idx="3521">
                  <c:v>6.2</c:v>
                </c:pt>
                <c:pt idx="3522">
                  <c:v>8.6</c:v>
                </c:pt>
                <c:pt idx="3523">
                  <c:v>6.5</c:v>
                </c:pt>
                <c:pt idx="3524">
                  <c:v>6.3</c:v>
                </c:pt>
                <c:pt idx="3525">
                  <c:v>4.3</c:v>
                </c:pt>
                <c:pt idx="3526">
                  <c:v>6.1</c:v>
                </c:pt>
                <c:pt idx="3527">
                  <c:v>5.8</c:v>
                </c:pt>
                <c:pt idx="3528">
                  <c:v>6.7</c:v>
                </c:pt>
                <c:pt idx="3529">
                  <c:v>6.7</c:v>
                </c:pt>
                <c:pt idx="3530">
                  <c:v>5.0999999999999996</c:v>
                </c:pt>
                <c:pt idx="3531">
                  <c:v>7.7</c:v>
                </c:pt>
                <c:pt idx="3532">
                  <c:v>6.7</c:v>
                </c:pt>
                <c:pt idx="3533">
                  <c:v>6.6</c:v>
                </c:pt>
                <c:pt idx="3534">
                  <c:v>8.1999999999999993</c:v>
                </c:pt>
                <c:pt idx="3535">
                  <c:v>8.1</c:v>
                </c:pt>
                <c:pt idx="3536">
                  <c:v>7.2</c:v>
                </c:pt>
                <c:pt idx="3537">
                  <c:v>7.4</c:v>
                </c:pt>
                <c:pt idx="3538">
                  <c:v>6.5</c:v>
                </c:pt>
                <c:pt idx="3539">
                  <c:v>5.7</c:v>
                </c:pt>
                <c:pt idx="3540">
                  <c:v>6.2</c:v>
                </c:pt>
                <c:pt idx="3541">
                  <c:v>3.3</c:v>
                </c:pt>
                <c:pt idx="3542">
                  <c:v>6.1</c:v>
                </c:pt>
                <c:pt idx="3543">
                  <c:v>5.7</c:v>
                </c:pt>
                <c:pt idx="3544">
                  <c:v>7.2</c:v>
                </c:pt>
                <c:pt idx="3545">
                  <c:v>7.7</c:v>
                </c:pt>
                <c:pt idx="3546">
                  <c:v>7.1</c:v>
                </c:pt>
                <c:pt idx="3547">
                  <c:v>7</c:v>
                </c:pt>
                <c:pt idx="3548">
                  <c:v>7.4</c:v>
                </c:pt>
                <c:pt idx="3549">
                  <c:v>7.7</c:v>
                </c:pt>
                <c:pt idx="3550">
                  <c:v>6.6</c:v>
                </c:pt>
                <c:pt idx="3551">
                  <c:v>6</c:v>
                </c:pt>
                <c:pt idx="3552">
                  <c:v>8.4</c:v>
                </c:pt>
                <c:pt idx="3553">
                  <c:v>8.9</c:v>
                </c:pt>
                <c:pt idx="3554">
                  <c:v>7.9</c:v>
                </c:pt>
                <c:pt idx="3555">
                  <c:v>6</c:v>
                </c:pt>
                <c:pt idx="3556">
                  <c:v>6.1</c:v>
                </c:pt>
                <c:pt idx="3557">
                  <c:v>7.4</c:v>
                </c:pt>
                <c:pt idx="3558">
                  <c:v>6.2</c:v>
                </c:pt>
                <c:pt idx="3559">
                  <c:v>7.2</c:v>
                </c:pt>
                <c:pt idx="3560">
                  <c:v>6.2</c:v>
                </c:pt>
                <c:pt idx="3561">
                  <c:v>6.8</c:v>
                </c:pt>
                <c:pt idx="3562">
                  <c:v>7.7</c:v>
                </c:pt>
                <c:pt idx="3563">
                  <c:v>5.9</c:v>
                </c:pt>
                <c:pt idx="3564">
                  <c:v>7</c:v>
                </c:pt>
                <c:pt idx="3565">
                  <c:v>6.1</c:v>
                </c:pt>
                <c:pt idx="3566">
                  <c:v>7.6</c:v>
                </c:pt>
                <c:pt idx="3567">
                  <c:v>8.1</c:v>
                </c:pt>
                <c:pt idx="3568">
                  <c:v>5.7</c:v>
                </c:pt>
                <c:pt idx="3569">
                  <c:v>6.6</c:v>
                </c:pt>
                <c:pt idx="3570">
                  <c:v>7.3</c:v>
                </c:pt>
                <c:pt idx="3571">
                  <c:v>5</c:v>
                </c:pt>
                <c:pt idx="3572">
                  <c:v>7</c:v>
                </c:pt>
                <c:pt idx="3573">
                  <c:v>3.4</c:v>
                </c:pt>
                <c:pt idx="3574">
                  <c:v>5.9</c:v>
                </c:pt>
                <c:pt idx="3575">
                  <c:v>6</c:v>
                </c:pt>
                <c:pt idx="3576">
                  <c:v>7.4</c:v>
                </c:pt>
                <c:pt idx="3577">
                  <c:v>7.4</c:v>
                </c:pt>
                <c:pt idx="3578">
                  <c:v>4.2</c:v>
                </c:pt>
                <c:pt idx="3579">
                  <c:v>6.2</c:v>
                </c:pt>
                <c:pt idx="3580">
                  <c:v>5.4</c:v>
                </c:pt>
                <c:pt idx="3581">
                  <c:v>7.2</c:v>
                </c:pt>
                <c:pt idx="3582">
                  <c:v>6.7</c:v>
                </c:pt>
                <c:pt idx="3583">
                  <c:v>7.2</c:v>
                </c:pt>
                <c:pt idx="3584">
                  <c:v>7.4</c:v>
                </c:pt>
                <c:pt idx="3585">
                  <c:v>5.6</c:v>
                </c:pt>
                <c:pt idx="3586">
                  <c:v>6.8</c:v>
                </c:pt>
                <c:pt idx="3587">
                  <c:v>7.7</c:v>
                </c:pt>
                <c:pt idx="3588">
                  <c:v>7</c:v>
                </c:pt>
                <c:pt idx="3589">
                  <c:v>7.2</c:v>
                </c:pt>
                <c:pt idx="3590">
                  <c:v>7.2</c:v>
                </c:pt>
                <c:pt idx="3591">
                  <c:v>6.2</c:v>
                </c:pt>
                <c:pt idx="3592">
                  <c:v>6.2</c:v>
                </c:pt>
                <c:pt idx="3593">
                  <c:v>6.9</c:v>
                </c:pt>
                <c:pt idx="3594">
                  <c:v>7</c:v>
                </c:pt>
                <c:pt idx="3595">
                  <c:v>6.7</c:v>
                </c:pt>
                <c:pt idx="3596">
                  <c:v>3.6</c:v>
                </c:pt>
                <c:pt idx="3597">
                  <c:v>7.4</c:v>
                </c:pt>
                <c:pt idx="3598">
                  <c:v>6.1</c:v>
                </c:pt>
                <c:pt idx="3599">
                  <c:v>8.1999999999999993</c:v>
                </c:pt>
                <c:pt idx="3600">
                  <c:v>7.7</c:v>
                </c:pt>
                <c:pt idx="3601">
                  <c:v>7.3</c:v>
                </c:pt>
                <c:pt idx="3602">
                  <c:v>7.6</c:v>
                </c:pt>
                <c:pt idx="3603">
                  <c:v>6.8</c:v>
                </c:pt>
                <c:pt idx="3604">
                  <c:v>5.6</c:v>
                </c:pt>
                <c:pt idx="3605">
                  <c:v>4.8</c:v>
                </c:pt>
                <c:pt idx="3606">
                  <c:v>6.4</c:v>
                </c:pt>
                <c:pt idx="3607">
                  <c:v>6.8</c:v>
                </c:pt>
                <c:pt idx="3608">
                  <c:v>6.1</c:v>
                </c:pt>
                <c:pt idx="3609">
                  <c:v>6</c:v>
                </c:pt>
                <c:pt idx="3610">
                  <c:v>6.1</c:v>
                </c:pt>
                <c:pt idx="3611">
                  <c:v>5.5</c:v>
                </c:pt>
                <c:pt idx="3612">
                  <c:v>6.9</c:v>
                </c:pt>
                <c:pt idx="3613">
                  <c:v>4.0999999999999996</c:v>
                </c:pt>
                <c:pt idx="3614">
                  <c:v>5.4</c:v>
                </c:pt>
                <c:pt idx="3615">
                  <c:v>8.1999999999999993</c:v>
                </c:pt>
                <c:pt idx="3616">
                  <c:v>5.7</c:v>
                </c:pt>
                <c:pt idx="3617">
                  <c:v>7.9</c:v>
                </c:pt>
                <c:pt idx="3618">
                  <c:v>7.1</c:v>
                </c:pt>
                <c:pt idx="3619">
                  <c:v>6.4</c:v>
                </c:pt>
                <c:pt idx="3620">
                  <c:v>7.5</c:v>
                </c:pt>
                <c:pt idx="3621">
                  <c:v>6.4</c:v>
                </c:pt>
                <c:pt idx="3622">
                  <c:v>7.3</c:v>
                </c:pt>
                <c:pt idx="3623">
                  <c:v>7.2</c:v>
                </c:pt>
                <c:pt idx="3624">
                  <c:v>6</c:v>
                </c:pt>
                <c:pt idx="3625">
                  <c:v>5.6</c:v>
                </c:pt>
                <c:pt idx="3626">
                  <c:v>8.4</c:v>
                </c:pt>
                <c:pt idx="3627">
                  <c:v>7.5</c:v>
                </c:pt>
                <c:pt idx="3628">
                  <c:v>7.2</c:v>
                </c:pt>
                <c:pt idx="3629">
                  <c:v>7.2</c:v>
                </c:pt>
                <c:pt idx="3630">
                  <c:v>6.5</c:v>
                </c:pt>
                <c:pt idx="3631">
                  <c:v>5.0999999999999996</c:v>
                </c:pt>
                <c:pt idx="3632">
                  <c:v>6.4</c:v>
                </c:pt>
                <c:pt idx="3633">
                  <c:v>6.8</c:v>
                </c:pt>
                <c:pt idx="3634">
                  <c:v>7.5</c:v>
                </c:pt>
                <c:pt idx="3635">
                  <c:v>6.9</c:v>
                </c:pt>
                <c:pt idx="3636">
                  <c:v>7</c:v>
                </c:pt>
                <c:pt idx="3637">
                  <c:v>6.3</c:v>
                </c:pt>
                <c:pt idx="3638">
                  <c:v>5.5</c:v>
                </c:pt>
                <c:pt idx="3639">
                  <c:v>6.6</c:v>
                </c:pt>
                <c:pt idx="3640">
                  <c:v>5.2</c:v>
                </c:pt>
                <c:pt idx="3641">
                  <c:v>8.3000000000000007</c:v>
                </c:pt>
                <c:pt idx="3642">
                  <c:v>7.2</c:v>
                </c:pt>
                <c:pt idx="3643">
                  <c:v>7.2</c:v>
                </c:pt>
                <c:pt idx="3644">
                  <c:v>6.5</c:v>
                </c:pt>
                <c:pt idx="3645">
                  <c:v>6.5</c:v>
                </c:pt>
                <c:pt idx="3646">
                  <c:v>7.8</c:v>
                </c:pt>
                <c:pt idx="3647">
                  <c:v>6.4</c:v>
                </c:pt>
                <c:pt idx="3648">
                  <c:v>8.1</c:v>
                </c:pt>
                <c:pt idx="3649">
                  <c:v>5.6</c:v>
                </c:pt>
                <c:pt idx="3650">
                  <c:v>5.6</c:v>
                </c:pt>
                <c:pt idx="3651">
                  <c:v>6.6</c:v>
                </c:pt>
                <c:pt idx="3652">
                  <c:v>7.7</c:v>
                </c:pt>
                <c:pt idx="3653">
                  <c:v>7.2</c:v>
                </c:pt>
                <c:pt idx="3654">
                  <c:v>6.5</c:v>
                </c:pt>
                <c:pt idx="3655">
                  <c:v>6.1</c:v>
                </c:pt>
                <c:pt idx="3656">
                  <c:v>5.7</c:v>
                </c:pt>
                <c:pt idx="3657">
                  <c:v>5.9</c:v>
                </c:pt>
                <c:pt idx="3658">
                  <c:v>7.7</c:v>
                </c:pt>
                <c:pt idx="3659">
                  <c:v>7.1</c:v>
                </c:pt>
                <c:pt idx="3660">
                  <c:v>7.6</c:v>
                </c:pt>
                <c:pt idx="3661">
                  <c:v>6.4</c:v>
                </c:pt>
                <c:pt idx="3662">
                  <c:v>7.4</c:v>
                </c:pt>
                <c:pt idx="3663">
                  <c:v>6.8</c:v>
                </c:pt>
                <c:pt idx="3664">
                  <c:v>6.5</c:v>
                </c:pt>
                <c:pt idx="3665">
                  <c:v>6</c:v>
                </c:pt>
                <c:pt idx="3666">
                  <c:v>7.3</c:v>
                </c:pt>
                <c:pt idx="3667">
                  <c:v>7.3</c:v>
                </c:pt>
                <c:pt idx="3668">
                  <c:v>6.5</c:v>
                </c:pt>
                <c:pt idx="3669">
                  <c:v>6</c:v>
                </c:pt>
                <c:pt idx="3670">
                  <c:v>5.3</c:v>
                </c:pt>
                <c:pt idx="3671">
                  <c:v>6.6</c:v>
                </c:pt>
                <c:pt idx="3672">
                  <c:v>7.1</c:v>
                </c:pt>
                <c:pt idx="3673">
                  <c:v>8.6999999999999993</c:v>
                </c:pt>
                <c:pt idx="3674">
                  <c:v>8.4</c:v>
                </c:pt>
                <c:pt idx="3675">
                  <c:v>6.2</c:v>
                </c:pt>
                <c:pt idx="3676">
                  <c:v>5.8</c:v>
                </c:pt>
                <c:pt idx="3677">
                  <c:v>5.7</c:v>
                </c:pt>
                <c:pt idx="3678">
                  <c:v>6.1</c:v>
                </c:pt>
                <c:pt idx="3679">
                  <c:v>6.4</c:v>
                </c:pt>
                <c:pt idx="3680">
                  <c:v>6.5</c:v>
                </c:pt>
                <c:pt idx="3681">
                  <c:v>4.5999999999999996</c:v>
                </c:pt>
                <c:pt idx="3682">
                  <c:v>6.8</c:v>
                </c:pt>
                <c:pt idx="3683">
                  <c:v>5.9</c:v>
                </c:pt>
                <c:pt idx="3684">
                  <c:v>7.7</c:v>
                </c:pt>
                <c:pt idx="3685">
                  <c:v>7.1</c:v>
                </c:pt>
                <c:pt idx="3686">
                  <c:v>6.2</c:v>
                </c:pt>
                <c:pt idx="3687">
                  <c:v>7.7</c:v>
                </c:pt>
                <c:pt idx="3688">
                  <c:v>7.5</c:v>
                </c:pt>
                <c:pt idx="3689">
                  <c:v>7.6</c:v>
                </c:pt>
                <c:pt idx="3690">
                  <c:v>6.9</c:v>
                </c:pt>
                <c:pt idx="3691">
                  <c:v>7.1</c:v>
                </c:pt>
                <c:pt idx="3692">
                  <c:v>6.3</c:v>
                </c:pt>
                <c:pt idx="3693">
                  <c:v>8.3000000000000007</c:v>
                </c:pt>
                <c:pt idx="3694">
                  <c:v>7.1</c:v>
                </c:pt>
                <c:pt idx="3695">
                  <c:v>4.7</c:v>
                </c:pt>
                <c:pt idx="3696">
                  <c:v>7.2</c:v>
                </c:pt>
                <c:pt idx="3697">
                  <c:v>5.0999999999999996</c:v>
                </c:pt>
                <c:pt idx="3698">
                  <c:v>6.9</c:v>
                </c:pt>
                <c:pt idx="3699">
                  <c:v>6.1</c:v>
                </c:pt>
                <c:pt idx="3700">
                  <c:v>7</c:v>
                </c:pt>
                <c:pt idx="3701">
                  <c:v>6.3</c:v>
                </c:pt>
                <c:pt idx="3702">
                  <c:v>6.1</c:v>
                </c:pt>
                <c:pt idx="3703">
                  <c:v>7.2</c:v>
                </c:pt>
                <c:pt idx="3704">
                  <c:v>7.8</c:v>
                </c:pt>
                <c:pt idx="3705">
                  <c:v>4.7</c:v>
                </c:pt>
                <c:pt idx="3706">
                  <c:v>6.7</c:v>
                </c:pt>
                <c:pt idx="3707">
                  <c:v>6.6</c:v>
                </c:pt>
                <c:pt idx="3708">
                  <c:v>6.9</c:v>
                </c:pt>
                <c:pt idx="3709">
                  <c:v>7.1</c:v>
                </c:pt>
                <c:pt idx="3710">
                  <c:v>6.7</c:v>
                </c:pt>
                <c:pt idx="3711">
                  <c:v>7.1</c:v>
                </c:pt>
                <c:pt idx="3712">
                  <c:v>7.6</c:v>
                </c:pt>
                <c:pt idx="3713">
                  <c:v>8.1</c:v>
                </c:pt>
                <c:pt idx="3714">
                  <c:v>5.5</c:v>
                </c:pt>
                <c:pt idx="3715">
                  <c:v>6.6</c:v>
                </c:pt>
                <c:pt idx="3716">
                  <c:v>4.8</c:v>
                </c:pt>
                <c:pt idx="3717">
                  <c:v>6.4</c:v>
                </c:pt>
                <c:pt idx="3718">
                  <c:v>7.3</c:v>
                </c:pt>
                <c:pt idx="3719">
                  <c:v>6.9</c:v>
                </c:pt>
                <c:pt idx="3720">
                  <c:v>7.2</c:v>
                </c:pt>
                <c:pt idx="3721">
                  <c:v>6.5</c:v>
                </c:pt>
                <c:pt idx="3722">
                  <c:v>6.6</c:v>
                </c:pt>
                <c:pt idx="3723">
                  <c:v>6.7</c:v>
                </c:pt>
                <c:pt idx="3724">
                  <c:v>7.3</c:v>
                </c:pt>
                <c:pt idx="3725">
                  <c:v>6.4</c:v>
                </c:pt>
                <c:pt idx="3726">
                  <c:v>7</c:v>
                </c:pt>
                <c:pt idx="3727">
                  <c:v>5.5</c:v>
                </c:pt>
                <c:pt idx="3728">
                  <c:v>6.7</c:v>
                </c:pt>
                <c:pt idx="3729">
                  <c:v>6.1</c:v>
                </c:pt>
                <c:pt idx="3730">
                  <c:v>3.9</c:v>
                </c:pt>
                <c:pt idx="3731">
                  <c:v>6.3</c:v>
                </c:pt>
                <c:pt idx="3732">
                  <c:v>7.5</c:v>
                </c:pt>
                <c:pt idx="3733">
                  <c:v>7</c:v>
                </c:pt>
                <c:pt idx="3734">
                  <c:v>6.7</c:v>
                </c:pt>
                <c:pt idx="3735">
                  <c:v>7.4</c:v>
                </c:pt>
                <c:pt idx="3736">
                  <c:v>8</c:v>
                </c:pt>
                <c:pt idx="3737">
                  <c:v>7.2</c:v>
                </c:pt>
                <c:pt idx="3738">
                  <c:v>6.4</c:v>
                </c:pt>
                <c:pt idx="3739">
                  <c:v>6.5</c:v>
                </c:pt>
                <c:pt idx="3740">
                  <c:v>6.9</c:v>
                </c:pt>
                <c:pt idx="3741">
                  <c:v>7.5</c:v>
                </c:pt>
                <c:pt idx="3742">
                  <c:v>7.7</c:v>
                </c:pt>
                <c:pt idx="3743">
                  <c:v>8.5</c:v>
                </c:pt>
                <c:pt idx="3744">
                  <c:v>7.7</c:v>
                </c:pt>
                <c:pt idx="3745">
                  <c:v>6.5</c:v>
                </c:pt>
                <c:pt idx="3746">
                  <c:v>7</c:v>
                </c:pt>
                <c:pt idx="3747">
                  <c:v>5.5</c:v>
                </c:pt>
                <c:pt idx="3748">
                  <c:v>6.3</c:v>
                </c:pt>
                <c:pt idx="3749">
                  <c:v>7.9</c:v>
                </c:pt>
                <c:pt idx="3750">
                  <c:v>7.3</c:v>
                </c:pt>
                <c:pt idx="3751">
                  <c:v>7.4</c:v>
                </c:pt>
                <c:pt idx="3752">
                  <c:v>7</c:v>
                </c:pt>
                <c:pt idx="3753">
                  <c:v>7.1</c:v>
                </c:pt>
                <c:pt idx="3754">
                  <c:v>7.5</c:v>
                </c:pt>
                <c:pt idx="3755">
                  <c:v>6.7</c:v>
                </c:pt>
                <c:pt idx="3756">
                  <c:v>6.7</c:v>
                </c:pt>
                <c:pt idx="3757">
                  <c:v>4.2</c:v>
                </c:pt>
                <c:pt idx="3758">
                  <c:v>7</c:v>
                </c:pt>
                <c:pt idx="3759">
                  <c:v>7</c:v>
                </c:pt>
                <c:pt idx="3760">
                  <c:v>6.8</c:v>
                </c:pt>
                <c:pt idx="3761">
                  <c:v>7.5</c:v>
                </c:pt>
                <c:pt idx="3762">
                  <c:v>5.3</c:v>
                </c:pt>
                <c:pt idx="3763">
                  <c:v>7.3</c:v>
                </c:pt>
                <c:pt idx="3764">
                  <c:v>5.6</c:v>
                </c:pt>
                <c:pt idx="3765">
                  <c:v>5.6</c:v>
                </c:pt>
                <c:pt idx="3766">
                  <c:v>6.6</c:v>
                </c:pt>
                <c:pt idx="3767">
                  <c:v>6.3</c:v>
                </c:pt>
                <c:pt idx="3768">
                  <c:v>7.5</c:v>
                </c:pt>
                <c:pt idx="3769">
                  <c:v>7.6</c:v>
                </c:pt>
                <c:pt idx="3770">
                  <c:v>4.0999999999999996</c:v>
                </c:pt>
                <c:pt idx="3771">
                  <c:v>7.8</c:v>
                </c:pt>
                <c:pt idx="3772">
                  <c:v>6.7</c:v>
                </c:pt>
                <c:pt idx="3773">
                  <c:v>7.3</c:v>
                </c:pt>
                <c:pt idx="3774">
                  <c:v>7.1</c:v>
                </c:pt>
                <c:pt idx="3775">
                  <c:v>6.6</c:v>
                </c:pt>
                <c:pt idx="3776">
                  <c:v>6.2</c:v>
                </c:pt>
                <c:pt idx="3777">
                  <c:v>6.1</c:v>
                </c:pt>
                <c:pt idx="3778">
                  <c:v>6.9</c:v>
                </c:pt>
                <c:pt idx="3779">
                  <c:v>7.5</c:v>
                </c:pt>
                <c:pt idx="3780">
                  <c:v>7.4</c:v>
                </c:pt>
                <c:pt idx="3781">
                  <c:v>7</c:v>
                </c:pt>
                <c:pt idx="3782">
                  <c:v>6.3</c:v>
                </c:pt>
                <c:pt idx="3783">
                  <c:v>6.9</c:v>
                </c:pt>
                <c:pt idx="3784">
                  <c:v>6.4</c:v>
                </c:pt>
                <c:pt idx="3785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23-42DA-9F85-217C8D02E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169344"/>
        <c:axId val="992166464"/>
      </c:scatterChart>
      <c:valAx>
        <c:axId val="99216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166464"/>
        <c:crosses val="autoZero"/>
        <c:crossBetween val="midCat"/>
      </c:valAx>
      <c:valAx>
        <c:axId val="99216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16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Aptos Narrow" panose="02110004020202020204"/>
              </a:rPr>
              <a:t>Language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bar"/>
        <c:varyColors val="1"/>
        <c:ser>
          <c:idx val="0"/>
          <c:order val="0"/>
          <c:tx>
            <c:strRef>
              <c:f>'C. Language_Analysis'!$E$4</c:f>
              <c:strCache>
                <c:ptCount val="1"/>
                <c:pt idx="0">
                  <c:v>Movies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C6-44B5-8CC4-8AEA822401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C6-44B5-8CC4-8AEA822401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FC6-44B5-8CC4-8AEA822401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FC6-44B5-8CC4-8AEA822401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FC6-44B5-8CC4-8AEA822401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FC6-44B5-8CC4-8AEA822401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FC6-44B5-8CC4-8AEA822401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FC6-44B5-8CC4-8AEA822401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FC6-44B5-8CC4-8AEA822401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FC6-44B5-8CC4-8AEA822401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FC6-44B5-8CC4-8AEA822401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FC6-44B5-8CC4-8AEA822401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1FC6-44B5-8CC4-8AEA822401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1FC6-44B5-8CC4-8AEA8224011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1FC6-44B5-8CC4-8AEA8224011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1FC6-44B5-8CC4-8AEA8224011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1FC6-44B5-8CC4-8AEA8224011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1FC6-44B5-8CC4-8AEA8224011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1FC6-44B5-8CC4-8AEA8224011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1FC6-44B5-8CC4-8AEA8224011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1FC6-44B5-8CC4-8AEA8224011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1FC6-44B5-8CC4-8AEA8224011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1FC6-44B5-8CC4-8AEA8224011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1FC6-44B5-8CC4-8AEA8224011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1FC6-44B5-8CC4-8AEA8224011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1FC6-44B5-8CC4-8AEA8224011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1FC6-44B5-8CC4-8AEA8224011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1FC6-44B5-8CC4-8AEA8224011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1FC6-44B5-8CC4-8AEA82240112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1FC6-44B5-8CC4-8AEA82240112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1FC6-44B5-8CC4-8AEA82240112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1FC6-44B5-8CC4-8AEA82240112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1FC6-44B5-8CC4-8AEA82240112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1FC6-44B5-8CC4-8AEA82240112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1FC6-44B5-8CC4-8AEA82240112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1FC6-44B5-8CC4-8AEA82240112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1FC6-44B5-8CC4-8AEA82240112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1FC6-44B5-8CC4-8AEA82240112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1FC6-44B5-8CC4-8AEA82240112}"/>
              </c:ext>
            </c:extLst>
          </c:dPt>
          <c:cat>
            <c:strRef>
              <c:f>'C. Language_Analysis'!$D$5:$D$42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'C. Language_Analysis'!$E$5:$E$42</c:f>
              <c:numCache>
                <c:formatCode>General</c:formatCode>
                <c:ptCount val="38"/>
                <c:pt idx="0">
                  <c:v>3606</c:v>
                </c:pt>
                <c:pt idx="1">
                  <c:v>14</c:v>
                </c:pt>
                <c:pt idx="2">
                  <c:v>2</c:v>
                </c:pt>
                <c:pt idx="3">
                  <c:v>26</c:v>
                </c:pt>
                <c:pt idx="4">
                  <c:v>37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8</c:v>
                </c:pt>
                <c:pt idx="10">
                  <c:v>12</c:v>
                </c:pt>
                <c:pt idx="11">
                  <c:v>1</c:v>
                </c:pt>
                <c:pt idx="12">
                  <c:v>7</c:v>
                </c:pt>
                <c:pt idx="13">
                  <c:v>3</c:v>
                </c:pt>
                <c:pt idx="14">
                  <c:v>2</c:v>
                </c:pt>
                <c:pt idx="15">
                  <c:v>13</c:v>
                </c:pt>
                <c:pt idx="16">
                  <c:v>1</c:v>
                </c:pt>
                <c:pt idx="17">
                  <c:v>3</c:v>
                </c:pt>
                <c:pt idx="18">
                  <c:v>1</c:v>
                </c:pt>
                <c:pt idx="19">
                  <c:v>5</c:v>
                </c:pt>
                <c:pt idx="20">
                  <c:v>1</c:v>
                </c:pt>
                <c:pt idx="21">
                  <c:v>10</c:v>
                </c:pt>
                <c:pt idx="22">
                  <c:v>1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0-4FDD-9F88-2E6262194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219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Director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'D. Director_Analysis'!$F$4</c:f>
              <c:strCache>
                <c:ptCount val="1"/>
                <c:pt idx="0">
                  <c:v>Average_IMDB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'D. Director_Analysis'!$D$5:$D$1627</c:f>
              <c:strCache>
                <c:ptCount val="56"/>
                <c:pt idx="0">
                  <c:v>Christopher Nolan</c:v>
                </c:pt>
                <c:pt idx="1">
                  <c:v>Quentin Tarantino</c:v>
                </c:pt>
                <c:pt idx="2">
                  <c:v>Peter Jackson</c:v>
                </c:pt>
                <c:pt idx="3">
                  <c:v>David Fincher</c:v>
                </c:pt>
                <c:pt idx="4">
                  <c:v>Martin Scorsese</c:v>
                </c:pt>
                <c:pt idx="5">
                  <c:v>Francis Ford Coppola</c:v>
                </c:pt>
                <c:pt idx="6">
                  <c:v>Steven Spielberg</c:v>
                </c:pt>
                <c:pt idx="7">
                  <c:v>Danny Boyle</c:v>
                </c:pt>
                <c:pt idx="8">
                  <c:v>Richard Linklater</c:v>
                </c:pt>
                <c:pt idx="9">
                  <c:v>Robert Zemeckis</c:v>
                </c:pt>
                <c:pt idx="10">
                  <c:v>Bryan Singer</c:v>
                </c:pt>
                <c:pt idx="11">
                  <c:v>Ang Lee</c:v>
                </c:pt>
                <c:pt idx="12">
                  <c:v>Clint Eastwood</c:v>
                </c:pt>
                <c:pt idx="13">
                  <c:v>Ridley Scott</c:v>
                </c:pt>
                <c:pt idx="14">
                  <c:v>Stephen Frears</c:v>
                </c:pt>
                <c:pt idx="15">
                  <c:v>James Mangold</c:v>
                </c:pt>
                <c:pt idx="16">
                  <c:v>Tim Burton</c:v>
                </c:pt>
                <c:pt idx="17">
                  <c:v>Rob Reiner</c:v>
                </c:pt>
                <c:pt idx="18">
                  <c:v>Woody Allen</c:v>
                </c:pt>
                <c:pt idx="19">
                  <c:v>Lasse HallstrÃ¶m</c:v>
                </c:pt>
                <c:pt idx="20">
                  <c:v>Sam Raimi</c:v>
                </c:pt>
                <c:pt idx="21">
                  <c:v>Antoine Fuqua</c:v>
                </c:pt>
                <c:pt idx="22">
                  <c:v>F. Gary Gray</c:v>
                </c:pt>
                <c:pt idx="23">
                  <c:v>Ron Howard</c:v>
                </c:pt>
                <c:pt idx="24">
                  <c:v>Oliver Stone</c:v>
                </c:pt>
                <c:pt idx="25">
                  <c:v>Tony Scott</c:v>
                </c:pt>
                <c:pt idx="26">
                  <c:v>Kevin Smith</c:v>
                </c:pt>
                <c:pt idx="27">
                  <c:v>Phillip Noyce</c:v>
                </c:pt>
                <c:pt idx="28">
                  <c:v>Neil Jordan</c:v>
                </c:pt>
                <c:pt idx="29">
                  <c:v>Spike Lee</c:v>
                </c:pt>
                <c:pt idx="30">
                  <c:v>John Carpenter</c:v>
                </c:pt>
                <c:pt idx="31">
                  <c:v>Steven Soderbergh</c:v>
                </c:pt>
                <c:pt idx="32">
                  <c:v>Chris Columbus</c:v>
                </c:pt>
                <c:pt idx="33">
                  <c:v>Richard Donner</c:v>
                </c:pt>
                <c:pt idx="34">
                  <c:v>John McTiernan</c:v>
                </c:pt>
                <c:pt idx="35">
                  <c:v>Michael Bay</c:v>
                </c:pt>
                <c:pt idx="36">
                  <c:v>Brian De Palma</c:v>
                </c:pt>
                <c:pt idx="37">
                  <c:v>Barry Levinson</c:v>
                </c:pt>
                <c:pt idx="38">
                  <c:v>Martin Campbell</c:v>
                </c:pt>
                <c:pt idx="39">
                  <c:v>Harold Ramis</c:v>
                </c:pt>
                <c:pt idx="40">
                  <c:v>Brett Ratner</c:v>
                </c:pt>
                <c:pt idx="41">
                  <c:v>Joel Schumacher</c:v>
                </c:pt>
                <c:pt idx="42">
                  <c:v>Bobby Farrelly</c:v>
                </c:pt>
                <c:pt idx="43">
                  <c:v>Roland Emmerich</c:v>
                </c:pt>
                <c:pt idx="44">
                  <c:v>Shawn Levy</c:v>
                </c:pt>
                <c:pt idx="45">
                  <c:v>Ivan Reitman</c:v>
                </c:pt>
                <c:pt idx="46">
                  <c:v>M. Night Shyamalan</c:v>
                </c:pt>
                <c:pt idx="47">
                  <c:v>Paul W.S. Anderson</c:v>
                </c:pt>
                <c:pt idx="48">
                  <c:v>Wes Craven</c:v>
                </c:pt>
                <c:pt idx="49">
                  <c:v>Adam Shankman</c:v>
                </c:pt>
                <c:pt idx="50">
                  <c:v>Garry Marshall</c:v>
                </c:pt>
                <c:pt idx="51">
                  <c:v>Renny Harlin</c:v>
                </c:pt>
                <c:pt idx="52">
                  <c:v>Dennis Dugan</c:v>
                </c:pt>
                <c:pt idx="53">
                  <c:v>Robert Rodriguez</c:v>
                </c:pt>
                <c:pt idx="54">
                  <c:v>Donald Petrie</c:v>
                </c:pt>
                <c:pt idx="55">
                  <c:v>Rob Cohen</c:v>
                </c:pt>
              </c:strCache>
            </c:strRef>
          </c:cat>
          <c:val>
            <c:numRef>
              <c:f>'D. Director_Analysis'!$F$5:$F$1627</c:f>
              <c:numCache>
                <c:formatCode>General</c:formatCode>
                <c:ptCount val="56"/>
                <c:pt idx="0">
                  <c:v>8.4250000000000007</c:v>
                </c:pt>
                <c:pt idx="1">
                  <c:v>8.2000000000000011</c:v>
                </c:pt>
                <c:pt idx="2">
                  <c:v>7.8888888888888893</c:v>
                </c:pt>
                <c:pt idx="3">
                  <c:v>7.7499999999999982</c:v>
                </c:pt>
                <c:pt idx="4">
                  <c:v>7.6749999999999998</c:v>
                </c:pt>
                <c:pt idx="5">
                  <c:v>7.6555555555555559</c:v>
                </c:pt>
                <c:pt idx="6">
                  <c:v>7.5439999999999996</c:v>
                </c:pt>
                <c:pt idx="7">
                  <c:v>7.4375</c:v>
                </c:pt>
                <c:pt idx="8">
                  <c:v>7.3272727272727272</c:v>
                </c:pt>
                <c:pt idx="9">
                  <c:v>7.3076923076923084</c:v>
                </c:pt>
                <c:pt idx="10">
                  <c:v>7.2875000000000005</c:v>
                </c:pt>
                <c:pt idx="11">
                  <c:v>7.2500000000000009</c:v>
                </c:pt>
                <c:pt idx="12">
                  <c:v>7.2052631578947368</c:v>
                </c:pt>
                <c:pt idx="13">
                  <c:v>7.1312499999999996</c:v>
                </c:pt>
                <c:pt idx="14">
                  <c:v>7.0874999999999995</c:v>
                </c:pt>
                <c:pt idx="15">
                  <c:v>7.0749999999999993</c:v>
                </c:pt>
                <c:pt idx="16">
                  <c:v>7.05</c:v>
                </c:pt>
                <c:pt idx="17">
                  <c:v>7.0181818181818185</c:v>
                </c:pt>
                <c:pt idx="18">
                  <c:v>6.9999999999999982</c:v>
                </c:pt>
                <c:pt idx="19">
                  <c:v>6.9874999999999998</c:v>
                </c:pt>
                <c:pt idx="20">
                  <c:v>6.9600000000000009</c:v>
                </c:pt>
                <c:pt idx="21">
                  <c:v>6.9375000000000009</c:v>
                </c:pt>
                <c:pt idx="22">
                  <c:v>6.9374999999999991</c:v>
                </c:pt>
                <c:pt idx="23">
                  <c:v>6.9307692307692301</c:v>
                </c:pt>
                <c:pt idx="24">
                  <c:v>6.9076923076923071</c:v>
                </c:pt>
                <c:pt idx="25">
                  <c:v>6.791666666666667</c:v>
                </c:pt>
                <c:pt idx="26">
                  <c:v>6.7799999999999994</c:v>
                </c:pt>
                <c:pt idx="27">
                  <c:v>6.7666666666666675</c:v>
                </c:pt>
                <c:pt idx="28">
                  <c:v>6.7624999999999993</c:v>
                </c:pt>
                <c:pt idx="29">
                  <c:v>6.7333333333333334</c:v>
                </c:pt>
                <c:pt idx="30">
                  <c:v>6.7299999999999995</c:v>
                </c:pt>
                <c:pt idx="31">
                  <c:v>6.6800000000000006</c:v>
                </c:pt>
                <c:pt idx="32">
                  <c:v>6.6545454545454552</c:v>
                </c:pt>
                <c:pt idx="33">
                  <c:v>6.6333333333333337</c:v>
                </c:pt>
                <c:pt idx="34">
                  <c:v>6.63</c:v>
                </c:pt>
                <c:pt idx="35">
                  <c:v>6.6166666666666671</c:v>
                </c:pt>
                <c:pt idx="36">
                  <c:v>6.6</c:v>
                </c:pt>
                <c:pt idx="37">
                  <c:v>6.5769230769230758</c:v>
                </c:pt>
                <c:pt idx="38">
                  <c:v>6.5500000000000007</c:v>
                </c:pt>
                <c:pt idx="39">
                  <c:v>6.55</c:v>
                </c:pt>
                <c:pt idx="40">
                  <c:v>6.4555555555555557</c:v>
                </c:pt>
                <c:pt idx="41">
                  <c:v>6.3416666666666659</c:v>
                </c:pt>
                <c:pt idx="42">
                  <c:v>6.2444444444444445</c:v>
                </c:pt>
                <c:pt idx="43">
                  <c:v>6.1875</c:v>
                </c:pt>
                <c:pt idx="44">
                  <c:v>6.0909090909090908</c:v>
                </c:pt>
                <c:pt idx="45">
                  <c:v>6.0750000000000002</c:v>
                </c:pt>
                <c:pt idx="46">
                  <c:v>6.0444444444444452</c:v>
                </c:pt>
                <c:pt idx="47">
                  <c:v>5.99</c:v>
                </c:pt>
                <c:pt idx="48">
                  <c:v>5.9700000000000006</c:v>
                </c:pt>
                <c:pt idx="49">
                  <c:v>5.9625000000000004</c:v>
                </c:pt>
                <c:pt idx="50">
                  <c:v>5.9499999999999993</c:v>
                </c:pt>
                <c:pt idx="51">
                  <c:v>5.7466666666666661</c:v>
                </c:pt>
                <c:pt idx="52">
                  <c:v>5.7333333333333325</c:v>
                </c:pt>
                <c:pt idx="53">
                  <c:v>5.6923076923076925</c:v>
                </c:pt>
                <c:pt idx="54">
                  <c:v>5.6625000000000005</c:v>
                </c:pt>
                <c:pt idx="55">
                  <c:v>5.5777777777777784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AA-4635-8221-D1382C40E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2303440"/>
        <c:axId val="14023063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'D. Director_Analysis'!$E$4</c15:sqref>
                        </c15:formulaRef>
                      </c:ext>
                    </c:extLst>
                    <c:strCache>
                      <c:ptCount val="1"/>
                      <c:pt idx="0">
                        <c:v>Movies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'D. Director_Analysis'!$D$5:$D$1627</c15:sqref>
                        </c15:formulaRef>
                      </c:ext>
                    </c:extLst>
                    <c:strCache>
                      <c:ptCount val="56"/>
                      <c:pt idx="0">
                        <c:v>Christopher Nolan</c:v>
                      </c:pt>
                      <c:pt idx="1">
                        <c:v>Quentin Tarantino</c:v>
                      </c:pt>
                      <c:pt idx="2">
                        <c:v>Peter Jackson</c:v>
                      </c:pt>
                      <c:pt idx="3">
                        <c:v>David Fincher</c:v>
                      </c:pt>
                      <c:pt idx="4">
                        <c:v>Martin Scorsese</c:v>
                      </c:pt>
                      <c:pt idx="5">
                        <c:v>Francis Ford Coppola</c:v>
                      </c:pt>
                      <c:pt idx="6">
                        <c:v>Steven Spielberg</c:v>
                      </c:pt>
                      <c:pt idx="7">
                        <c:v>Danny Boyle</c:v>
                      </c:pt>
                      <c:pt idx="8">
                        <c:v>Richard Linklater</c:v>
                      </c:pt>
                      <c:pt idx="9">
                        <c:v>Robert Zemeckis</c:v>
                      </c:pt>
                      <c:pt idx="10">
                        <c:v>Bryan Singer</c:v>
                      </c:pt>
                      <c:pt idx="11">
                        <c:v>Ang Lee</c:v>
                      </c:pt>
                      <c:pt idx="12">
                        <c:v>Clint Eastwood</c:v>
                      </c:pt>
                      <c:pt idx="13">
                        <c:v>Ridley Scott</c:v>
                      </c:pt>
                      <c:pt idx="14">
                        <c:v>Stephen Frears</c:v>
                      </c:pt>
                      <c:pt idx="15">
                        <c:v>James Mangold</c:v>
                      </c:pt>
                      <c:pt idx="16">
                        <c:v>Tim Burton</c:v>
                      </c:pt>
                      <c:pt idx="17">
                        <c:v>Rob Reiner</c:v>
                      </c:pt>
                      <c:pt idx="18">
                        <c:v>Woody Allen</c:v>
                      </c:pt>
                      <c:pt idx="19">
                        <c:v>Lasse HallstrÃ¶m</c:v>
                      </c:pt>
                      <c:pt idx="20">
                        <c:v>Sam Raimi</c:v>
                      </c:pt>
                      <c:pt idx="21">
                        <c:v>Antoine Fuqua</c:v>
                      </c:pt>
                      <c:pt idx="22">
                        <c:v>F. Gary Gray</c:v>
                      </c:pt>
                      <c:pt idx="23">
                        <c:v>Ron Howard</c:v>
                      </c:pt>
                      <c:pt idx="24">
                        <c:v>Oliver Stone</c:v>
                      </c:pt>
                      <c:pt idx="25">
                        <c:v>Tony Scott</c:v>
                      </c:pt>
                      <c:pt idx="26">
                        <c:v>Kevin Smith</c:v>
                      </c:pt>
                      <c:pt idx="27">
                        <c:v>Phillip Noyce</c:v>
                      </c:pt>
                      <c:pt idx="28">
                        <c:v>Neil Jordan</c:v>
                      </c:pt>
                      <c:pt idx="29">
                        <c:v>Spike Lee</c:v>
                      </c:pt>
                      <c:pt idx="30">
                        <c:v>John Carpenter</c:v>
                      </c:pt>
                      <c:pt idx="31">
                        <c:v>Steven Soderbergh</c:v>
                      </c:pt>
                      <c:pt idx="32">
                        <c:v>Chris Columbus</c:v>
                      </c:pt>
                      <c:pt idx="33">
                        <c:v>Richard Donner</c:v>
                      </c:pt>
                      <c:pt idx="34">
                        <c:v>John McTiernan</c:v>
                      </c:pt>
                      <c:pt idx="35">
                        <c:v>Michael Bay</c:v>
                      </c:pt>
                      <c:pt idx="36">
                        <c:v>Brian De Palma</c:v>
                      </c:pt>
                      <c:pt idx="37">
                        <c:v>Barry Levinson</c:v>
                      </c:pt>
                      <c:pt idx="38">
                        <c:v>Martin Campbell</c:v>
                      </c:pt>
                      <c:pt idx="39">
                        <c:v>Harold Ramis</c:v>
                      </c:pt>
                      <c:pt idx="40">
                        <c:v>Brett Ratner</c:v>
                      </c:pt>
                      <c:pt idx="41">
                        <c:v>Joel Schumacher</c:v>
                      </c:pt>
                      <c:pt idx="42">
                        <c:v>Bobby Farrelly</c:v>
                      </c:pt>
                      <c:pt idx="43">
                        <c:v>Roland Emmerich</c:v>
                      </c:pt>
                      <c:pt idx="44">
                        <c:v>Shawn Levy</c:v>
                      </c:pt>
                      <c:pt idx="45">
                        <c:v>Ivan Reitman</c:v>
                      </c:pt>
                      <c:pt idx="46">
                        <c:v>M. Night Shyamalan</c:v>
                      </c:pt>
                      <c:pt idx="47">
                        <c:v>Paul W.S. Anderson</c:v>
                      </c:pt>
                      <c:pt idx="48">
                        <c:v>Wes Craven</c:v>
                      </c:pt>
                      <c:pt idx="49">
                        <c:v>Adam Shankman</c:v>
                      </c:pt>
                      <c:pt idx="50">
                        <c:v>Garry Marshall</c:v>
                      </c:pt>
                      <c:pt idx="51">
                        <c:v>Renny Harlin</c:v>
                      </c:pt>
                      <c:pt idx="52">
                        <c:v>Dennis Dugan</c:v>
                      </c:pt>
                      <c:pt idx="53">
                        <c:v>Robert Rodriguez</c:v>
                      </c:pt>
                      <c:pt idx="54">
                        <c:v>Donald Petrie</c:v>
                      </c:pt>
                      <c:pt idx="55">
                        <c:v>Rob Cohen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'D. Director_Analysis'!$E$5:$E$1627</c15:sqref>
                        </c15:formulaRef>
                      </c:ext>
                    </c:extLst>
                    <c:numCache>
                      <c:formatCode>General</c:formatCode>
                      <c:ptCount val="56"/>
                      <c:pt idx="0">
                        <c:v>8</c:v>
                      </c:pt>
                      <c:pt idx="1">
                        <c:v>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16</c:v>
                      </c:pt>
                      <c:pt idx="5">
                        <c:v>9</c:v>
                      </c:pt>
                      <c:pt idx="6">
                        <c:v>25</c:v>
                      </c:pt>
                      <c:pt idx="7">
                        <c:v>8</c:v>
                      </c:pt>
                      <c:pt idx="8">
                        <c:v>11</c:v>
                      </c:pt>
                      <c:pt idx="9">
                        <c:v>13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19</c:v>
                      </c:pt>
                      <c:pt idx="13">
                        <c:v>16</c:v>
                      </c:pt>
                      <c:pt idx="14">
                        <c:v>8</c:v>
                      </c:pt>
                      <c:pt idx="15">
                        <c:v>8</c:v>
                      </c:pt>
                      <c:pt idx="16">
                        <c:v>14</c:v>
                      </c:pt>
                      <c:pt idx="17">
                        <c:v>11</c:v>
                      </c:pt>
                      <c:pt idx="18">
                        <c:v>19</c:v>
                      </c:pt>
                      <c:pt idx="19">
                        <c:v>8</c:v>
                      </c:pt>
                      <c:pt idx="20">
                        <c:v>10</c:v>
                      </c:pt>
                      <c:pt idx="21">
                        <c:v>8</c:v>
                      </c:pt>
                      <c:pt idx="22">
                        <c:v>8</c:v>
                      </c:pt>
                      <c:pt idx="23">
                        <c:v>13</c:v>
                      </c:pt>
                      <c:pt idx="24">
                        <c:v>13</c:v>
                      </c:pt>
                      <c:pt idx="25">
                        <c:v>12</c:v>
                      </c:pt>
                      <c:pt idx="26">
                        <c:v>10</c:v>
                      </c:pt>
                      <c:pt idx="27">
                        <c:v>9</c:v>
                      </c:pt>
                      <c:pt idx="28">
                        <c:v>8</c:v>
                      </c:pt>
                      <c:pt idx="29">
                        <c:v>15</c:v>
                      </c:pt>
                      <c:pt idx="30">
                        <c:v>10</c:v>
                      </c:pt>
                      <c:pt idx="31">
                        <c:v>15</c:v>
                      </c:pt>
                      <c:pt idx="32">
                        <c:v>11</c:v>
                      </c:pt>
                      <c:pt idx="33">
                        <c:v>9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10</c:v>
                      </c:pt>
                      <c:pt idx="37">
                        <c:v>13</c:v>
                      </c:pt>
                      <c:pt idx="38">
                        <c:v>8</c:v>
                      </c:pt>
                      <c:pt idx="39">
                        <c:v>8</c:v>
                      </c:pt>
                      <c:pt idx="40">
                        <c:v>9</c:v>
                      </c:pt>
                      <c:pt idx="41">
                        <c:v>12</c:v>
                      </c:pt>
                      <c:pt idx="42">
                        <c:v>9</c:v>
                      </c:pt>
                      <c:pt idx="43">
                        <c:v>8</c:v>
                      </c:pt>
                      <c:pt idx="44">
                        <c:v>11</c:v>
                      </c:pt>
                      <c:pt idx="45">
                        <c:v>8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8</c:v>
                      </c:pt>
                      <c:pt idx="50">
                        <c:v>8</c:v>
                      </c:pt>
                      <c:pt idx="51">
                        <c:v>15</c:v>
                      </c:pt>
                      <c:pt idx="52">
                        <c:v>9</c:v>
                      </c:pt>
                      <c:pt idx="53">
                        <c:v>13</c:v>
                      </c:pt>
                      <c:pt idx="54">
                        <c:v>8</c:v>
                      </c:pt>
                      <c:pt idx="55">
                        <c:v>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2AA-4635-8221-D1382C40ED2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'D. Director_Analysis'!$G$4</c:f>
              <c:strCache>
                <c:ptCount val="1"/>
                <c:pt idx="0">
                  <c:v>Percentile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'D. Director_Analysis'!$D$5:$D$1627</c:f>
              <c:strCache>
                <c:ptCount val="56"/>
                <c:pt idx="0">
                  <c:v>Christopher Nolan</c:v>
                </c:pt>
                <c:pt idx="1">
                  <c:v>Quentin Tarantino</c:v>
                </c:pt>
                <c:pt idx="2">
                  <c:v>Peter Jackson</c:v>
                </c:pt>
                <c:pt idx="3">
                  <c:v>David Fincher</c:v>
                </c:pt>
                <c:pt idx="4">
                  <c:v>Martin Scorsese</c:v>
                </c:pt>
                <c:pt idx="5">
                  <c:v>Francis Ford Coppola</c:v>
                </c:pt>
                <c:pt idx="6">
                  <c:v>Steven Spielberg</c:v>
                </c:pt>
                <c:pt idx="7">
                  <c:v>Danny Boyle</c:v>
                </c:pt>
                <c:pt idx="8">
                  <c:v>Richard Linklater</c:v>
                </c:pt>
                <c:pt idx="9">
                  <c:v>Robert Zemeckis</c:v>
                </c:pt>
                <c:pt idx="10">
                  <c:v>Bryan Singer</c:v>
                </c:pt>
                <c:pt idx="11">
                  <c:v>Ang Lee</c:v>
                </c:pt>
                <c:pt idx="12">
                  <c:v>Clint Eastwood</c:v>
                </c:pt>
                <c:pt idx="13">
                  <c:v>Ridley Scott</c:v>
                </c:pt>
                <c:pt idx="14">
                  <c:v>Stephen Frears</c:v>
                </c:pt>
                <c:pt idx="15">
                  <c:v>James Mangold</c:v>
                </c:pt>
                <c:pt idx="16">
                  <c:v>Tim Burton</c:v>
                </c:pt>
                <c:pt idx="17">
                  <c:v>Rob Reiner</c:v>
                </c:pt>
                <c:pt idx="18">
                  <c:v>Woody Allen</c:v>
                </c:pt>
                <c:pt idx="19">
                  <c:v>Lasse HallstrÃ¶m</c:v>
                </c:pt>
                <c:pt idx="20">
                  <c:v>Sam Raimi</c:v>
                </c:pt>
                <c:pt idx="21">
                  <c:v>Antoine Fuqua</c:v>
                </c:pt>
                <c:pt idx="22">
                  <c:v>F. Gary Gray</c:v>
                </c:pt>
                <c:pt idx="23">
                  <c:v>Ron Howard</c:v>
                </c:pt>
                <c:pt idx="24">
                  <c:v>Oliver Stone</c:v>
                </c:pt>
                <c:pt idx="25">
                  <c:v>Tony Scott</c:v>
                </c:pt>
                <c:pt idx="26">
                  <c:v>Kevin Smith</c:v>
                </c:pt>
                <c:pt idx="27">
                  <c:v>Phillip Noyce</c:v>
                </c:pt>
                <c:pt idx="28">
                  <c:v>Neil Jordan</c:v>
                </c:pt>
                <c:pt idx="29">
                  <c:v>Spike Lee</c:v>
                </c:pt>
                <c:pt idx="30">
                  <c:v>John Carpenter</c:v>
                </c:pt>
                <c:pt idx="31">
                  <c:v>Steven Soderbergh</c:v>
                </c:pt>
                <c:pt idx="32">
                  <c:v>Chris Columbus</c:v>
                </c:pt>
                <c:pt idx="33">
                  <c:v>Richard Donner</c:v>
                </c:pt>
                <c:pt idx="34">
                  <c:v>John McTiernan</c:v>
                </c:pt>
                <c:pt idx="35">
                  <c:v>Michael Bay</c:v>
                </c:pt>
                <c:pt idx="36">
                  <c:v>Brian De Palma</c:v>
                </c:pt>
                <c:pt idx="37">
                  <c:v>Barry Levinson</c:v>
                </c:pt>
                <c:pt idx="38">
                  <c:v>Martin Campbell</c:v>
                </c:pt>
                <c:pt idx="39">
                  <c:v>Harold Ramis</c:v>
                </c:pt>
                <c:pt idx="40">
                  <c:v>Brett Ratner</c:v>
                </c:pt>
                <c:pt idx="41">
                  <c:v>Joel Schumacher</c:v>
                </c:pt>
                <c:pt idx="42">
                  <c:v>Bobby Farrelly</c:v>
                </c:pt>
                <c:pt idx="43">
                  <c:v>Roland Emmerich</c:v>
                </c:pt>
                <c:pt idx="44">
                  <c:v>Shawn Levy</c:v>
                </c:pt>
                <c:pt idx="45">
                  <c:v>Ivan Reitman</c:v>
                </c:pt>
                <c:pt idx="46">
                  <c:v>M. Night Shyamalan</c:v>
                </c:pt>
                <c:pt idx="47">
                  <c:v>Paul W.S. Anderson</c:v>
                </c:pt>
                <c:pt idx="48">
                  <c:v>Wes Craven</c:v>
                </c:pt>
                <c:pt idx="49">
                  <c:v>Adam Shankman</c:v>
                </c:pt>
                <c:pt idx="50">
                  <c:v>Garry Marshall</c:v>
                </c:pt>
                <c:pt idx="51">
                  <c:v>Renny Harlin</c:v>
                </c:pt>
                <c:pt idx="52">
                  <c:v>Dennis Dugan</c:v>
                </c:pt>
                <c:pt idx="53">
                  <c:v>Robert Rodriguez</c:v>
                </c:pt>
                <c:pt idx="54">
                  <c:v>Donald Petrie</c:v>
                </c:pt>
                <c:pt idx="55">
                  <c:v>Rob Cohen</c:v>
                </c:pt>
              </c:strCache>
            </c:strRef>
          </c:cat>
          <c:val>
            <c:numRef>
              <c:f>'D. Director_Analysis'!$G$5:$G$1627</c:f>
              <c:numCache>
                <c:formatCode>General</c:formatCode>
                <c:ptCount val="56"/>
                <c:pt idx="0">
                  <c:v>0.999</c:v>
                </c:pt>
                <c:pt idx="1">
                  <c:v>0.999</c:v>
                </c:pt>
                <c:pt idx="2">
                  <c:v>0.999</c:v>
                </c:pt>
                <c:pt idx="3">
                  <c:v>0.999</c:v>
                </c:pt>
                <c:pt idx="4">
                  <c:v>0.999</c:v>
                </c:pt>
                <c:pt idx="5">
                  <c:v>0.999</c:v>
                </c:pt>
                <c:pt idx="6">
                  <c:v>0.999</c:v>
                </c:pt>
                <c:pt idx="7">
                  <c:v>0.999</c:v>
                </c:pt>
                <c:pt idx="8">
                  <c:v>0.999</c:v>
                </c:pt>
                <c:pt idx="9">
                  <c:v>0.999</c:v>
                </c:pt>
                <c:pt idx="10">
                  <c:v>0.999</c:v>
                </c:pt>
                <c:pt idx="11">
                  <c:v>0.999</c:v>
                </c:pt>
                <c:pt idx="12">
                  <c:v>0.999</c:v>
                </c:pt>
                <c:pt idx="13">
                  <c:v>0.999</c:v>
                </c:pt>
                <c:pt idx="14">
                  <c:v>0.999</c:v>
                </c:pt>
                <c:pt idx="15">
                  <c:v>0.998</c:v>
                </c:pt>
                <c:pt idx="16">
                  <c:v>0.997</c:v>
                </c:pt>
                <c:pt idx="17">
                  <c:v>0.999</c:v>
                </c:pt>
                <c:pt idx="18">
                  <c:v>0.999</c:v>
                </c:pt>
                <c:pt idx="19">
                  <c:v>0.999</c:v>
                </c:pt>
                <c:pt idx="20">
                  <c:v>0.999</c:v>
                </c:pt>
                <c:pt idx="21">
                  <c:v>0.999</c:v>
                </c:pt>
                <c:pt idx="22">
                  <c:v>0.999</c:v>
                </c:pt>
                <c:pt idx="23">
                  <c:v>0.999</c:v>
                </c:pt>
                <c:pt idx="24">
                  <c:v>0.999</c:v>
                </c:pt>
                <c:pt idx="25">
                  <c:v>0.999</c:v>
                </c:pt>
                <c:pt idx="26">
                  <c:v>0.998</c:v>
                </c:pt>
                <c:pt idx="27">
                  <c:v>0.999</c:v>
                </c:pt>
                <c:pt idx="28">
                  <c:v>0.999</c:v>
                </c:pt>
                <c:pt idx="29">
                  <c:v>0.995</c:v>
                </c:pt>
                <c:pt idx="30">
                  <c:v>0.999</c:v>
                </c:pt>
                <c:pt idx="31">
                  <c:v>0.999</c:v>
                </c:pt>
                <c:pt idx="32">
                  <c:v>0.999</c:v>
                </c:pt>
                <c:pt idx="33">
                  <c:v>0.999</c:v>
                </c:pt>
                <c:pt idx="34">
                  <c:v>0.999</c:v>
                </c:pt>
                <c:pt idx="35">
                  <c:v>0.999</c:v>
                </c:pt>
                <c:pt idx="36">
                  <c:v>0.95199999999999996</c:v>
                </c:pt>
                <c:pt idx="37">
                  <c:v>0.998</c:v>
                </c:pt>
                <c:pt idx="38">
                  <c:v>0.998</c:v>
                </c:pt>
                <c:pt idx="39">
                  <c:v>0.995</c:v>
                </c:pt>
                <c:pt idx="40">
                  <c:v>0.998</c:v>
                </c:pt>
                <c:pt idx="41">
                  <c:v>0.998</c:v>
                </c:pt>
                <c:pt idx="42">
                  <c:v>0.998</c:v>
                </c:pt>
                <c:pt idx="43">
                  <c:v>0.998</c:v>
                </c:pt>
                <c:pt idx="44">
                  <c:v>0.998</c:v>
                </c:pt>
                <c:pt idx="45">
                  <c:v>0.995</c:v>
                </c:pt>
                <c:pt idx="46">
                  <c:v>0.998</c:v>
                </c:pt>
                <c:pt idx="47">
                  <c:v>0.998</c:v>
                </c:pt>
                <c:pt idx="48">
                  <c:v>0.998</c:v>
                </c:pt>
                <c:pt idx="49">
                  <c:v>0.998</c:v>
                </c:pt>
                <c:pt idx="50">
                  <c:v>0.99199999999999999</c:v>
                </c:pt>
                <c:pt idx="51">
                  <c:v>0.997</c:v>
                </c:pt>
                <c:pt idx="52">
                  <c:v>0.997</c:v>
                </c:pt>
                <c:pt idx="53">
                  <c:v>0.997</c:v>
                </c:pt>
                <c:pt idx="54">
                  <c:v>0.997</c:v>
                </c:pt>
                <c:pt idx="55">
                  <c:v>0.997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AA-4635-8221-D1382C40E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348080"/>
        <c:axId val="1402356240"/>
      </c:lineChart>
      <c:catAx>
        <c:axId val="140230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06320"/>
        <c:crosses val="autoZero"/>
        <c:auto val="1"/>
        <c:lblAlgn val="ctr"/>
        <c:lblOffset val="100"/>
        <c:noMultiLvlLbl val="0"/>
      </c:catAx>
      <c:valAx>
        <c:axId val="140230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03440"/>
        <c:crosses val="autoZero"/>
        <c:crossBetween val="between"/>
      </c:valAx>
      <c:valAx>
        <c:axId val="1402356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48080"/>
        <c:crosses val="max"/>
        <c:crossBetween val="between"/>
      </c:valAx>
      <c:catAx>
        <c:axId val="1402348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02356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'E. Budget_Analysis'!$L$4</c:f>
              <c:strCache>
                <c:ptCount val="1"/>
                <c:pt idx="0">
                  <c:v>Profit_Margin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strRef>
              <c:f>'E. Budget_Analysis'!$I$5:$I$9</c:f>
              <c:strCache>
                <c:ptCount val="5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</c:strCache>
            </c:strRef>
          </c:xVal>
          <c:yVal>
            <c:numRef>
              <c:f>'E. Budget_Analysis'!$L$5:$L$9</c:f>
              <c:numCache>
                <c:formatCode>General</c:formatCode>
                <c:ptCount val="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63-427B-8C04-44507D85D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14688"/>
        <c:axId val="239020928"/>
      </c:scatterChart>
      <c:valAx>
        <c:axId val="23901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20928"/>
        <c:crosses val="autoZero"/>
        <c:crossBetween val="midCat"/>
      </c:valAx>
      <c:valAx>
        <c:axId val="2390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1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Budget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'E. Budget_Analysis'!$J$4</c:f>
              <c:strCache>
                <c:ptCount val="1"/>
                <c:pt idx="0">
                  <c:v>Gross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'E. Budget_Analysis'!$I$5:$I$9</c:f>
              <c:strCache>
                <c:ptCount val="5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</c:strCache>
            </c:strRef>
          </c:cat>
          <c:val>
            <c:numRef>
              <c:f>'E. Budget_Analysis'!$J$5:$J$9</c:f>
              <c:numCache>
                <c:formatCode>General</c:formatCode>
                <c:ptCount val="5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C-41E6-ABED-D8BCD4EFE6BE}"/>
            </c:ext>
          </c:extLst>
        </c:ser>
        <c:ser>
          <c:idx val="1"/>
          <c:order val="1"/>
          <c:tx>
            <c:strRef>
              <c:f>'E. Budget_Analysis'!$K$4</c:f>
              <c:strCache>
                <c:ptCount val="1"/>
                <c:pt idx="0">
                  <c:v>Budget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'E. Budget_Analysis'!$I$5:$I$9</c:f>
              <c:strCache>
                <c:ptCount val="5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</c:strCache>
            </c:strRef>
          </c:cat>
          <c:val>
            <c:numRef>
              <c:f>'E. Budget_Analysis'!$K$5:$K$9</c:f>
              <c:numCache>
                <c:formatCode>General</c:formatCode>
                <c:ptCount val="5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C-41E6-ABED-D8BCD4EFE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02362480"/>
        <c:axId val="1402362960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2362480"/>
        <c:axId val="140236296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'E. Budget_Analysis'!$L$4</c15:sqref>
                        </c15:formulaRef>
                      </c:ext>
                    </c:extLst>
                    <c:strCache>
                      <c:ptCount val="1"/>
                      <c:pt idx="0">
                        <c:v>Profit_Margin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'E. Budget_Analysis'!$I$5:$I$9</c15:sqref>
                        </c15:formulaRef>
                      </c:ext>
                    </c:extLst>
                    <c:strCache>
                      <c:ptCount val="5"/>
                      <c:pt idx="0">
                        <c:v>AvatarÂ </c:v>
                      </c:pt>
                      <c:pt idx="1">
                        <c:v>Jurassic WorldÂ </c:v>
                      </c:pt>
                      <c:pt idx="2">
                        <c:v>TitanicÂ </c:v>
                      </c:pt>
                      <c:pt idx="3">
                        <c:v>Star Wars: Episode IV - A New HopeÂ </c:v>
                      </c:pt>
                      <c:pt idx="4">
                        <c:v>E.T. the Extra-TerrestrialÂ 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'E. Budget_Analysis'!$L$5:$L$9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523505847</c:v>
                      </c:pt>
                      <c:pt idx="1">
                        <c:v>502177271</c:v>
                      </c:pt>
                      <c:pt idx="2">
                        <c:v>458672302</c:v>
                      </c:pt>
                      <c:pt idx="3">
                        <c:v>449935665</c:v>
                      </c:pt>
                      <c:pt idx="4">
                        <c:v>424449459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73C-41E6-ABED-D8BCD4EFE6BE}"/>
                  </c:ext>
                </c:extLst>
              </c15:ser>
            </c15:filteredLineSeries>
          </c:ext>
        </c:extLst>
      </c:lineChart>
      <c:catAx>
        <c:axId val="140236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62960"/>
        <c:crosses val="autoZero"/>
        <c:auto val="1"/>
        <c:lblAlgn val="ctr"/>
        <c:lblOffset val="100"/>
        <c:noMultiLvlLbl val="0"/>
      </c:catAx>
      <c:valAx>
        <c:axId val="140236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6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Movies in Different Genres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Movies in Different Genres</a:t>
          </a:r>
        </a:p>
      </cx:txPr>
    </cx:title>
    <cx:plotArea>
      <cx:plotAreaRegion>
        <cx:series layoutId="clusteredColumn" uniqueId="{60628550-807E-48FC-A3F5-36AB66B5AE22}">
          <cx:tx>
            <cx:txData>
              <cx:f>_xlchart.v1.1</cx:f>
              <cx:v>Movies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9AE60ABC-8122-4EC1-9223-0E37720353F4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407127</xdr:colOff>
      <xdr:row>2</xdr:row>
      <xdr:rowOff>179069</xdr:rowOff>
    </xdr:from>
    <xdr:to>
      <xdr:col>21</xdr:col>
      <xdr:colOff>106681</xdr:colOff>
      <xdr:row>17</xdr:row>
      <xdr:rowOff>157298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4266488-CA7D-D26B-785D-1574148913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92787" y="544829"/>
              <a:ext cx="4576354" cy="27214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348342</xdr:colOff>
      <xdr:row>2</xdr:row>
      <xdr:rowOff>168728</xdr:rowOff>
    </xdr:from>
    <xdr:to>
      <xdr:col>31</xdr:col>
      <xdr:colOff>337458</xdr:colOff>
      <xdr:row>22</xdr:row>
      <xdr:rowOff>118655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B00057-7D8D-88A2-8B4D-718C16899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7620</xdr:rowOff>
    </xdr:from>
    <xdr:to>
      <xdr:col>11</xdr:col>
      <xdr:colOff>289560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8C7A7-F84F-4CE3-969B-2A0B91D94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228599</xdr:colOff>
      <xdr:row>3</xdr:row>
      <xdr:rowOff>5443</xdr:rowOff>
    </xdr:from>
    <xdr:to>
      <xdr:col>22</xdr:col>
      <xdr:colOff>293914</xdr:colOff>
      <xdr:row>27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B03EB-52DC-58DB-8474-3B99D8692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194310</xdr:colOff>
      <xdr:row>2</xdr:row>
      <xdr:rowOff>167640</xdr:rowOff>
    </xdr:from>
    <xdr:to>
      <xdr:col>18</xdr:col>
      <xdr:colOff>434340</xdr:colOff>
      <xdr:row>489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33523-8360-2C81-9FF3-11F9CF320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26</xdr:row>
      <xdr:rowOff>179070</xdr:rowOff>
    </xdr:from>
    <xdr:to>
      <xdr:col>12</xdr:col>
      <xdr:colOff>510540</xdr:colOff>
      <xdr:row>43</xdr:row>
      <xdr:rowOff>125252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D5D60-F18C-458D-0A89-57525A526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601979</xdr:colOff>
      <xdr:row>9</xdr:row>
      <xdr:rowOff>156210</xdr:rowOff>
    </xdr:from>
    <xdr:to>
      <xdr:col>12</xdr:col>
      <xdr:colOff>515668</xdr:colOff>
      <xdr:row>26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FD911C-9393-2AE7-F477-C20ED9748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0D2F-B324-4682-A4EA-9C6D61762D92}">
  <dimension ref="A1:AB5044"/>
  <sheetViews>
    <sheetView workbookViewId="0">
      <selection activeCell="AB2" sqref="AB2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C486F-A45C-4640-B20C-74F23E715712}">
  <dimension ref="A1:I3787"/>
  <sheetViews>
    <sheetView topLeftCell="A7" workbookViewId="0">
      <selection activeCell="K1" sqref="K1"/>
    </sheetView>
  </sheetViews>
  <sheetFormatPr defaultRowHeight="14.4" x14ac:dyDescent="0.3"/>
  <cols>
    <col min="1" max="1" width="13.6640625" customWidth="1"/>
    <col min="2" max="2" width="7.88671875" bestFit="1" customWidth="1"/>
    <col min="3" max="3" width="10" bestFit="1" customWidth="1"/>
    <col min="4" max="4" width="6.6640625" customWidth="1"/>
    <col min="5" max="5" width="9.5546875" customWidth="1"/>
    <col min="6" max="6" width="8.21875" customWidth="1"/>
    <col min="7" max="7" width="7.44140625" customWidth="1"/>
    <col min="8" max="8" width="12" bestFit="1" customWidth="1"/>
    <col min="9" max="9" width="10.5546875" customWidth="1"/>
    <col min="11" max="11" width="11.77734375" bestFit="1" customWidth="1"/>
  </cols>
  <sheetData>
    <row r="1" spans="1:9" x14ac:dyDescent="0.3">
      <c r="A1" s="1" t="s">
        <v>24162</v>
      </c>
      <c r="B1" s="1" t="s">
        <v>24163</v>
      </c>
      <c r="C1" s="1" t="s">
        <v>24164</v>
      </c>
      <c r="D1" s="1" t="s">
        <v>24165</v>
      </c>
      <c r="E1" s="1" t="s">
        <v>24166</v>
      </c>
      <c r="F1" s="1" t="s">
        <v>24167</v>
      </c>
      <c r="G1" s="1" t="s">
        <v>24168</v>
      </c>
      <c r="H1" s="1" t="s">
        <v>24169</v>
      </c>
      <c r="I1" s="1" t="s">
        <v>24170</v>
      </c>
    </row>
    <row r="2" spans="1:9" x14ac:dyDescent="0.3">
      <c r="A2" t="s">
        <v>29</v>
      </c>
      <c r="B2">
        <v>178</v>
      </c>
      <c r="C2">
        <v>760505847</v>
      </c>
      <c r="D2" t="s">
        <v>31</v>
      </c>
      <c r="E2" t="s">
        <v>33</v>
      </c>
      <c r="F2" t="s">
        <v>37</v>
      </c>
      <c r="G2" t="s">
        <v>38</v>
      </c>
      <c r="H2">
        <v>237000000</v>
      </c>
      <c r="I2">
        <v>7.9</v>
      </c>
    </row>
    <row r="3" spans="1:9" x14ac:dyDescent="0.3">
      <c r="A3" t="s">
        <v>40</v>
      </c>
      <c r="B3">
        <v>169</v>
      </c>
      <c r="C3">
        <v>309404152</v>
      </c>
      <c r="D3" t="s">
        <v>42</v>
      </c>
      <c r="E3" t="s">
        <v>44</v>
      </c>
      <c r="F3" t="s">
        <v>37</v>
      </c>
      <c r="G3" t="s">
        <v>38</v>
      </c>
      <c r="H3">
        <v>300000000</v>
      </c>
      <c r="I3">
        <v>7.1</v>
      </c>
    </row>
    <row r="4" spans="1:9" x14ac:dyDescent="0.3">
      <c r="A4" t="s">
        <v>48</v>
      </c>
      <c r="B4">
        <v>148</v>
      </c>
      <c r="C4">
        <v>200074175</v>
      </c>
      <c r="D4" t="s">
        <v>50</v>
      </c>
      <c r="E4" t="s">
        <v>52</v>
      </c>
      <c r="F4" t="s">
        <v>37</v>
      </c>
      <c r="G4" t="s">
        <v>56</v>
      </c>
      <c r="H4">
        <v>245000000</v>
      </c>
      <c r="I4">
        <v>6.8</v>
      </c>
    </row>
    <row r="5" spans="1:9" x14ac:dyDescent="0.3">
      <c r="A5" t="s">
        <v>57</v>
      </c>
      <c r="B5">
        <v>164</v>
      </c>
      <c r="C5">
        <v>448130642</v>
      </c>
      <c r="D5" t="s">
        <v>59</v>
      </c>
      <c r="E5" t="s">
        <v>61</v>
      </c>
      <c r="F5" t="s">
        <v>37</v>
      </c>
      <c r="G5" t="s">
        <v>38</v>
      </c>
      <c r="H5">
        <v>250000000</v>
      </c>
      <c r="I5">
        <v>8.5</v>
      </c>
    </row>
    <row r="6" spans="1:9" x14ac:dyDescent="0.3">
      <c r="A6" t="s">
        <v>71</v>
      </c>
      <c r="B6">
        <v>132</v>
      </c>
      <c r="C6">
        <v>73058679</v>
      </c>
      <c r="D6" t="s">
        <v>73</v>
      </c>
      <c r="E6" t="s">
        <v>75</v>
      </c>
      <c r="F6" t="s">
        <v>37</v>
      </c>
      <c r="G6" t="s">
        <v>38</v>
      </c>
      <c r="H6">
        <v>263700000</v>
      </c>
      <c r="I6">
        <v>6.6</v>
      </c>
    </row>
    <row r="7" spans="1:9" x14ac:dyDescent="0.3">
      <c r="A7" t="s">
        <v>79</v>
      </c>
      <c r="B7">
        <v>156</v>
      </c>
      <c r="C7">
        <v>336530303</v>
      </c>
      <c r="D7" t="s">
        <v>81</v>
      </c>
      <c r="E7" t="s">
        <v>83</v>
      </c>
      <c r="F7" t="s">
        <v>37</v>
      </c>
      <c r="G7" t="s">
        <v>38</v>
      </c>
      <c r="H7">
        <v>258000000</v>
      </c>
      <c r="I7">
        <v>6.2</v>
      </c>
    </row>
    <row r="8" spans="1:9" x14ac:dyDescent="0.3">
      <c r="A8" t="s">
        <v>87</v>
      </c>
      <c r="B8">
        <v>100</v>
      </c>
      <c r="C8">
        <v>200807262</v>
      </c>
      <c r="D8" t="s">
        <v>89</v>
      </c>
      <c r="E8" t="s">
        <v>91</v>
      </c>
      <c r="F8" t="s">
        <v>37</v>
      </c>
      <c r="G8" t="s">
        <v>38</v>
      </c>
      <c r="H8">
        <v>260000000</v>
      </c>
      <c r="I8">
        <v>7.8</v>
      </c>
    </row>
    <row r="9" spans="1:9" x14ac:dyDescent="0.3">
      <c r="A9" t="s">
        <v>96</v>
      </c>
      <c r="B9">
        <v>141</v>
      </c>
      <c r="C9">
        <v>458991599</v>
      </c>
      <c r="D9" t="s">
        <v>73</v>
      </c>
      <c r="E9" t="s">
        <v>99</v>
      </c>
      <c r="F9" t="s">
        <v>37</v>
      </c>
      <c r="G9" t="s">
        <v>38</v>
      </c>
      <c r="H9">
        <v>250000000</v>
      </c>
      <c r="I9">
        <v>7.5</v>
      </c>
    </row>
    <row r="10" spans="1:9" x14ac:dyDescent="0.3">
      <c r="A10" t="s">
        <v>103</v>
      </c>
      <c r="B10">
        <v>153</v>
      </c>
      <c r="C10">
        <v>301956980</v>
      </c>
      <c r="D10" t="s">
        <v>105</v>
      </c>
      <c r="E10" t="s">
        <v>107</v>
      </c>
      <c r="F10" t="s">
        <v>37</v>
      </c>
      <c r="G10" t="s">
        <v>56</v>
      </c>
      <c r="H10">
        <v>250000000</v>
      </c>
      <c r="I10">
        <v>7.5</v>
      </c>
    </row>
    <row r="11" spans="1:9" x14ac:dyDescent="0.3">
      <c r="A11" t="s">
        <v>111</v>
      </c>
      <c r="B11">
        <v>183</v>
      </c>
      <c r="C11">
        <v>330249062</v>
      </c>
      <c r="D11" t="s">
        <v>73</v>
      </c>
      <c r="E11" t="s">
        <v>114</v>
      </c>
      <c r="F11" t="s">
        <v>37</v>
      </c>
      <c r="G11" t="s">
        <v>38</v>
      </c>
      <c r="H11">
        <v>250000000</v>
      </c>
      <c r="I11">
        <v>6.9</v>
      </c>
    </row>
    <row r="12" spans="1:9" x14ac:dyDescent="0.3">
      <c r="A12" t="s">
        <v>118</v>
      </c>
      <c r="B12">
        <v>169</v>
      </c>
      <c r="C12">
        <v>200069408</v>
      </c>
      <c r="D12" t="s">
        <v>73</v>
      </c>
      <c r="E12" t="s">
        <v>121</v>
      </c>
      <c r="F12" t="s">
        <v>37</v>
      </c>
      <c r="G12" t="s">
        <v>38</v>
      </c>
      <c r="H12">
        <v>209000000</v>
      </c>
      <c r="I12">
        <v>6.1</v>
      </c>
    </row>
    <row r="13" spans="1:9" x14ac:dyDescent="0.3">
      <c r="A13" t="s">
        <v>125</v>
      </c>
      <c r="B13">
        <v>106</v>
      </c>
      <c r="C13">
        <v>168368427</v>
      </c>
      <c r="D13" t="s">
        <v>127</v>
      </c>
      <c r="E13" t="s">
        <v>129</v>
      </c>
      <c r="F13" t="s">
        <v>37</v>
      </c>
      <c r="G13" t="s">
        <v>56</v>
      </c>
      <c r="H13">
        <v>200000000</v>
      </c>
      <c r="I13">
        <v>6.7</v>
      </c>
    </row>
    <row r="14" spans="1:9" x14ac:dyDescent="0.3">
      <c r="A14" t="s">
        <v>40</v>
      </c>
      <c r="B14">
        <v>151</v>
      </c>
      <c r="C14">
        <v>423032628</v>
      </c>
      <c r="D14" t="s">
        <v>42</v>
      </c>
      <c r="E14" t="s">
        <v>132</v>
      </c>
      <c r="F14" t="s">
        <v>37</v>
      </c>
      <c r="G14" t="s">
        <v>38</v>
      </c>
      <c r="H14">
        <v>225000000</v>
      </c>
      <c r="I14">
        <v>7.3</v>
      </c>
    </row>
    <row r="15" spans="1:9" x14ac:dyDescent="0.3">
      <c r="A15" t="s">
        <v>40</v>
      </c>
      <c r="B15">
        <v>150</v>
      </c>
      <c r="C15">
        <v>89289910</v>
      </c>
      <c r="D15" t="s">
        <v>136</v>
      </c>
      <c r="E15" t="s">
        <v>137</v>
      </c>
      <c r="F15" t="s">
        <v>37</v>
      </c>
      <c r="G15" t="s">
        <v>38</v>
      </c>
      <c r="H15">
        <v>215000000</v>
      </c>
      <c r="I15">
        <v>6.5</v>
      </c>
    </row>
    <row r="16" spans="1:9" x14ac:dyDescent="0.3">
      <c r="A16" t="s">
        <v>111</v>
      </c>
      <c r="B16">
        <v>143</v>
      </c>
      <c r="C16">
        <v>291021565</v>
      </c>
      <c r="D16" t="s">
        <v>31</v>
      </c>
      <c r="E16" t="s">
        <v>142</v>
      </c>
      <c r="F16" t="s">
        <v>37</v>
      </c>
      <c r="G16" t="s">
        <v>38</v>
      </c>
      <c r="H16">
        <v>225000000</v>
      </c>
      <c r="I16">
        <v>7.2</v>
      </c>
    </row>
    <row r="17" spans="1:9" x14ac:dyDescent="0.3">
      <c r="A17" t="s">
        <v>146</v>
      </c>
      <c r="B17">
        <v>150</v>
      </c>
      <c r="C17">
        <v>141614023</v>
      </c>
      <c r="D17" t="s">
        <v>148</v>
      </c>
      <c r="E17" t="s">
        <v>150</v>
      </c>
      <c r="F17" t="s">
        <v>37</v>
      </c>
      <c r="G17" t="s">
        <v>38</v>
      </c>
      <c r="H17">
        <v>225000000</v>
      </c>
      <c r="I17">
        <v>6.6</v>
      </c>
    </row>
    <row r="18" spans="1:9" x14ac:dyDescent="0.3">
      <c r="A18" t="s">
        <v>96</v>
      </c>
      <c r="B18">
        <v>173</v>
      </c>
      <c r="C18">
        <v>623279547</v>
      </c>
      <c r="D18" t="s">
        <v>73</v>
      </c>
      <c r="E18" t="s">
        <v>154</v>
      </c>
      <c r="F18" t="s">
        <v>37</v>
      </c>
      <c r="G18" t="s">
        <v>38</v>
      </c>
      <c r="H18">
        <v>220000000</v>
      </c>
      <c r="I18">
        <v>8.1</v>
      </c>
    </row>
    <row r="19" spans="1:9" x14ac:dyDescent="0.3">
      <c r="A19" t="s">
        <v>157</v>
      </c>
      <c r="B19">
        <v>136</v>
      </c>
      <c r="C19">
        <v>241063875</v>
      </c>
      <c r="D19" t="s">
        <v>42</v>
      </c>
      <c r="E19" t="s">
        <v>159</v>
      </c>
      <c r="F19" t="s">
        <v>37</v>
      </c>
      <c r="G19" t="s">
        <v>38</v>
      </c>
      <c r="H19">
        <v>250000000</v>
      </c>
      <c r="I19">
        <v>6.7</v>
      </c>
    </row>
    <row r="20" spans="1:9" x14ac:dyDescent="0.3">
      <c r="A20" t="s">
        <v>163</v>
      </c>
      <c r="B20">
        <v>106</v>
      </c>
      <c r="C20">
        <v>179020854</v>
      </c>
      <c r="D20" t="s">
        <v>165</v>
      </c>
      <c r="E20" t="s">
        <v>167</v>
      </c>
      <c r="F20" t="s">
        <v>37</v>
      </c>
      <c r="G20" t="s">
        <v>38</v>
      </c>
      <c r="H20">
        <v>225000000</v>
      </c>
      <c r="I20">
        <v>6.8</v>
      </c>
    </row>
    <row r="21" spans="1:9" x14ac:dyDescent="0.3">
      <c r="A21" t="s">
        <v>171</v>
      </c>
      <c r="B21">
        <v>164</v>
      </c>
      <c r="C21">
        <v>255108370</v>
      </c>
      <c r="D21" t="s">
        <v>173</v>
      </c>
      <c r="E21" t="s">
        <v>175</v>
      </c>
      <c r="F21" t="s">
        <v>37</v>
      </c>
      <c r="G21" t="s">
        <v>179</v>
      </c>
      <c r="H21">
        <v>250000000</v>
      </c>
      <c r="I21">
        <v>7.5</v>
      </c>
    </row>
    <row r="22" spans="1:9" x14ac:dyDescent="0.3">
      <c r="A22" t="s">
        <v>180</v>
      </c>
      <c r="B22">
        <v>153</v>
      </c>
      <c r="C22">
        <v>262030663</v>
      </c>
      <c r="D22" t="s">
        <v>42</v>
      </c>
      <c r="E22" t="s">
        <v>183</v>
      </c>
      <c r="F22" t="s">
        <v>37</v>
      </c>
      <c r="G22" t="s">
        <v>38</v>
      </c>
      <c r="H22">
        <v>230000000</v>
      </c>
      <c r="I22">
        <v>7</v>
      </c>
    </row>
    <row r="23" spans="1:9" x14ac:dyDescent="0.3">
      <c r="A23" t="s">
        <v>187</v>
      </c>
      <c r="B23">
        <v>156</v>
      </c>
      <c r="C23">
        <v>105219735</v>
      </c>
      <c r="D23" t="s">
        <v>189</v>
      </c>
      <c r="E23" t="s">
        <v>191</v>
      </c>
      <c r="F23" t="s">
        <v>37</v>
      </c>
      <c r="G23" t="s">
        <v>38</v>
      </c>
      <c r="H23">
        <v>200000000</v>
      </c>
      <c r="I23">
        <v>6.7</v>
      </c>
    </row>
    <row r="24" spans="1:9" x14ac:dyDescent="0.3">
      <c r="A24" t="s">
        <v>171</v>
      </c>
      <c r="B24">
        <v>186</v>
      </c>
      <c r="C24">
        <v>258355354</v>
      </c>
      <c r="D24" t="s">
        <v>173</v>
      </c>
      <c r="E24" t="s">
        <v>195</v>
      </c>
      <c r="F24" t="s">
        <v>37</v>
      </c>
      <c r="G24" t="s">
        <v>38</v>
      </c>
      <c r="H24">
        <v>225000000</v>
      </c>
      <c r="I24">
        <v>7.9</v>
      </c>
    </row>
    <row r="25" spans="1:9" x14ac:dyDescent="0.3">
      <c r="A25" t="s">
        <v>198</v>
      </c>
      <c r="B25">
        <v>113</v>
      </c>
      <c r="C25">
        <v>70083519</v>
      </c>
      <c r="D25" t="s">
        <v>200</v>
      </c>
      <c r="E25" t="s">
        <v>202</v>
      </c>
      <c r="F25" t="s">
        <v>37</v>
      </c>
      <c r="G25" t="s">
        <v>38</v>
      </c>
      <c r="H25">
        <v>180000000</v>
      </c>
      <c r="I25">
        <v>6.1</v>
      </c>
    </row>
    <row r="26" spans="1:9" x14ac:dyDescent="0.3">
      <c r="A26" t="s">
        <v>171</v>
      </c>
      <c r="B26">
        <v>201</v>
      </c>
      <c r="C26">
        <v>218051260</v>
      </c>
      <c r="D26" t="s">
        <v>207</v>
      </c>
      <c r="E26" t="s">
        <v>209</v>
      </c>
      <c r="F26" t="s">
        <v>37</v>
      </c>
      <c r="G26" t="s">
        <v>179</v>
      </c>
      <c r="H26">
        <v>207000000</v>
      </c>
      <c r="I26">
        <v>7.2</v>
      </c>
    </row>
    <row r="27" spans="1:9" x14ac:dyDescent="0.3">
      <c r="A27" t="s">
        <v>29</v>
      </c>
      <c r="B27">
        <v>194</v>
      </c>
      <c r="C27">
        <v>658672302</v>
      </c>
      <c r="D27" t="s">
        <v>214</v>
      </c>
      <c r="E27" t="s">
        <v>216</v>
      </c>
      <c r="F27" t="s">
        <v>37</v>
      </c>
      <c r="G27" t="s">
        <v>38</v>
      </c>
      <c r="H27">
        <v>200000000</v>
      </c>
      <c r="I27">
        <v>7.7</v>
      </c>
    </row>
    <row r="28" spans="1:9" x14ac:dyDescent="0.3">
      <c r="A28" t="s">
        <v>220</v>
      </c>
      <c r="B28">
        <v>147</v>
      </c>
      <c r="C28">
        <v>407197282</v>
      </c>
      <c r="D28" t="s">
        <v>73</v>
      </c>
      <c r="E28" t="s">
        <v>221</v>
      </c>
      <c r="F28" t="s">
        <v>37</v>
      </c>
      <c r="G28" t="s">
        <v>38</v>
      </c>
      <c r="H28">
        <v>250000000</v>
      </c>
      <c r="I28">
        <v>8.1999999999999993</v>
      </c>
    </row>
    <row r="29" spans="1:9" x14ac:dyDescent="0.3">
      <c r="A29" t="s">
        <v>225</v>
      </c>
      <c r="B29">
        <v>131</v>
      </c>
      <c r="C29">
        <v>65173160</v>
      </c>
      <c r="D29" t="s">
        <v>227</v>
      </c>
      <c r="E29" t="s">
        <v>229</v>
      </c>
      <c r="F29" t="s">
        <v>37</v>
      </c>
      <c r="G29" t="s">
        <v>38</v>
      </c>
      <c r="H29">
        <v>209000000</v>
      </c>
      <c r="I29">
        <v>5.9</v>
      </c>
    </row>
    <row r="30" spans="1:9" x14ac:dyDescent="0.3">
      <c r="A30" t="s">
        <v>233</v>
      </c>
      <c r="B30">
        <v>124</v>
      </c>
      <c r="C30">
        <v>652177271</v>
      </c>
      <c r="D30" t="s">
        <v>227</v>
      </c>
      <c r="E30" t="s">
        <v>236</v>
      </c>
      <c r="F30" t="s">
        <v>37</v>
      </c>
      <c r="G30" t="s">
        <v>38</v>
      </c>
      <c r="H30">
        <v>150000000</v>
      </c>
      <c r="I30">
        <v>7</v>
      </c>
    </row>
    <row r="31" spans="1:9" x14ac:dyDescent="0.3">
      <c r="A31" t="s">
        <v>48</v>
      </c>
      <c r="B31">
        <v>143</v>
      </c>
      <c r="C31">
        <v>304360277</v>
      </c>
      <c r="D31" t="s">
        <v>50</v>
      </c>
      <c r="E31" t="s">
        <v>242</v>
      </c>
      <c r="F31" t="s">
        <v>37</v>
      </c>
      <c r="G31" t="s">
        <v>56</v>
      </c>
      <c r="H31">
        <v>200000000</v>
      </c>
      <c r="I31">
        <v>7.8</v>
      </c>
    </row>
    <row r="32" spans="1:9" x14ac:dyDescent="0.3">
      <c r="A32" t="s">
        <v>79</v>
      </c>
      <c r="B32">
        <v>135</v>
      </c>
      <c r="C32">
        <v>373377893</v>
      </c>
      <c r="D32" t="s">
        <v>245</v>
      </c>
      <c r="E32" t="s">
        <v>246</v>
      </c>
      <c r="F32" t="s">
        <v>37</v>
      </c>
      <c r="G32" t="s">
        <v>38</v>
      </c>
      <c r="H32">
        <v>200000000</v>
      </c>
      <c r="I32">
        <v>7.3</v>
      </c>
    </row>
    <row r="33" spans="1:9" x14ac:dyDescent="0.3">
      <c r="A33" t="s">
        <v>249</v>
      </c>
      <c r="B33">
        <v>195</v>
      </c>
      <c r="C33">
        <v>408992272</v>
      </c>
      <c r="D33" t="s">
        <v>73</v>
      </c>
      <c r="E33" t="s">
        <v>251</v>
      </c>
      <c r="F33" t="s">
        <v>37</v>
      </c>
      <c r="G33" t="s">
        <v>38</v>
      </c>
      <c r="H33">
        <v>200000000</v>
      </c>
      <c r="I33">
        <v>7.2</v>
      </c>
    </row>
    <row r="34" spans="1:9" x14ac:dyDescent="0.3">
      <c r="A34" t="s">
        <v>255</v>
      </c>
      <c r="B34">
        <v>108</v>
      </c>
      <c r="C34">
        <v>334185206</v>
      </c>
      <c r="D34" t="s">
        <v>200</v>
      </c>
      <c r="E34" t="s">
        <v>256</v>
      </c>
      <c r="F34" t="s">
        <v>37</v>
      </c>
      <c r="G34" t="s">
        <v>38</v>
      </c>
      <c r="H34">
        <v>200000000</v>
      </c>
      <c r="I34">
        <v>6.5</v>
      </c>
    </row>
    <row r="35" spans="1:9" x14ac:dyDescent="0.3">
      <c r="A35" t="s">
        <v>260</v>
      </c>
      <c r="B35">
        <v>104</v>
      </c>
      <c r="C35">
        <v>234360014</v>
      </c>
      <c r="D35" t="s">
        <v>262</v>
      </c>
      <c r="E35" t="s">
        <v>264</v>
      </c>
      <c r="F35" t="s">
        <v>37</v>
      </c>
      <c r="G35" t="s">
        <v>268</v>
      </c>
      <c r="H35">
        <v>210000000</v>
      </c>
      <c r="I35">
        <v>6.8</v>
      </c>
    </row>
    <row r="36" spans="1:9" x14ac:dyDescent="0.3">
      <c r="A36" t="s">
        <v>269</v>
      </c>
      <c r="B36">
        <v>104</v>
      </c>
      <c r="C36">
        <v>268488329</v>
      </c>
      <c r="D36" t="s">
        <v>271</v>
      </c>
      <c r="E36" t="s">
        <v>273</v>
      </c>
      <c r="F36" t="s">
        <v>37</v>
      </c>
      <c r="G36" t="s">
        <v>38</v>
      </c>
      <c r="H36">
        <v>200000000</v>
      </c>
      <c r="I36">
        <v>7.3</v>
      </c>
    </row>
    <row r="37" spans="1:9" x14ac:dyDescent="0.3">
      <c r="A37" t="s">
        <v>278</v>
      </c>
      <c r="B37">
        <v>150</v>
      </c>
      <c r="C37">
        <v>402076689</v>
      </c>
      <c r="D37" t="s">
        <v>73</v>
      </c>
      <c r="E37" t="s">
        <v>281</v>
      </c>
      <c r="F37" t="s">
        <v>37</v>
      </c>
      <c r="G37" t="s">
        <v>38</v>
      </c>
      <c r="H37">
        <v>200000000</v>
      </c>
      <c r="I37">
        <v>6</v>
      </c>
    </row>
    <row r="38" spans="1:9" x14ac:dyDescent="0.3">
      <c r="A38" t="s">
        <v>278</v>
      </c>
      <c r="B38">
        <v>165</v>
      </c>
      <c r="C38">
        <v>245428137</v>
      </c>
      <c r="D38" t="s">
        <v>73</v>
      </c>
      <c r="E38" t="s">
        <v>287</v>
      </c>
      <c r="F38" t="s">
        <v>37</v>
      </c>
      <c r="G38" t="s">
        <v>38</v>
      </c>
      <c r="H38">
        <v>210000000</v>
      </c>
      <c r="I38">
        <v>5.7</v>
      </c>
    </row>
    <row r="39" spans="1:9" x14ac:dyDescent="0.3">
      <c r="A39" t="s">
        <v>79</v>
      </c>
      <c r="B39">
        <v>130</v>
      </c>
      <c r="C39">
        <v>234903076</v>
      </c>
      <c r="D39" t="s">
        <v>200</v>
      </c>
      <c r="E39" t="s">
        <v>292</v>
      </c>
      <c r="F39" t="s">
        <v>37</v>
      </c>
      <c r="G39" t="s">
        <v>38</v>
      </c>
      <c r="H39">
        <v>215000000</v>
      </c>
      <c r="I39">
        <v>6.4</v>
      </c>
    </row>
    <row r="40" spans="1:9" x14ac:dyDescent="0.3">
      <c r="A40" t="s">
        <v>180</v>
      </c>
      <c r="B40">
        <v>142</v>
      </c>
      <c r="C40">
        <v>202853933</v>
      </c>
      <c r="D40" t="s">
        <v>31</v>
      </c>
      <c r="E40" t="s">
        <v>295</v>
      </c>
      <c r="F40" t="s">
        <v>37</v>
      </c>
      <c r="G40" t="s">
        <v>38</v>
      </c>
      <c r="H40">
        <v>200000000</v>
      </c>
      <c r="I40">
        <v>6.7</v>
      </c>
    </row>
    <row r="41" spans="1:9" x14ac:dyDescent="0.3">
      <c r="A41" t="s">
        <v>299</v>
      </c>
      <c r="B41">
        <v>125</v>
      </c>
      <c r="C41">
        <v>172051787</v>
      </c>
      <c r="D41" t="s">
        <v>73</v>
      </c>
      <c r="E41" t="s">
        <v>302</v>
      </c>
      <c r="F41" t="s">
        <v>37</v>
      </c>
      <c r="G41" t="s">
        <v>38</v>
      </c>
      <c r="H41">
        <v>170000000</v>
      </c>
      <c r="I41">
        <v>6.8</v>
      </c>
    </row>
    <row r="42" spans="1:9" x14ac:dyDescent="0.3">
      <c r="A42" t="s">
        <v>306</v>
      </c>
      <c r="B42">
        <v>106</v>
      </c>
      <c r="C42">
        <v>191450875</v>
      </c>
      <c r="D42" t="s">
        <v>307</v>
      </c>
      <c r="E42" t="s">
        <v>309</v>
      </c>
      <c r="F42" t="s">
        <v>37</v>
      </c>
      <c r="G42" t="s">
        <v>38</v>
      </c>
      <c r="H42">
        <v>200000000</v>
      </c>
      <c r="I42">
        <v>6.3</v>
      </c>
    </row>
    <row r="43" spans="1:9" x14ac:dyDescent="0.3">
      <c r="A43" t="s">
        <v>313</v>
      </c>
      <c r="B43">
        <v>123</v>
      </c>
      <c r="C43">
        <v>116593191</v>
      </c>
      <c r="D43" t="s">
        <v>73</v>
      </c>
      <c r="E43" t="s">
        <v>316</v>
      </c>
      <c r="F43" t="s">
        <v>37</v>
      </c>
      <c r="G43" t="s">
        <v>38</v>
      </c>
      <c r="H43">
        <v>200000000</v>
      </c>
      <c r="I43">
        <v>5.6</v>
      </c>
    </row>
    <row r="44" spans="1:9" x14ac:dyDescent="0.3">
      <c r="A44" t="s">
        <v>320</v>
      </c>
      <c r="B44">
        <v>103</v>
      </c>
      <c r="C44">
        <v>414984497</v>
      </c>
      <c r="D44" t="s">
        <v>271</v>
      </c>
      <c r="E44" t="s">
        <v>323</v>
      </c>
      <c r="F44" t="s">
        <v>37</v>
      </c>
      <c r="G44" t="s">
        <v>38</v>
      </c>
      <c r="H44">
        <v>200000000</v>
      </c>
      <c r="I44">
        <v>8.3000000000000007</v>
      </c>
    </row>
    <row r="45" spans="1:9" x14ac:dyDescent="0.3">
      <c r="A45" t="s">
        <v>327</v>
      </c>
      <c r="B45">
        <v>118</v>
      </c>
      <c r="C45">
        <v>125320003</v>
      </c>
      <c r="D45" t="s">
        <v>73</v>
      </c>
      <c r="E45" t="s">
        <v>328</v>
      </c>
      <c r="F45" t="s">
        <v>37</v>
      </c>
      <c r="G45" t="s">
        <v>38</v>
      </c>
      <c r="H45">
        <v>200000000</v>
      </c>
      <c r="I45">
        <v>6.6</v>
      </c>
    </row>
    <row r="46" spans="1:9" x14ac:dyDescent="0.3">
      <c r="A46" t="s">
        <v>332</v>
      </c>
      <c r="B46">
        <v>140</v>
      </c>
      <c r="C46">
        <v>350034110</v>
      </c>
      <c r="D46" t="s">
        <v>334</v>
      </c>
      <c r="E46" t="s">
        <v>336</v>
      </c>
      <c r="F46" t="s">
        <v>37</v>
      </c>
      <c r="G46" t="s">
        <v>38</v>
      </c>
      <c r="H46">
        <v>190000000</v>
      </c>
      <c r="I46">
        <v>7.2</v>
      </c>
    </row>
    <row r="47" spans="1:9" x14ac:dyDescent="0.3">
      <c r="A47" t="s">
        <v>125</v>
      </c>
      <c r="B47">
        <v>123</v>
      </c>
      <c r="C47">
        <v>202351611</v>
      </c>
      <c r="D47" t="s">
        <v>341</v>
      </c>
      <c r="E47" t="s">
        <v>343</v>
      </c>
      <c r="F47" t="s">
        <v>37</v>
      </c>
      <c r="G47" t="s">
        <v>38</v>
      </c>
      <c r="H47">
        <v>190000000</v>
      </c>
      <c r="I47">
        <v>7</v>
      </c>
    </row>
    <row r="48" spans="1:9" x14ac:dyDescent="0.3">
      <c r="A48" t="s">
        <v>118</v>
      </c>
      <c r="B48">
        <v>149</v>
      </c>
      <c r="C48">
        <v>233914986</v>
      </c>
      <c r="D48" t="s">
        <v>262</v>
      </c>
      <c r="E48" t="s">
        <v>348</v>
      </c>
      <c r="F48" t="s">
        <v>37</v>
      </c>
      <c r="G48" t="s">
        <v>38</v>
      </c>
      <c r="H48">
        <v>200000000</v>
      </c>
      <c r="I48">
        <v>8</v>
      </c>
    </row>
    <row r="49" spans="1:9" x14ac:dyDescent="0.3">
      <c r="A49" t="s">
        <v>351</v>
      </c>
      <c r="B49">
        <v>132</v>
      </c>
      <c r="C49">
        <v>228756232</v>
      </c>
      <c r="D49" t="s">
        <v>73</v>
      </c>
      <c r="E49" t="s">
        <v>354</v>
      </c>
      <c r="F49" t="s">
        <v>37</v>
      </c>
      <c r="G49" t="s">
        <v>38</v>
      </c>
      <c r="H49">
        <v>190000000</v>
      </c>
      <c r="I49">
        <v>7.8</v>
      </c>
    </row>
    <row r="50" spans="1:9" x14ac:dyDescent="0.3">
      <c r="A50" t="s">
        <v>118</v>
      </c>
      <c r="B50">
        <v>114</v>
      </c>
      <c r="C50">
        <v>65171860</v>
      </c>
      <c r="D50" t="s">
        <v>173</v>
      </c>
      <c r="E50" t="s">
        <v>360</v>
      </c>
      <c r="F50" t="s">
        <v>37</v>
      </c>
      <c r="G50" t="s">
        <v>38</v>
      </c>
      <c r="H50">
        <v>195000000</v>
      </c>
      <c r="I50">
        <v>6.3</v>
      </c>
    </row>
    <row r="51" spans="1:9" x14ac:dyDescent="0.3">
      <c r="A51" t="s">
        <v>364</v>
      </c>
      <c r="B51">
        <v>143</v>
      </c>
      <c r="C51">
        <v>144812796</v>
      </c>
      <c r="D51" t="s">
        <v>214</v>
      </c>
      <c r="E51" t="s">
        <v>366</v>
      </c>
      <c r="F51" t="s">
        <v>37</v>
      </c>
      <c r="G51" t="s">
        <v>370</v>
      </c>
      <c r="H51">
        <v>105000000</v>
      </c>
      <c r="I51">
        <v>7.3</v>
      </c>
    </row>
    <row r="52" spans="1:9" x14ac:dyDescent="0.3">
      <c r="A52" t="s">
        <v>371</v>
      </c>
      <c r="B52">
        <v>116</v>
      </c>
      <c r="C52">
        <v>90755643</v>
      </c>
      <c r="D52" t="s">
        <v>245</v>
      </c>
      <c r="E52" t="s">
        <v>374</v>
      </c>
      <c r="F52" t="s">
        <v>37</v>
      </c>
      <c r="G52" t="s">
        <v>38</v>
      </c>
      <c r="H52">
        <v>200000000</v>
      </c>
      <c r="I52">
        <v>6.6</v>
      </c>
    </row>
    <row r="53" spans="1:9" x14ac:dyDescent="0.3">
      <c r="A53" t="s">
        <v>378</v>
      </c>
      <c r="B53">
        <v>131</v>
      </c>
      <c r="C53">
        <v>101785482</v>
      </c>
      <c r="D53" t="s">
        <v>73</v>
      </c>
      <c r="E53" t="s">
        <v>381</v>
      </c>
      <c r="F53" t="s">
        <v>37</v>
      </c>
      <c r="G53" t="s">
        <v>38</v>
      </c>
      <c r="H53">
        <v>190000000</v>
      </c>
      <c r="I53">
        <v>7</v>
      </c>
    </row>
    <row r="54" spans="1:9" x14ac:dyDescent="0.3">
      <c r="A54" t="s">
        <v>278</v>
      </c>
      <c r="B54">
        <v>154</v>
      </c>
      <c r="C54">
        <v>352358779</v>
      </c>
      <c r="D54" t="s">
        <v>73</v>
      </c>
      <c r="E54" t="s">
        <v>386</v>
      </c>
      <c r="F54" t="s">
        <v>37</v>
      </c>
      <c r="G54" t="s">
        <v>38</v>
      </c>
      <c r="H54">
        <v>195000000</v>
      </c>
      <c r="I54">
        <v>6.3</v>
      </c>
    </row>
    <row r="55" spans="1:9" x14ac:dyDescent="0.3">
      <c r="A55" t="s">
        <v>389</v>
      </c>
      <c r="B55">
        <v>122</v>
      </c>
      <c r="C55">
        <v>317011114</v>
      </c>
      <c r="D55" t="s">
        <v>42</v>
      </c>
      <c r="E55" t="s">
        <v>392</v>
      </c>
      <c r="F55" t="s">
        <v>37</v>
      </c>
      <c r="G55" t="s">
        <v>38</v>
      </c>
      <c r="H55">
        <v>185000000</v>
      </c>
      <c r="I55">
        <v>6.2</v>
      </c>
    </row>
    <row r="56" spans="1:9" x14ac:dyDescent="0.3">
      <c r="A56" t="s">
        <v>402</v>
      </c>
      <c r="B56">
        <v>93</v>
      </c>
      <c r="C56">
        <v>237282182</v>
      </c>
      <c r="D56" t="s">
        <v>271</v>
      </c>
      <c r="E56" t="s">
        <v>404</v>
      </c>
      <c r="F56" t="s">
        <v>37</v>
      </c>
      <c r="G56" t="s">
        <v>38</v>
      </c>
      <c r="H56">
        <v>185000000</v>
      </c>
      <c r="I56">
        <v>7.2</v>
      </c>
    </row>
    <row r="57" spans="1:9" x14ac:dyDescent="0.3">
      <c r="A57" t="s">
        <v>408</v>
      </c>
      <c r="B57">
        <v>122</v>
      </c>
      <c r="C57">
        <v>130468626</v>
      </c>
      <c r="D57" t="s">
        <v>227</v>
      </c>
      <c r="E57" t="s">
        <v>411</v>
      </c>
      <c r="F57" t="s">
        <v>37</v>
      </c>
      <c r="G57" t="s">
        <v>38</v>
      </c>
      <c r="H57">
        <v>185000000</v>
      </c>
      <c r="I57">
        <v>7.5</v>
      </c>
    </row>
    <row r="58" spans="1:9" x14ac:dyDescent="0.3">
      <c r="A58" t="s">
        <v>71</v>
      </c>
      <c r="B58">
        <v>98</v>
      </c>
      <c r="C58">
        <v>223806889</v>
      </c>
      <c r="D58" t="s">
        <v>416</v>
      </c>
      <c r="E58" t="s">
        <v>417</v>
      </c>
      <c r="F58" t="s">
        <v>37</v>
      </c>
      <c r="G58" t="s">
        <v>38</v>
      </c>
      <c r="H58">
        <v>180000000</v>
      </c>
      <c r="I58">
        <v>8.4</v>
      </c>
    </row>
    <row r="59" spans="1:9" x14ac:dyDescent="0.3">
      <c r="A59" t="s">
        <v>260</v>
      </c>
      <c r="B59">
        <v>91</v>
      </c>
      <c r="C59">
        <v>140080850</v>
      </c>
      <c r="D59" t="s">
        <v>422</v>
      </c>
      <c r="E59" t="s">
        <v>424</v>
      </c>
      <c r="F59" t="s">
        <v>37</v>
      </c>
      <c r="G59" t="s">
        <v>38</v>
      </c>
      <c r="H59">
        <v>140000000</v>
      </c>
      <c r="I59">
        <v>6.2</v>
      </c>
    </row>
    <row r="60" spans="1:9" x14ac:dyDescent="0.3">
      <c r="A60" t="s">
        <v>428</v>
      </c>
      <c r="B60">
        <v>158</v>
      </c>
      <c r="C60">
        <v>166112167</v>
      </c>
      <c r="D60" t="s">
        <v>73</v>
      </c>
      <c r="E60" t="s">
        <v>431</v>
      </c>
      <c r="F60" t="s">
        <v>37</v>
      </c>
      <c r="G60" t="s">
        <v>38</v>
      </c>
      <c r="H60">
        <v>200000000</v>
      </c>
      <c r="I60">
        <v>5.8</v>
      </c>
    </row>
    <row r="61" spans="1:9" x14ac:dyDescent="0.3">
      <c r="A61" t="s">
        <v>435</v>
      </c>
      <c r="B61">
        <v>96</v>
      </c>
      <c r="C61">
        <v>137850096</v>
      </c>
      <c r="D61" t="s">
        <v>437</v>
      </c>
      <c r="E61" t="s">
        <v>439</v>
      </c>
      <c r="F61" t="s">
        <v>37</v>
      </c>
      <c r="G61" t="s">
        <v>38</v>
      </c>
      <c r="H61">
        <v>200000000</v>
      </c>
      <c r="I61">
        <v>6.8</v>
      </c>
    </row>
    <row r="62" spans="1:9" x14ac:dyDescent="0.3">
      <c r="A62" t="s">
        <v>443</v>
      </c>
      <c r="B62">
        <v>127</v>
      </c>
      <c r="C62">
        <v>47375327</v>
      </c>
      <c r="D62" t="s">
        <v>73</v>
      </c>
      <c r="E62" t="s">
        <v>445</v>
      </c>
      <c r="F62" t="s">
        <v>37</v>
      </c>
      <c r="G62" t="s">
        <v>38</v>
      </c>
      <c r="H62">
        <v>176000000</v>
      </c>
      <c r="I62">
        <v>5.4</v>
      </c>
    </row>
    <row r="63" spans="1:9" x14ac:dyDescent="0.3">
      <c r="A63" t="s">
        <v>103</v>
      </c>
      <c r="B63">
        <v>110</v>
      </c>
      <c r="C63">
        <v>124051759</v>
      </c>
      <c r="D63" t="s">
        <v>207</v>
      </c>
      <c r="E63" t="s">
        <v>449</v>
      </c>
      <c r="F63" t="s">
        <v>37</v>
      </c>
      <c r="G63" t="s">
        <v>38</v>
      </c>
      <c r="H63">
        <v>180000000</v>
      </c>
      <c r="I63">
        <v>6.6</v>
      </c>
    </row>
    <row r="64" spans="1:9" x14ac:dyDescent="0.3">
      <c r="A64" t="s">
        <v>146</v>
      </c>
      <c r="B64">
        <v>150</v>
      </c>
      <c r="C64">
        <v>291709845</v>
      </c>
      <c r="D64" t="s">
        <v>200</v>
      </c>
      <c r="E64" t="s">
        <v>454</v>
      </c>
      <c r="F64" t="s">
        <v>37</v>
      </c>
      <c r="G64" t="s">
        <v>38</v>
      </c>
      <c r="H64">
        <v>180000000</v>
      </c>
      <c r="I64">
        <v>6.9</v>
      </c>
    </row>
    <row r="65" spans="1:9" x14ac:dyDescent="0.3">
      <c r="A65" t="s">
        <v>118</v>
      </c>
      <c r="B65">
        <v>144</v>
      </c>
      <c r="C65">
        <v>154985087</v>
      </c>
      <c r="D65" t="s">
        <v>73</v>
      </c>
      <c r="E65" t="s">
        <v>459</v>
      </c>
      <c r="F65" t="s">
        <v>37</v>
      </c>
      <c r="G65" t="s">
        <v>38</v>
      </c>
      <c r="H65">
        <v>178000000</v>
      </c>
      <c r="I65">
        <v>7.3</v>
      </c>
    </row>
    <row r="66" spans="1:9" x14ac:dyDescent="0.3">
      <c r="A66" t="s">
        <v>57</v>
      </c>
      <c r="B66">
        <v>152</v>
      </c>
      <c r="C66">
        <v>533316061</v>
      </c>
      <c r="D66" t="s">
        <v>464</v>
      </c>
      <c r="E66" t="s">
        <v>465</v>
      </c>
      <c r="F66" t="s">
        <v>37</v>
      </c>
      <c r="G66" t="s">
        <v>38</v>
      </c>
      <c r="H66">
        <v>185000000</v>
      </c>
      <c r="I66">
        <v>9</v>
      </c>
    </row>
    <row r="67" spans="1:9" x14ac:dyDescent="0.3">
      <c r="A67" t="s">
        <v>469</v>
      </c>
      <c r="B67">
        <v>96</v>
      </c>
      <c r="C67">
        <v>292979556</v>
      </c>
      <c r="D67" t="s">
        <v>471</v>
      </c>
      <c r="E67" t="s">
        <v>472</v>
      </c>
      <c r="F67" t="s">
        <v>37</v>
      </c>
      <c r="G67" t="s">
        <v>38</v>
      </c>
      <c r="H67">
        <v>175000000</v>
      </c>
      <c r="I67">
        <v>8.3000000000000007</v>
      </c>
    </row>
    <row r="68" spans="1:9" x14ac:dyDescent="0.3">
      <c r="A68" t="s">
        <v>476</v>
      </c>
      <c r="B68">
        <v>94</v>
      </c>
      <c r="C68">
        <v>198332128</v>
      </c>
      <c r="D68" t="s">
        <v>478</v>
      </c>
      <c r="E68" t="s">
        <v>480</v>
      </c>
      <c r="F68" t="s">
        <v>37</v>
      </c>
      <c r="G68" t="s">
        <v>38</v>
      </c>
      <c r="H68">
        <v>175000000</v>
      </c>
      <c r="I68">
        <v>6.5</v>
      </c>
    </row>
    <row r="69" spans="1:9" x14ac:dyDescent="0.3">
      <c r="A69" t="s">
        <v>250</v>
      </c>
      <c r="B69">
        <v>126</v>
      </c>
      <c r="C69">
        <v>318298180</v>
      </c>
      <c r="D69" t="s">
        <v>73</v>
      </c>
      <c r="E69" t="s">
        <v>484</v>
      </c>
      <c r="F69" t="s">
        <v>37</v>
      </c>
      <c r="G69" t="s">
        <v>38</v>
      </c>
      <c r="H69">
        <v>140000000</v>
      </c>
      <c r="I69">
        <v>7.9</v>
      </c>
    </row>
    <row r="70" spans="1:9" x14ac:dyDescent="0.3">
      <c r="A70" t="s">
        <v>487</v>
      </c>
      <c r="B70">
        <v>126</v>
      </c>
      <c r="C70">
        <v>73820094</v>
      </c>
      <c r="D70" t="s">
        <v>488</v>
      </c>
      <c r="E70" t="s">
        <v>490</v>
      </c>
      <c r="F70" t="s">
        <v>37</v>
      </c>
      <c r="G70" t="s">
        <v>38</v>
      </c>
      <c r="H70">
        <v>170000000</v>
      </c>
      <c r="I70">
        <v>7.5</v>
      </c>
    </row>
    <row r="71" spans="1:9" x14ac:dyDescent="0.3">
      <c r="A71" t="s">
        <v>163</v>
      </c>
      <c r="B71">
        <v>106</v>
      </c>
      <c r="C71">
        <v>113745408</v>
      </c>
      <c r="D71" t="s">
        <v>494</v>
      </c>
      <c r="E71" t="s">
        <v>495</v>
      </c>
      <c r="F71" t="s">
        <v>37</v>
      </c>
      <c r="G71" t="s">
        <v>38</v>
      </c>
      <c r="H71">
        <v>170000000</v>
      </c>
      <c r="I71">
        <v>4.8</v>
      </c>
    </row>
    <row r="72" spans="1:9" x14ac:dyDescent="0.3">
      <c r="A72" t="s">
        <v>499</v>
      </c>
      <c r="B72">
        <v>112</v>
      </c>
      <c r="C72">
        <v>102176165</v>
      </c>
      <c r="D72" t="s">
        <v>501</v>
      </c>
      <c r="E72" t="s">
        <v>503</v>
      </c>
      <c r="F72" t="s">
        <v>37</v>
      </c>
      <c r="G72" t="s">
        <v>38</v>
      </c>
      <c r="H72">
        <v>145000000</v>
      </c>
      <c r="I72">
        <v>5.2</v>
      </c>
    </row>
    <row r="73" spans="1:9" x14ac:dyDescent="0.3">
      <c r="A73" t="s">
        <v>507</v>
      </c>
      <c r="B73">
        <v>123</v>
      </c>
      <c r="C73">
        <v>161087183</v>
      </c>
      <c r="D73" t="s">
        <v>509</v>
      </c>
      <c r="E73" t="s">
        <v>510</v>
      </c>
      <c r="F73" t="s">
        <v>37</v>
      </c>
      <c r="G73" t="s">
        <v>38</v>
      </c>
      <c r="H73">
        <v>175000000</v>
      </c>
      <c r="I73">
        <v>6.9</v>
      </c>
    </row>
    <row r="74" spans="1:9" x14ac:dyDescent="0.3">
      <c r="A74" t="s">
        <v>514</v>
      </c>
      <c r="B74">
        <v>96</v>
      </c>
      <c r="C74">
        <v>100289690</v>
      </c>
      <c r="D74" t="s">
        <v>515</v>
      </c>
      <c r="E74" t="s">
        <v>517</v>
      </c>
      <c r="F74" t="s">
        <v>37</v>
      </c>
      <c r="G74" t="s">
        <v>38</v>
      </c>
      <c r="H74">
        <v>175000000</v>
      </c>
      <c r="I74">
        <v>5.4</v>
      </c>
    </row>
    <row r="75" spans="1:9" x14ac:dyDescent="0.3">
      <c r="A75" t="s">
        <v>521</v>
      </c>
      <c r="B75">
        <v>113</v>
      </c>
      <c r="C75">
        <v>100189501</v>
      </c>
      <c r="D75" t="s">
        <v>73</v>
      </c>
      <c r="E75" t="s">
        <v>524</v>
      </c>
      <c r="F75" t="s">
        <v>37</v>
      </c>
      <c r="G75" t="s">
        <v>38</v>
      </c>
      <c r="H75">
        <v>178000000</v>
      </c>
      <c r="I75">
        <v>7.9</v>
      </c>
    </row>
    <row r="76" spans="1:9" x14ac:dyDescent="0.3">
      <c r="A76" t="s">
        <v>528</v>
      </c>
      <c r="B76">
        <v>176</v>
      </c>
      <c r="C76">
        <v>88246220</v>
      </c>
      <c r="D76" t="s">
        <v>227</v>
      </c>
      <c r="E76" t="s">
        <v>531</v>
      </c>
      <c r="F76" t="s">
        <v>37</v>
      </c>
      <c r="G76" t="s">
        <v>38</v>
      </c>
      <c r="H76">
        <v>175000000</v>
      </c>
      <c r="I76">
        <v>6.1</v>
      </c>
    </row>
    <row r="77" spans="1:9" x14ac:dyDescent="0.3">
      <c r="A77" t="s">
        <v>535</v>
      </c>
      <c r="B77">
        <v>118</v>
      </c>
      <c r="C77">
        <v>150167630</v>
      </c>
      <c r="D77" t="s">
        <v>227</v>
      </c>
      <c r="E77" t="s">
        <v>537</v>
      </c>
      <c r="F77" t="s">
        <v>37</v>
      </c>
      <c r="G77" t="s">
        <v>38</v>
      </c>
      <c r="H77">
        <v>175000000</v>
      </c>
      <c r="I77">
        <v>5.8</v>
      </c>
    </row>
    <row r="78" spans="1:9" x14ac:dyDescent="0.3">
      <c r="A78" t="s">
        <v>469</v>
      </c>
      <c r="B78">
        <v>95</v>
      </c>
      <c r="C78">
        <v>356454367</v>
      </c>
      <c r="D78" t="s">
        <v>542</v>
      </c>
      <c r="E78" t="s">
        <v>543</v>
      </c>
      <c r="F78" t="s">
        <v>37</v>
      </c>
      <c r="G78" t="s">
        <v>38</v>
      </c>
      <c r="H78">
        <v>175000000</v>
      </c>
      <c r="I78">
        <v>8.3000000000000007</v>
      </c>
    </row>
    <row r="79" spans="1:9" x14ac:dyDescent="0.3">
      <c r="A79" t="s">
        <v>250</v>
      </c>
      <c r="B79">
        <v>106</v>
      </c>
      <c r="C79">
        <v>362645141</v>
      </c>
      <c r="D79" t="s">
        <v>548</v>
      </c>
      <c r="E79" t="s">
        <v>549</v>
      </c>
      <c r="F79" t="s">
        <v>37</v>
      </c>
      <c r="G79" t="s">
        <v>56</v>
      </c>
      <c r="H79">
        <v>175000000</v>
      </c>
      <c r="I79">
        <v>7.8</v>
      </c>
    </row>
    <row r="80" spans="1:9" x14ac:dyDescent="0.3">
      <c r="A80" t="s">
        <v>250</v>
      </c>
      <c r="B80">
        <v>124</v>
      </c>
      <c r="C80">
        <v>312057433</v>
      </c>
      <c r="D80" t="s">
        <v>73</v>
      </c>
      <c r="E80" t="s">
        <v>553</v>
      </c>
      <c r="F80" t="s">
        <v>37</v>
      </c>
      <c r="G80" t="s">
        <v>38</v>
      </c>
      <c r="H80">
        <v>200000000</v>
      </c>
      <c r="I80">
        <v>7</v>
      </c>
    </row>
    <row r="81" spans="1:9" x14ac:dyDescent="0.3">
      <c r="A81" t="s">
        <v>556</v>
      </c>
      <c r="B81">
        <v>132</v>
      </c>
      <c r="C81">
        <v>155111815</v>
      </c>
      <c r="D81" t="s">
        <v>558</v>
      </c>
      <c r="E81" t="s">
        <v>559</v>
      </c>
      <c r="F81" t="s">
        <v>37</v>
      </c>
      <c r="G81" t="s">
        <v>38</v>
      </c>
      <c r="H81">
        <v>170000000</v>
      </c>
      <c r="I81">
        <v>6.1</v>
      </c>
    </row>
    <row r="82" spans="1:9" x14ac:dyDescent="0.3">
      <c r="A82" t="s">
        <v>562</v>
      </c>
      <c r="B82">
        <v>97</v>
      </c>
      <c r="C82">
        <v>241407328</v>
      </c>
      <c r="D82" t="s">
        <v>564</v>
      </c>
      <c r="E82" t="s">
        <v>566</v>
      </c>
      <c r="F82" t="s">
        <v>37</v>
      </c>
      <c r="G82" t="s">
        <v>38</v>
      </c>
      <c r="H82">
        <v>180000000</v>
      </c>
      <c r="I82">
        <v>7</v>
      </c>
    </row>
    <row r="83" spans="1:9" x14ac:dyDescent="0.3">
      <c r="A83" t="s">
        <v>570</v>
      </c>
      <c r="B83">
        <v>130</v>
      </c>
      <c r="C83">
        <v>208543795</v>
      </c>
      <c r="D83" t="s">
        <v>571</v>
      </c>
      <c r="E83" t="s">
        <v>572</v>
      </c>
      <c r="F83" t="s">
        <v>37</v>
      </c>
      <c r="G83" t="s">
        <v>38</v>
      </c>
      <c r="H83">
        <v>170000000</v>
      </c>
      <c r="I83">
        <v>7.6</v>
      </c>
    </row>
    <row r="84" spans="1:9" x14ac:dyDescent="0.3">
      <c r="A84" t="s">
        <v>586</v>
      </c>
      <c r="B84">
        <v>128</v>
      </c>
      <c r="C84">
        <v>38297305</v>
      </c>
      <c r="D84" t="s">
        <v>558</v>
      </c>
      <c r="E84" t="s">
        <v>589</v>
      </c>
      <c r="F84" t="s">
        <v>37</v>
      </c>
      <c r="G84" t="s">
        <v>38</v>
      </c>
      <c r="H84">
        <v>175000000</v>
      </c>
      <c r="I84">
        <v>6.3</v>
      </c>
    </row>
    <row r="85" spans="1:9" x14ac:dyDescent="0.3">
      <c r="A85" t="s">
        <v>220</v>
      </c>
      <c r="B85">
        <v>136</v>
      </c>
      <c r="C85">
        <v>259746958</v>
      </c>
      <c r="D85" t="s">
        <v>73</v>
      </c>
      <c r="E85" t="s">
        <v>593</v>
      </c>
      <c r="F85" t="s">
        <v>37</v>
      </c>
      <c r="G85" t="s">
        <v>38</v>
      </c>
      <c r="H85">
        <v>170000000</v>
      </c>
      <c r="I85">
        <v>7.8</v>
      </c>
    </row>
    <row r="86" spans="1:9" x14ac:dyDescent="0.3">
      <c r="A86" t="s">
        <v>597</v>
      </c>
      <c r="B86">
        <v>93</v>
      </c>
      <c r="C86">
        <v>238371987</v>
      </c>
      <c r="D86" t="s">
        <v>271</v>
      </c>
      <c r="E86" t="s">
        <v>600</v>
      </c>
      <c r="F86" t="s">
        <v>37</v>
      </c>
      <c r="G86" t="s">
        <v>38</v>
      </c>
      <c r="H86">
        <v>165000000</v>
      </c>
      <c r="I86">
        <v>6.4</v>
      </c>
    </row>
    <row r="87" spans="1:9" x14ac:dyDescent="0.3">
      <c r="A87" t="s">
        <v>604</v>
      </c>
      <c r="B87">
        <v>130</v>
      </c>
      <c r="C87">
        <v>93417865</v>
      </c>
      <c r="D87" t="s">
        <v>606</v>
      </c>
      <c r="E87" t="s">
        <v>607</v>
      </c>
      <c r="F87" t="s">
        <v>37</v>
      </c>
      <c r="G87" t="s">
        <v>38</v>
      </c>
      <c r="H87">
        <v>190000000</v>
      </c>
      <c r="I87">
        <v>6.5</v>
      </c>
    </row>
    <row r="88" spans="1:9" x14ac:dyDescent="0.3">
      <c r="A88" t="s">
        <v>611</v>
      </c>
      <c r="B88">
        <v>102</v>
      </c>
      <c r="C88">
        <v>222487711</v>
      </c>
      <c r="D88" t="s">
        <v>613</v>
      </c>
      <c r="E88" t="s">
        <v>615</v>
      </c>
      <c r="F88" t="s">
        <v>37</v>
      </c>
      <c r="G88" t="s">
        <v>38</v>
      </c>
      <c r="H88">
        <v>165000000</v>
      </c>
      <c r="I88">
        <v>7.9</v>
      </c>
    </row>
    <row r="89" spans="1:9" x14ac:dyDescent="0.3">
      <c r="A89" t="s">
        <v>619</v>
      </c>
      <c r="B89">
        <v>101</v>
      </c>
      <c r="C89">
        <v>189412677</v>
      </c>
      <c r="D89" t="s">
        <v>621</v>
      </c>
      <c r="E89" t="s">
        <v>623</v>
      </c>
      <c r="F89" t="s">
        <v>37</v>
      </c>
      <c r="G89" t="s">
        <v>38</v>
      </c>
      <c r="H89">
        <v>165000000</v>
      </c>
      <c r="I89">
        <v>7.8</v>
      </c>
    </row>
    <row r="90" spans="1:9" x14ac:dyDescent="0.3">
      <c r="A90" t="s">
        <v>435</v>
      </c>
      <c r="B90">
        <v>100</v>
      </c>
      <c r="C90">
        <v>665426</v>
      </c>
      <c r="D90" t="s">
        <v>628</v>
      </c>
      <c r="E90" t="s">
        <v>629</v>
      </c>
      <c r="F90" t="s">
        <v>37</v>
      </c>
      <c r="G90" t="s">
        <v>38</v>
      </c>
      <c r="H90">
        <v>165000000</v>
      </c>
      <c r="I90">
        <v>6.6</v>
      </c>
    </row>
    <row r="91" spans="1:9" x14ac:dyDescent="0.3">
      <c r="A91" t="s">
        <v>428</v>
      </c>
      <c r="B91">
        <v>120</v>
      </c>
      <c r="C91">
        <v>102315545</v>
      </c>
      <c r="D91" t="s">
        <v>73</v>
      </c>
      <c r="E91" t="s">
        <v>635</v>
      </c>
      <c r="F91" t="s">
        <v>37</v>
      </c>
      <c r="G91" t="s">
        <v>38</v>
      </c>
      <c r="H91">
        <v>165000000</v>
      </c>
      <c r="I91">
        <v>5.5</v>
      </c>
    </row>
    <row r="92" spans="1:9" x14ac:dyDescent="0.3">
      <c r="A92" t="s">
        <v>639</v>
      </c>
      <c r="B92">
        <v>98</v>
      </c>
      <c r="C92">
        <v>217387997</v>
      </c>
      <c r="D92" t="s">
        <v>628</v>
      </c>
      <c r="E92" t="s">
        <v>642</v>
      </c>
      <c r="F92" t="s">
        <v>37</v>
      </c>
      <c r="G92" t="s">
        <v>38</v>
      </c>
      <c r="H92">
        <v>165000000</v>
      </c>
      <c r="I92">
        <v>8.1999999999999993</v>
      </c>
    </row>
    <row r="93" spans="1:9" x14ac:dyDescent="0.3">
      <c r="A93" t="s">
        <v>646</v>
      </c>
      <c r="B93">
        <v>109</v>
      </c>
      <c r="C93">
        <v>150350192</v>
      </c>
      <c r="D93" t="s">
        <v>647</v>
      </c>
      <c r="E93" t="s">
        <v>649</v>
      </c>
      <c r="F93" t="s">
        <v>37</v>
      </c>
      <c r="G93" t="s">
        <v>38</v>
      </c>
      <c r="H93">
        <v>200000000</v>
      </c>
      <c r="I93">
        <v>6.4</v>
      </c>
    </row>
    <row r="94" spans="1:9" x14ac:dyDescent="0.3">
      <c r="A94" t="s">
        <v>653</v>
      </c>
      <c r="B94">
        <v>121</v>
      </c>
      <c r="C94">
        <v>333130696</v>
      </c>
      <c r="D94" t="s">
        <v>73</v>
      </c>
      <c r="E94" t="s">
        <v>655</v>
      </c>
      <c r="F94" t="s">
        <v>37</v>
      </c>
      <c r="G94" t="s">
        <v>38</v>
      </c>
      <c r="H94">
        <v>170000000</v>
      </c>
      <c r="I94">
        <v>8.1</v>
      </c>
    </row>
    <row r="95" spans="1:9" x14ac:dyDescent="0.3">
      <c r="A95" t="s">
        <v>57</v>
      </c>
      <c r="B95">
        <v>169</v>
      </c>
      <c r="C95">
        <v>187991439</v>
      </c>
      <c r="D95" t="s">
        <v>659</v>
      </c>
      <c r="E95" t="s">
        <v>661</v>
      </c>
      <c r="F95" t="s">
        <v>37</v>
      </c>
      <c r="G95" t="s">
        <v>38</v>
      </c>
      <c r="H95">
        <v>165000000</v>
      </c>
      <c r="I95">
        <v>8.6</v>
      </c>
    </row>
    <row r="96" spans="1:9" x14ac:dyDescent="0.3">
      <c r="A96" t="s">
        <v>57</v>
      </c>
      <c r="B96">
        <v>148</v>
      </c>
      <c r="C96">
        <v>292568851</v>
      </c>
      <c r="D96" t="s">
        <v>227</v>
      </c>
      <c r="E96" t="s">
        <v>665</v>
      </c>
      <c r="F96" t="s">
        <v>37</v>
      </c>
      <c r="G96" t="s">
        <v>38</v>
      </c>
      <c r="H96">
        <v>160000000</v>
      </c>
      <c r="I96">
        <v>8.8000000000000007</v>
      </c>
    </row>
    <row r="97" spans="1:9" x14ac:dyDescent="0.3">
      <c r="A97" t="s">
        <v>171</v>
      </c>
      <c r="B97">
        <v>182</v>
      </c>
      <c r="C97">
        <v>303001229</v>
      </c>
      <c r="D97" t="s">
        <v>173</v>
      </c>
      <c r="E97" t="s">
        <v>678</v>
      </c>
      <c r="F97" t="s">
        <v>37</v>
      </c>
      <c r="G97" t="s">
        <v>38</v>
      </c>
      <c r="H97">
        <v>180000000</v>
      </c>
      <c r="I97">
        <v>7.9</v>
      </c>
    </row>
    <row r="98" spans="1:9" x14ac:dyDescent="0.3">
      <c r="A98" t="s">
        <v>499</v>
      </c>
      <c r="B98">
        <v>106</v>
      </c>
      <c r="C98">
        <v>144512310</v>
      </c>
      <c r="D98" t="s">
        <v>334</v>
      </c>
      <c r="E98" t="s">
        <v>681</v>
      </c>
      <c r="F98" t="s">
        <v>37</v>
      </c>
      <c r="G98" t="s">
        <v>38</v>
      </c>
      <c r="H98">
        <v>38000000</v>
      </c>
      <c r="I98">
        <v>6.7</v>
      </c>
    </row>
    <row r="99" spans="1:9" x14ac:dyDescent="0.3">
      <c r="A99" t="s">
        <v>685</v>
      </c>
      <c r="B99">
        <v>166</v>
      </c>
      <c r="C99">
        <v>127490802</v>
      </c>
      <c r="D99" t="s">
        <v>687</v>
      </c>
      <c r="E99" t="s">
        <v>688</v>
      </c>
      <c r="F99" t="s">
        <v>37</v>
      </c>
      <c r="G99" t="s">
        <v>38</v>
      </c>
      <c r="H99">
        <v>150000000</v>
      </c>
      <c r="I99">
        <v>7.8</v>
      </c>
    </row>
    <row r="100" spans="1:9" x14ac:dyDescent="0.3">
      <c r="A100" t="s">
        <v>692</v>
      </c>
      <c r="B100">
        <v>132</v>
      </c>
      <c r="C100">
        <v>146405371</v>
      </c>
      <c r="D100" t="s">
        <v>73</v>
      </c>
      <c r="E100" t="s">
        <v>693</v>
      </c>
      <c r="F100" t="s">
        <v>37</v>
      </c>
      <c r="G100" t="s">
        <v>38</v>
      </c>
      <c r="H100">
        <v>160000000</v>
      </c>
      <c r="I100">
        <v>7.8</v>
      </c>
    </row>
    <row r="101" spans="1:9" x14ac:dyDescent="0.3">
      <c r="A101" t="s">
        <v>696</v>
      </c>
      <c r="B101">
        <v>137</v>
      </c>
      <c r="C101">
        <v>281666058</v>
      </c>
      <c r="D101" t="s">
        <v>698</v>
      </c>
      <c r="E101" t="s">
        <v>699</v>
      </c>
      <c r="F101" t="s">
        <v>37</v>
      </c>
      <c r="G101" t="s">
        <v>38</v>
      </c>
      <c r="H101">
        <v>160000000</v>
      </c>
      <c r="I101">
        <v>6.6</v>
      </c>
    </row>
    <row r="102" spans="1:9" x14ac:dyDescent="0.3">
      <c r="A102" t="s">
        <v>703</v>
      </c>
      <c r="B102">
        <v>109</v>
      </c>
      <c r="C102">
        <v>63143812</v>
      </c>
      <c r="D102" t="s">
        <v>148</v>
      </c>
      <c r="E102" t="s">
        <v>706</v>
      </c>
      <c r="F102" t="s">
        <v>37</v>
      </c>
      <c r="G102" t="s">
        <v>38</v>
      </c>
      <c r="H102">
        <v>150000000</v>
      </c>
      <c r="I102">
        <v>6.1</v>
      </c>
    </row>
    <row r="103" spans="1:9" x14ac:dyDescent="0.3">
      <c r="A103" t="s">
        <v>710</v>
      </c>
      <c r="B103">
        <v>98</v>
      </c>
      <c r="C103">
        <v>60655503</v>
      </c>
      <c r="D103" t="s">
        <v>712</v>
      </c>
      <c r="E103" t="s">
        <v>713</v>
      </c>
      <c r="F103" t="s">
        <v>37</v>
      </c>
      <c r="G103" t="s">
        <v>38</v>
      </c>
      <c r="H103">
        <v>160000000</v>
      </c>
      <c r="I103">
        <v>5.6</v>
      </c>
    </row>
    <row r="104" spans="1:9" x14ac:dyDescent="0.3">
      <c r="A104" t="s">
        <v>717</v>
      </c>
      <c r="B104">
        <v>113</v>
      </c>
      <c r="C104">
        <v>76846624</v>
      </c>
      <c r="D104" t="s">
        <v>200</v>
      </c>
      <c r="E104" t="s">
        <v>718</v>
      </c>
      <c r="F104" t="s">
        <v>37</v>
      </c>
      <c r="G104" t="s">
        <v>38</v>
      </c>
      <c r="H104">
        <v>170000000</v>
      </c>
      <c r="I104">
        <v>6.4</v>
      </c>
    </row>
    <row r="105" spans="1:9" x14ac:dyDescent="0.3">
      <c r="A105" t="s">
        <v>721</v>
      </c>
      <c r="B105">
        <v>93</v>
      </c>
      <c r="C105">
        <v>320706665</v>
      </c>
      <c r="D105" t="s">
        <v>271</v>
      </c>
      <c r="E105" t="s">
        <v>724</v>
      </c>
      <c r="F105" t="s">
        <v>37</v>
      </c>
      <c r="G105" t="s">
        <v>38</v>
      </c>
      <c r="H105">
        <v>160000000</v>
      </c>
      <c r="I105">
        <v>6.1</v>
      </c>
    </row>
    <row r="106" spans="1:9" x14ac:dyDescent="0.3">
      <c r="A106" t="s">
        <v>728</v>
      </c>
      <c r="B106">
        <v>123</v>
      </c>
      <c r="C106">
        <v>46978995</v>
      </c>
      <c r="D106" t="s">
        <v>42</v>
      </c>
      <c r="E106" t="s">
        <v>731</v>
      </c>
      <c r="F106" t="s">
        <v>37</v>
      </c>
      <c r="G106" t="s">
        <v>38</v>
      </c>
      <c r="H106">
        <v>160000000</v>
      </c>
      <c r="I106">
        <v>7.3</v>
      </c>
    </row>
    <row r="107" spans="1:9" x14ac:dyDescent="0.3">
      <c r="A107" t="s">
        <v>735</v>
      </c>
      <c r="B107">
        <v>126</v>
      </c>
      <c r="C107">
        <v>89732035</v>
      </c>
      <c r="D107" t="s">
        <v>73</v>
      </c>
      <c r="E107" t="s">
        <v>737</v>
      </c>
      <c r="F107" t="s">
        <v>37</v>
      </c>
      <c r="G107" t="s">
        <v>38</v>
      </c>
      <c r="H107">
        <v>155000000</v>
      </c>
      <c r="I107">
        <v>6.6</v>
      </c>
    </row>
    <row r="108" spans="1:9" x14ac:dyDescent="0.3">
      <c r="A108" t="s">
        <v>741</v>
      </c>
      <c r="B108">
        <v>113</v>
      </c>
      <c r="C108">
        <v>104383624</v>
      </c>
      <c r="D108" t="s">
        <v>200</v>
      </c>
      <c r="E108" t="s">
        <v>743</v>
      </c>
      <c r="F108" t="s">
        <v>37</v>
      </c>
      <c r="G108" t="s">
        <v>38</v>
      </c>
      <c r="H108">
        <v>155000000</v>
      </c>
      <c r="I108">
        <v>6.3</v>
      </c>
    </row>
    <row r="109" spans="1:9" x14ac:dyDescent="0.3">
      <c r="A109" t="s">
        <v>278</v>
      </c>
      <c r="B109">
        <v>184</v>
      </c>
      <c r="C109">
        <v>198539855</v>
      </c>
      <c r="D109" t="s">
        <v>749</v>
      </c>
      <c r="E109" t="s">
        <v>751</v>
      </c>
      <c r="F109" t="s">
        <v>37</v>
      </c>
      <c r="G109" t="s">
        <v>38</v>
      </c>
      <c r="H109">
        <v>140000000</v>
      </c>
      <c r="I109">
        <v>6.1</v>
      </c>
    </row>
    <row r="110" spans="1:9" x14ac:dyDescent="0.3">
      <c r="A110" t="s">
        <v>278</v>
      </c>
      <c r="B110">
        <v>144</v>
      </c>
      <c r="C110">
        <v>318759914</v>
      </c>
      <c r="D110" t="s">
        <v>73</v>
      </c>
      <c r="E110" t="s">
        <v>757</v>
      </c>
      <c r="F110" t="s">
        <v>37</v>
      </c>
      <c r="G110" t="s">
        <v>38</v>
      </c>
      <c r="H110">
        <v>150000000</v>
      </c>
      <c r="I110">
        <v>7.1</v>
      </c>
    </row>
    <row r="111" spans="1:9" x14ac:dyDescent="0.3">
      <c r="A111" t="s">
        <v>760</v>
      </c>
      <c r="B111">
        <v>206</v>
      </c>
      <c r="C111">
        <v>34293771</v>
      </c>
      <c r="D111" t="s">
        <v>761</v>
      </c>
      <c r="E111" t="s">
        <v>763</v>
      </c>
      <c r="F111" t="s">
        <v>37</v>
      </c>
      <c r="G111" t="s">
        <v>767</v>
      </c>
      <c r="H111">
        <v>155000000</v>
      </c>
      <c r="I111">
        <v>5.5</v>
      </c>
    </row>
    <row r="112" spans="1:9" x14ac:dyDescent="0.3">
      <c r="A112" t="s">
        <v>103</v>
      </c>
      <c r="B112">
        <v>138</v>
      </c>
      <c r="C112">
        <v>292000866</v>
      </c>
      <c r="D112" t="s">
        <v>105</v>
      </c>
      <c r="E112" t="s">
        <v>769</v>
      </c>
      <c r="F112" t="s">
        <v>37</v>
      </c>
      <c r="G112" t="s">
        <v>56</v>
      </c>
      <c r="H112">
        <v>150000000</v>
      </c>
      <c r="I112">
        <v>7.5</v>
      </c>
    </row>
    <row r="113" spans="1:9" x14ac:dyDescent="0.3">
      <c r="A113" t="s">
        <v>371</v>
      </c>
      <c r="B113">
        <v>157</v>
      </c>
      <c r="C113">
        <v>289994397</v>
      </c>
      <c r="D113" t="s">
        <v>105</v>
      </c>
      <c r="E113" t="s">
        <v>773</v>
      </c>
      <c r="F113" t="s">
        <v>37</v>
      </c>
      <c r="G113" t="s">
        <v>56</v>
      </c>
      <c r="H113">
        <v>150000000</v>
      </c>
      <c r="I113">
        <v>7.6</v>
      </c>
    </row>
    <row r="114" spans="1:9" x14ac:dyDescent="0.3">
      <c r="A114" t="s">
        <v>225</v>
      </c>
      <c r="B114">
        <v>102</v>
      </c>
      <c r="C114">
        <v>227946274</v>
      </c>
      <c r="D114" t="s">
        <v>777</v>
      </c>
      <c r="E114" t="s">
        <v>778</v>
      </c>
      <c r="F114" t="s">
        <v>37</v>
      </c>
      <c r="G114" t="s">
        <v>38</v>
      </c>
      <c r="H114">
        <v>150000000</v>
      </c>
      <c r="I114">
        <v>6.4</v>
      </c>
    </row>
    <row r="115" spans="1:9" x14ac:dyDescent="0.3">
      <c r="A115" t="s">
        <v>696</v>
      </c>
      <c r="B115">
        <v>104</v>
      </c>
      <c r="C115">
        <v>256386216</v>
      </c>
      <c r="D115" t="s">
        <v>782</v>
      </c>
      <c r="E115" t="s">
        <v>783</v>
      </c>
      <c r="F115" t="s">
        <v>37</v>
      </c>
      <c r="G115" t="s">
        <v>38</v>
      </c>
      <c r="H115">
        <v>150000000</v>
      </c>
      <c r="I115">
        <v>7.2</v>
      </c>
    </row>
    <row r="116" spans="1:9" x14ac:dyDescent="0.3">
      <c r="A116" t="s">
        <v>255</v>
      </c>
      <c r="B116">
        <v>115</v>
      </c>
      <c r="C116">
        <v>206456431</v>
      </c>
      <c r="D116" t="s">
        <v>787</v>
      </c>
      <c r="E116" t="s">
        <v>788</v>
      </c>
      <c r="F116" t="s">
        <v>37</v>
      </c>
      <c r="G116" t="s">
        <v>38</v>
      </c>
      <c r="H116">
        <v>150000000</v>
      </c>
      <c r="I116">
        <v>6.7</v>
      </c>
    </row>
    <row r="117" spans="1:9" x14ac:dyDescent="0.3">
      <c r="A117" t="s">
        <v>604</v>
      </c>
      <c r="B117">
        <v>111</v>
      </c>
      <c r="C117">
        <v>206435493</v>
      </c>
      <c r="D117" t="s">
        <v>792</v>
      </c>
      <c r="E117" t="s">
        <v>794</v>
      </c>
      <c r="F117" t="s">
        <v>37</v>
      </c>
      <c r="G117" t="s">
        <v>38</v>
      </c>
      <c r="H117">
        <v>150000000</v>
      </c>
      <c r="I117">
        <v>8</v>
      </c>
    </row>
    <row r="118" spans="1:9" x14ac:dyDescent="0.3">
      <c r="A118" t="s">
        <v>57</v>
      </c>
      <c r="B118">
        <v>128</v>
      </c>
      <c r="C118">
        <v>205343774</v>
      </c>
      <c r="D118" t="s">
        <v>127</v>
      </c>
      <c r="E118" t="s">
        <v>798</v>
      </c>
      <c r="F118" t="s">
        <v>37</v>
      </c>
      <c r="G118" t="s">
        <v>38</v>
      </c>
      <c r="H118">
        <v>150000000</v>
      </c>
      <c r="I118">
        <v>8.3000000000000007</v>
      </c>
    </row>
    <row r="119" spans="1:9" x14ac:dyDescent="0.3">
      <c r="A119" t="s">
        <v>801</v>
      </c>
      <c r="B119">
        <v>89</v>
      </c>
      <c r="C119">
        <v>179982968</v>
      </c>
      <c r="D119" t="s">
        <v>803</v>
      </c>
      <c r="E119" t="s">
        <v>805</v>
      </c>
      <c r="F119" t="s">
        <v>37</v>
      </c>
      <c r="G119" t="s">
        <v>38</v>
      </c>
      <c r="H119">
        <v>150000000</v>
      </c>
      <c r="I119">
        <v>6.7</v>
      </c>
    </row>
    <row r="120" spans="1:9" x14ac:dyDescent="0.3">
      <c r="A120" t="s">
        <v>809</v>
      </c>
      <c r="B120">
        <v>105</v>
      </c>
      <c r="C120">
        <v>177243721</v>
      </c>
      <c r="D120" t="s">
        <v>787</v>
      </c>
      <c r="E120" t="s">
        <v>812</v>
      </c>
      <c r="F120" t="s">
        <v>37</v>
      </c>
      <c r="G120" t="s">
        <v>38</v>
      </c>
      <c r="H120">
        <v>150000000</v>
      </c>
      <c r="I120">
        <v>5.9</v>
      </c>
    </row>
    <row r="121" spans="1:9" x14ac:dyDescent="0.3">
      <c r="A121" t="s">
        <v>816</v>
      </c>
      <c r="B121">
        <v>119</v>
      </c>
      <c r="C121">
        <v>179883016</v>
      </c>
      <c r="D121" t="s">
        <v>262</v>
      </c>
      <c r="E121" t="s">
        <v>817</v>
      </c>
      <c r="F121" t="s">
        <v>37</v>
      </c>
      <c r="G121" t="s">
        <v>38</v>
      </c>
      <c r="H121">
        <v>150000000</v>
      </c>
      <c r="I121">
        <v>6.7</v>
      </c>
    </row>
    <row r="122" spans="1:9" x14ac:dyDescent="0.3">
      <c r="A122" t="s">
        <v>443</v>
      </c>
      <c r="B122">
        <v>129</v>
      </c>
      <c r="C122">
        <v>139259759</v>
      </c>
      <c r="D122" t="s">
        <v>647</v>
      </c>
      <c r="E122" t="s">
        <v>823</v>
      </c>
      <c r="F122" t="s">
        <v>37</v>
      </c>
      <c r="G122" t="s">
        <v>370</v>
      </c>
      <c r="H122">
        <v>150000000</v>
      </c>
      <c r="I122">
        <v>6.7</v>
      </c>
    </row>
    <row r="123" spans="1:9" x14ac:dyDescent="0.3">
      <c r="A123" t="s">
        <v>827</v>
      </c>
      <c r="B123">
        <v>102</v>
      </c>
      <c r="C123">
        <v>400736600</v>
      </c>
      <c r="D123" t="s">
        <v>829</v>
      </c>
      <c r="E123" t="s">
        <v>831</v>
      </c>
      <c r="F123" t="s">
        <v>37</v>
      </c>
      <c r="G123" t="s">
        <v>38</v>
      </c>
      <c r="H123">
        <v>150000000</v>
      </c>
      <c r="I123">
        <v>7.6</v>
      </c>
    </row>
    <row r="124" spans="1:9" x14ac:dyDescent="0.3">
      <c r="A124" t="s">
        <v>443</v>
      </c>
      <c r="B124">
        <v>138</v>
      </c>
      <c r="C124">
        <v>281492479</v>
      </c>
      <c r="D124" t="s">
        <v>647</v>
      </c>
      <c r="E124" t="s">
        <v>837</v>
      </c>
      <c r="F124" t="s">
        <v>37</v>
      </c>
      <c r="G124" t="s">
        <v>38</v>
      </c>
      <c r="H124">
        <v>150000000</v>
      </c>
      <c r="I124">
        <v>7.2</v>
      </c>
    </row>
    <row r="125" spans="1:9" x14ac:dyDescent="0.3">
      <c r="A125" t="s">
        <v>735</v>
      </c>
      <c r="B125">
        <v>112</v>
      </c>
      <c r="C125">
        <v>206360018</v>
      </c>
      <c r="D125" t="s">
        <v>42</v>
      </c>
      <c r="E125" t="s">
        <v>842</v>
      </c>
      <c r="F125" t="s">
        <v>37</v>
      </c>
      <c r="G125" t="s">
        <v>38</v>
      </c>
      <c r="H125">
        <v>170000000</v>
      </c>
      <c r="I125">
        <v>7.1</v>
      </c>
    </row>
    <row r="126" spans="1:9" x14ac:dyDescent="0.3">
      <c r="A126" t="s">
        <v>845</v>
      </c>
      <c r="B126">
        <v>120</v>
      </c>
      <c r="C126">
        <v>153629485</v>
      </c>
      <c r="D126" t="s">
        <v>227</v>
      </c>
      <c r="E126" t="s">
        <v>846</v>
      </c>
      <c r="F126" t="s">
        <v>37</v>
      </c>
      <c r="G126" t="s">
        <v>370</v>
      </c>
      <c r="H126">
        <v>150000000</v>
      </c>
      <c r="I126">
        <v>8.1</v>
      </c>
    </row>
    <row r="127" spans="1:9" x14ac:dyDescent="0.3">
      <c r="A127" t="s">
        <v>850</v>
      </c>
      <c r="B127">
        <v>146</v>
      </c>
      <c r="C127">
        <v>133375846</v>
      </c>
      <c r="D127" t="s">
        <v>852</v>
      </c>
      <c r="E127" t="s">
        <v>853</v>
      </c>
      <c r="F127" t="s">
        <v>37</v>
      </c>
      <c r="G127" t="s">
        <v>38</v>
      </c>
      <c r="H127">
        <v>150000000</v>
      </c>
      <c r="I127">
        <v>6.7</v>
      </c>
    </row>
    <row r="128" spans="1:9" x14ac:dyDescent="0.3">
      <c r="A128" t="s">
        <v>857</v>
      </c>
      <c r="B128">
        <v>115</v>
      </c>
      <c r="C128">
        <v>181015141</v>
      </c>
      <c r="D128" t="s">
        <v>42</v>
      </c>
      <c r="E128" t="s">
        <v>858</v>
      </c>
      <c r="F128" t="s">
        <v>37</v>
      </c>
      <c r="G128" t="s">
        <v>38</v>
      </c>
      <c r="H128">
        <v>150000000</v>
      </c>
      <c r="I128">
        <v>7</v>
      </c>
    </row>
    <row r="129" spans="1:9" x14ac:dyDescent="0.3">
      <c r="A129" t="s">
        <v>861</v>
      </c>
      <c r="B129">
        <v>96</v>
      </c>
      <c r="C129">
        <v>114053579</v>
      </c>
      <c r="D129" t="s">
        <v>863</v>
      </c>
      <c r="E129" t="s">
        <v>864</v>
      </c>
      <c r="F129" t="s">
        <v>37</v>
      </c>
      <c r="G129" t="s">
        <v>38</v>
      </c>
      <c r="H129">
        <v>150000000</v>
      </c>
      <c r="I129">
        <v>6.9</v>
      </c>
    </row>
    <row r="130" spans="1:9" x14ac:dyDescent="0.3">
      <c r="A130" t="s">
        <v>868</v>
      </c>
      <c r="B130">
        <v>88</v>
      </c>
      <c r="C130">
        <v>119420252</v>
      </c>
      <c r="D130" t="s">
        <v>870</v>
      </c>
      <c r="E130" t="s">
        <v>872</v>
      </c>
      <c r="F130" t="s">
        <v>37</v>
      </c>
      <c r="G130" t="s">
        <v>38</v>
      </c>
      <c r="H130">
        <v>150000000</v>
      </c>
      <c r="I130">
        <v>5.0999999999999996</v>
      </c>
    </row>
    <row r="131" spans="1:9" x14ac:dyDescent="0.3">
      <c r="A131" t="s">
        <v>876</v>
      </c>
      <c r="B131">
        <v>99</v>
      </c>
      <c r="C131">
        <v>83640426</v>
      </c>
      <c r="D131" t="s">
        <v>42</v>
      </c>
      <c r="E131" t="s">
        <v>878</v>
      </c>
      <c r="F131" t="s">
        <v>37</v>
      </c>
      <c r="G131" t="s">
        <v>38</v>
      </c>
      <c r="H131">
        <v>150000000</v>
      </c>
      <c r="I131">
        <v>5.8</v>
      </c>
    </row>
    <row r="132" spans="1:9" x14ac:dyDescent="0.3">
      <c r="A132" t="s">
        <v>255</v>
      </c>
      <c r="B132">
        <v>113</v>
      </c>
      <c r="C132">
        <v>79711678</v>
      </c>
      <c r="D132" t="s">
        <v>882</v>
      </c>
      <c r="E132" t="s">
        <v>883</v>
      </c>
      <c r="F132" t="s">
        <v>37</v>
      </c>
      <c r="G132" t="s">
        <v>38</v>
      </c>
      <c r="H132">
        <v>100000000</v>
      </c>
      <c r="I132">
        <v>6.2</v>
      </c>
    </row>
    <row r="133" spans="1:9" x14ac:dyDescent="0.3">
      <c r="A133" t="s">
        <v>886</v>
      </c>
      <c r="B133">
        <v>131</v>
      </c>
      <c r="C133">
        <v>195000874</v>
      </c>
      <c r="D133" t="s">
        <v>50</v>
      </c>
      <c r="E133" t="s">
        <v>888</v>
      </c>
      <c r="F133" t="s">
        <v>37</v>
      </c>
      <c r="G133" t="s">
        <v>892</v>
      </c>
      <c r="H133">
        <v>150000000</v>
      </c>
      <c r="I133">
        <v>7.4</v>
      </c>
    </row>
    <row r="134" spans="1:9" x14ac:dyDescent="0.3">
      <c r="A134" t="s">
        <v>893</v>
      </c>
      <c r="B134">
        <v>119</v>
      </c>
      <c r="C134">
        <v>61937495</v>
      </c>
      <c r="D134" t="s">
        <v>895</v>
      </c>
      <c r="E134" t="s">
        <v>896</v>
      </c>
      <c r="F134" t="s">
        <v>37</v>
      </c>
      <c r="G134" t="s">
        <v>38</v>
      </c>
      <c r="H134">
        <v>150000000</v>
      </c>
      <c r="I134">
        <v>5.8</v>
      </c>
    </row>
    <row r="135" spans="1:9" x14ac:dyDescent="0.3">
      <c r="A135" t="s">
        <v>900</v>
      </c>
      <c r="B135">
        <v>91</v>
      </c>
      <c r="C135">
        <v>126597121</v>
      </c>
      <c r="D135" t="s">
        <v>471</v>
      </c>
      <c r="E135" t="s">
        <v>903</v>
      </c>
      <c r="F135" t="s">
        <v>37</v>
      </c>
      <c r="G135" t="s">
        <v>38</v>
      </c>
      <c r="H135">
        <v>150000000</v>
      </c>
      <c r="I135">
        <v>6.2</v>
      </c>
    </row>
    <row r="136" spans="1:9" x14ac:dyDescent="0.3">
      <c r="A136" t="s">
        <v>907</v>
      </c>
      <c r="B136">
        <v>90</v>
      </c>
      <c r="C136">
        <v>165230261</v>
      </c>
      <c r="D136" t="s">
        <v>803</v>
      </c>
      <c r="E136" t="s">
        <v>908</v>
      </c>
      <c r="F136" t="s">
        <v>37</v>
      </c>
      <c r="G136" t="s">
        <v>38</v>
      </c>
      <c r="H136">
        <v>150000000</v>
      </c>
      <c r="I136">
        <v>7.3</v>
      </c>
    </row>
    <row r="137" spans="1:9" x14ac:dyDescent="0.3">
      <c r="A137" t="s">
        <v>912</v>
      </c>
      <c r="B137">
        <v>103</v>
      </c>
      <c r="C137">
        <v>131564731</v>
      </c>
      <c r="D137" t="s">
        <v>148</v>
      </c>
      <c r="E137" t="s">
        <v>915</v>
      </c>
      <c r="F137" t="s">
        <v>37</v>
      </c>
      <c r="G137" t="s">
        <v>38</v>
      </c>
      <c r="H137">
        <v>150000000</v>
      </c>
      <c r="I137">
        <v>4.2</v>
      </c>
    </row>
    <row r="138" spans="1:9" x14ac:dyDescent="0.3">
      <c r="A138" t="s">
        <v>351</v>
      </c>
      <c r="B138">
        <v>124</v>
      </c>
      <c r="C138">
        <v>133382309</v>
      </c>
      <c r="D138" t="s">
        <v>50</v>
      </c>
      <c r="E138" t="s">
        <v>919</v>
      </c>
      <c r="F138" t="s">
        <v>37</v>
      </c>
      <c r="G138" t="s">
        <v>38</v>
      </c>
      <c r="H138">
        <v>150000000</v>
      </c>
      <c r="I138">
        <v>6.9</v>
      </c>
    </row>
    <row r="139" spans="1:9" x14ac:dyDescent="0.3">
      <c r="A139" t="s">
        <v>428</v>
      </c>
      <c r="B139">
        <v>131</v>
      </c>
      <c r="C139">
        <v>73103784</v>
      </c>
      <c r="D139" t="s">
        <v>923</v>
      </c>
      <c r="E139" t="s">
        <v>924</v>
      </c>
      <c r="F139" t="s">
        <v>37</v>
      </c>
      <c r="G139" t="s">
        <v>38</v>
      </c>
      <c r="H139">
        <v>150000000</v>
      </c>
      <c r="I139">
        <v>6.4</v>
      </c>
    </row>
    <row r="140" spans="1:9" x14ac:dyDescent="0.3">
      <c r="A140" t="s">
        <v>928</v>
      </c>
      <c r="B140">
        <v>88</v>
      </c>
      <c r="C140">
        <v>21379315</v>
      </c>
      <c r="D140" t="s">
        <v>478</v>
      </c>
      <c r="E140" t="s">
        <v>931</v>
      </c>
      <c r="F140" t="s">
        <v>37</v>
      </c>
      <c r="G140" t="s">
        <v>38</v>
      </c>
      <c r="H140">
        <v>150000000</v>
      </c>
      <c r="I140">
        <v>5.4</v>
      </c>
    </row>
    <row r="141" spans="1:9" x14ac:dyDescent="0.3">
      <c r="A141" t="s">
        <v>935</v>
      </c>
      <c r="B141">
        <v>85</v>
      </c>
      <c r="C141">
        <v>64459316</v>
      </c>
      <c r="D141" t="s">
        <v>471</v>
      </c>
      <c r="E141" t="s">
        <v>936</v>
      </c>
      <c r="F141" t="s">
        <v>37</v>
      </c>
      <c r="G141" t="s">
        <v>56</v>
      </c>
      <c r="H141">
        <v>149000000</v>
      </c>
      <c r="I141">
        <v>6.7</v>
      </c>
    </row>
    <row r="142" spans="1:9" x14ac:dyDescent="0.3">
      <c r="A142" t="s">
        <v>940</v>
      </c>
      <c r="B142">
        <v>111</v>
      </c>
      <c r="C142">
        <v>34964818</v>
      </c>
      <c r="D142" t="s">
        <v>200</v>
      </c>
      <c r="E142" t="s">
        <v>942</v>
      </c>
      <c r="F142" t="s">
        <v>37</v>
      </c>
      <c r="G142" t="s">
        <v>38</v>
      </c>
      <c r="H142">
        <v>150000000</v>
      </c>
      <c r="I142">
        <v>5.8</v>
      </c>
    </row>
    <row r="143" spans="1:9" x14ac:dyDescent="0.3">
      <c r="A143" t="s">
        <v>946</v>
      </c>
      <c r="B143">
        <v>92</v>
      </c>
      <c r="C143">
        <v>111505642</v>
      </c>
      <c r="D143" t="s">
        <v>621</v>
      </c>
      <c r="E143" t="s">
        <v>949</v>
      </c>
      <c r="F143" t="s">
        <v>37</v>
      </c>
      <c r="G143" t="s">
        <v>38</v>
      </c>
      <c r="H143">
        <v>145000000</v>
      </c>
      <c r="I143">
        <v>6.9</v>
      </c>
    </row>
    <row r="144" spans="1:9" x14ac:dyDescent="0.3">
      <c r="A144" t="s">
        <v>710</v>
      </c>
      <c r="B144">
        <v>196</v>
      </c>
      <c r="C144">
        <v>133228348</v>
      </c>
      <c r="D144" t="s">
        <v>953</v>
      </c>
      <c r="E144" t="s">
        <v>954</v>
      </c>
      <c r="F144" t="s">
        <v>37</v>
      </c>
      <c r="G144" t="s">
        <v>38</v>
      </c>
      <c r="H144">
        <v>175000000</v>
      </c>
      <c r="I144">
        <v>7.2</v>
      </c>
    </row>
    <row r="145" spans="1:9" x14ac:dyDescent="0.3">
      <c r="A145" t="s">
        <v>801</v>
      </c>
      <c r="B145">
        <v>93</v>
      </c>
      <c r="C145">
        <v>216366733</v>
      </c>
      <c r="D145" t="s">
        <v>471</v>
      </c>
      <c r="E145" t="s">
        <v>959</v>
      </c>
      <c r="F145" t="s">
        <v>37</v>
      </c>
      <c r="G145" t="s">
        <v>38</v>
      </c>
      <c r="H145">
        <v>145000000</v>
      </c>
      <c r="I145">
        <v>6.9</v>
      </c>
    </row>
    <row r="146" spans="1:9" x14ac:dyDescent="0.3">
      <c r="A146" t="s">
        <v>962</v>
      </c>
      <c r="B146">
        <v>133</v>
      </c>
      <c r="C146">
        <v>160201106</v>
      </c>
      <c r="D146" t="s">
        <v>50</v>
      </c>
      <c r="E146" t="s">
        <v>965</v>
      </c>
      <c r="F146" t="s">
        <v>37</v>
      </c>
      <c r="G146" t="s">
        <v>56</v>
      </c>
      <c r="H146">
        <v>142000000</v>
      </c>
      <c r="I146">
        <v>6.1</v>
      </c>
    </row>
    <row r="147" spans="1:9" x14ac:dyDescent="0.3">
      <c r="A147" t="s">
        <v>969</v>
      </c>
      <c r="B147">
        <v>116</v>
      </c>
      <c r="C147">
        <v>118099659</v>
      </c>
      <c r="D147" t="s">
        <v>971</v>
      </c>
      <c r="E147" t="s">
        <v>973</v>
      </c>
      <c r="F147" t="s">
        <v>37</v>
      </c>
      <c r="G147" t="s">
        <v>38</v>
      </c>
      <c r="H147">
        <v>144000000</v>
      </c>
      <c r="I147">
        <v>5.5</v>
      </c>
    </row>
    <row r="148" spans="1:9" x14ac:dyDescent="0.3">
      <c r="A148" t="s">
        <v>278</v>
      </c>
      <c r="B148">
        <v>153</v>
      </c>
      <c r="C148">
        <v>201573391</v>
      </c>
      <c r="D148" t="s">
        <v>227</v>
      </c>
      <c r="E148" t="s">
        <v>978</v>
      </c>
      <c r="F148" t="s">
        <v>37</v>
      </c>
      <c r="G148" t="s">
        <v>38</v>
      </c>
      <c r="H148">
        <v>140000000</v>
      </c>
      <c r="I148">
        <v>6.6</v>
      </c>
    </row>
    <row r="149" spans="1:9" x14ac:dyDescent="0.3">
      <c r="A149" t="s">
        <v>163</v>
      </c>
      <c r="B149">
        <v>88</v>
      </c>
      <c r="C149">
        <v>190418803</v>
      </c>
      <c r="D149" t="s">
        <v>983</v>
      </c>
      <c r="E149" t="s">
        <v>984</v>
      </c>
      <c r="F149" t="s">
        <v>37</v>
      </c>
      <c r="G149" t="s">
        <v>38</v>
      </c>
      <c r="H149">
        <v>140000000</v>
      </c>
      <c r="I149">
        <v>6.1</v>
      </c>
    </row>
    <row r="150" spans="1:9" x14ac:dyDescent="0.3">
      <c r="A150" t="s">
        <v>435</v>
      </c>
      <c r="B150">
        <v>115</v>
      </c>
      <c r="C150">
        <v>82161969</v>
      </c>
      <c r="D150" t="s">
        <v>987</v>
      </c>
      <c r="E150" t="s">
        <v>988</v>
      </c>
      <c r="F150" t="s">
        <v>37</v>
      </c>
      <c r="G150" t="s">
        <v>38</v>
      </c>
      <c r="H150">
        <v>150000000</v>
      </c>
      <c r="I150">
        <v>6.3</v>
      </c>
    </row>
    <row r="151" spans="1:9" x14ac:dyDescent="0.3">
      <c r="A151" t="s">
        <v>992</v>
      </c>
      <c r="B151">
        <v>95</v>
      </c>
      <c r="C151">
        <v>143523463</v>
      </c>
      <c r="D151" t="s">
        <v>803</v>
      </c>
      <c r="E151" t="s">
        <v>993</v>
      </c>
      <c r="F151" t="s">
        <v>37</v>
      </c>
      <c r="G151" t="s">
        <v>38</v>
      </c>
      <c r="H151">
        <v>145000000</v>
      </c>
      <c r="I151">
        <v>7.2</v>
      </c>
    </row>
    <row r="152" spans="1:9" x14ac:dyDescent="0.3">
      <c r="A152" t="s">
        <v>604</v>
      </c>
      <c r="B152">
        <v>133</v>
      </c>
      <c r="C152">
        <v>209364921</v>
      </c>
      <c r="D152" t="s">
        <v>50</v>
      </c>
      <c r="E152" t="s">
        <v>997</v>
      </c>
      <c r="F152" t="s">
        <v>37</v>
      </c>
      <c r="G152" t="s">
        <v>38</v>
      </c>
      <c r="H152">
        <v>145000000</v>
      </c>
      <c r="I152">
        <v>7.4</v>
      </c>
    </row>
    <row r="153" spans="1:9" x14ac:dyDescent="0.3">
      <c r="A153" t="s">
        <v>1001</v>
      </c>
      <c r="B153">
        <v>97</v>
      </c>
      <c r="C153">
        <v>103400692</v>
      </c>
      <c r="D153" t="s">
        <v>628</v>
      </c>
      <c r="E153" t="s">
        <v>1003</v>
      </c>
      <c r="F153" t="s">
        <v>37</v>
      </c>
      <c r="G153" t="s">
        <v>38</v>
      </c>
      <c r="H153">
        <v>145000000</v>
      </c>
      <c r="I153">
        <v>7.3</v>
      </c>
    </row>
    <row r="154" spans="1:9" x14ac:dyDescent="0.3">
      <c r="A154" t="s">
        <v>1007</v>
      </c>
      <c r="B154">
        <v>90</v>
      </c>
      <c r="C154">
        <v>110332737</v>
      </c>
      <c r="D154" t="s">
        <v>1009</v>
      </c>
      <c r="E154" t="s">
        <v>1011</v>
      </c>
      <c r="F154" t="s">
        <v>37</v>
      </c>
      <c r="G154" t="s">
        <v>38</v>
      </c>
      <c r="H154">
        <v>100000000</v>
      </c>
      <c r="I154">
        <v>6.1</v>
      </c>
    </row>
    <row r="155" spans="1:9" x14ac:dyDescent="0.3">
      <c r="A155" t="s">
        <v>1015</v>
      </c>
      <c r="B155">
        <v>154</v>
      </c>
      <c r="C155">
        <v>111110575</v>
      </c>
      <c r="D155" t="s">
        <v>1017</v>
      </c>
      <c r="E155" t="s">
        <v>1018</v>
      </c>
      <c r="F155" t="s">
        <v>37</v>
      </c>
      <c r="G155" t="s">
        <v>38</v>
      </c>
      <c r="H155">
        <v>140000000</v>
      </c>
      <c r="I155">
        <v>7.7</v>
      </c>
    </row>
    <row r="156" spans="1:9" x14ac:dyDescent="0.3">
      <c r="A156" t="s">
        <v>187</v>
      </c>
      <c r="B156">
        <v>150</v>
      </c>
      <c r="C156">
        <v>65007045</v>
      </c>
      <c r="D156" t="s">
        <v>1023</v>
      </c>
      <c r="E156" t="s">
        <v>1024</v>
      </c>
      <c r="F156" t="s">
        <v>37</v>
      </c>
      <c r="G156" t="s">
        <v>56</v>
      </c>
      <c r="H156">
        <v>140000000</v>
      </c>
      <c r="I156">
        <v>6.1</v>
      </c>
    </row>
    <row r="157" spans="1:9" x14ac:dyDescent="0.3">
      <c r="A157" t="s">
        <v>351</v>
      </c>
      <c r="B157">
        <v>127</v>
      </c>
      <c r="C157">
        <v>257704099</v>
      </c>
      <c r="D157" t="s">
        <v>73</v>
      </c>
      <c r="E157" t="s">
        <v>1029</v>
      </c>
      <c r="F157" t="s">
        <v>37</v>
      </c>
      <c r="G157" t="s">
        <v>38</v>
      </c>
      <c r="H157">
        <v>150000000</v>
      </c>
      <c r="I157">
        <v>8</v>
      </c>
    </row>
    <row r="158" spans="1:9" x14ac:dyDescent="0.3">
      <c r="A158" t="s">
        <v>79</v>
      </c>
      <c r="B158">
        <v>121</v>
      </c>
      <c r="C158">
        <v>403706375</v>
      </c>
      <c r="D158" t="s">
        <v>245</v>
      </c>
      <c r="E158" t="s">
        <v>1032</v>
      </c>
      <c r="F158" t="s">
        <v>37</v>
      </c>
      <c r="G158" t="s">
        <v>38</v>
      </c>
      <c r="H158">
        <v>139000000</v>
      </c>
      <c r="I158">
        <v>7.3</v>
      </c>
    </row>
    <row r="159" spans="1:9" x14ac:dyDescent="0.3">
      <c r="A159" t="s">
        <v>639</v>
      </c>
      <c r="B159">
        <v>102</v>
      </c>
      <c r="C159">
        <v>176997107</v>
      </c>
      <c r="D159" t="s">
        <v>1035</v>
      </c>
      <c r="E159" t="s">
        <v>1036</v>
      </c>
      <c r="F159" t="s">
        <v>37</v>
      </c>
      <c r="G159" t="s">
        <v>38</v>
      </c>
      <c r="H159">
        <v>145000000</v>
      </c>
      <c r="I159">
        <v>7.9</v>
      </c>
    </row>
    <row r="160" spans="1:9" x14ac:dyDescent="0.3">
      <c r="A160" t="s">
        <v>1039</v>
      </c>
      <c r="B160">
        <v>126</v>
      </c>
      <c r="C160">
        <v>31141074</v>
      </c>
      <c r="D160" t="s">
        <v>42</v>
      </c>
      <c r="E160" t="s">
        <v>1041</v>
      </c>
      <c r="F160" t="s">
        <v>37</v>
      </c>
      <c r="G160" t="s">
        <v>38</v>
      </c>
      <c r="H160">
        <v>140000000</v>
      </c>
      <c r="I160">
        <v>5.5</v>
      </c>
    </row>
    <row r="161" spans="1:9" x14ac:dyDescent="0.3">
      <c r="A161" t="s">
        <v>499</v>
      </c>
      <c r="B161">
        <v>121</v>
      </c>
      <c r="C161">
        <v>31704416</v>
      </c>
      <c r="D161" t="s">
        <v>227</v>
      </c>
      <c r="E161" t="s">
        <v>1047</v>
      </c>
      <c r="F161" t="s">
        <v>37</v>
      </c>
      <c r="G161" t="s">
        <v>38</v>
      </c>
      <c r="H161">
        <v>135000000</v>
      </c>
      <c r="I161">
        <v>5</v>
      </c>
    </row>
    <row r="162" spans="1:9" x14ac:dyDescent="0.3">
      <c r="A162" t="s">
        <v>111</v>
      </c>
      <c r="B162">
        <v>215</v>
      </c>
      <c r="C162">
        <v>107503316</v>
      </c>
      <c r="D162" t="s">
        <v>1052</v>
      </c>
      <c r="E162" t="s">
        <v>1054</v>
      </c>
      <c r="F162" t="s">
        <v>37</v>
      </c>
      <c r="G162" t="s">
        <v>38</v>
      </c>
      <c r="H162">
        <v>130000000</v>
      </c>
      <c r="I162">
        <v>7.7</v>
      </c>
    </row>
    <row r="163" spans="1:9" x14ac:dyDescent="0.3">
      <c r="A163" t="s">
        <v>1058</v>
      </c>
      <c r="B163">
        <v>127</v>
      </c>
      <c r="C163">
        <v>129734803</v>
      </c>
      <c r="D163" t="s">
        <v>334</v>
      </c>
      <c r="E163" t="s">
        <v>1060</v>
      </c>
      <c r="F163" t="s">
        <v>37</v>
      </c>
      <c r="G163" t="s">
        <v>38</v>
      </c>
      <c r="H163">
        <v>140000000</v>
      </c>
      <c r="I163">
        <v>6.6</v>
      </c>
    </row>
    <row r="164" spans="1:9" x14ac:dyDescent="0.3">
      <c r="A164" t="s">
        <v>1064</v>
      </c>
      <c r="B164">
        <v>138</v>
      </c>
      <c r="C164">
        <v>132122995</v>
      </c>
      <c r="D164" t="s">
        <v>647</v>
      </c>
      <c r="E164" t="s">
        <v>1067</v>
      </c>
      <c r="F164" t="s">
        <v>37</v>
      </c>
      <c r="G164" t="s">
        <v>38</v>
      </c>
      <c r="H164">
        <v>137000000</v>
      </c>
      <c r="I164">
        <v>5.7</v>
      </c>
    </row>
    <row r="165" spans="1:9" x14ac:dyDescent="0.3">
      <c r="A165" t="s">
        <v>1071</v>
      </c>
      <c r="B165">
        <v>122</v>
      </c>
      <c r="C165">
        <v>122512052</v>
      </c>
      <c r="D165" t="s">
        <v>227</v>
      </c>
      <c r="E165" t="s">
        <v>1073</v>
      </c>
      <c r="F165" t="s">
        <v>37</v>
      </c>
      <c r="G165" t="s">
        <v>38</v>
      </c>
      <c r="H165">
        <v>130000000</v>
      </c>
      <c r="I165">
        <v>5.8</v>
      </c>
    </row>
    <row r="166" spans="1:9" x14ac:dyDescent="0.3">
      <c r="A166" t="s">
        <v>1076</v>
      </c>
      <c r="B166">
        <v>124</v>
      </c>
      <c r="C166">
        <v>68642452</v>
      </c>
      <c r="D166" t="s">
        <v>1077</v>
      </c>
      <c r="E166" t="s">
        <v>1078</v>
      </c>
      <c r="F166" t="s">
        <v>37</v>
      </c>
      <c r="G166" t="s">
        <v>56</v>
      </c>
      <c r="H166">
        <v>130000000</v>
      </c>
      <c r="I166">
        <v>6</v>
      </c>
    </row>
    <row r="167" spans="1:9" x14ac:dyDescent="0.3">
      <c r="A167" t="s">
        <v>1081</v>
      </c>
      <c r="B167">
        <v>106</v>
      </c>
      <c r="C167">
        <v>32131830</v>
      </c>
      <c r="D167" t="s">
        <v>1083</v>
      </c>
      <c r="E167" t="s">
        <v>1084</v>
      </c>
      <c r="F167" t="s">
        <v>37</v>
      </c>
      <c r="G167" t="s">
        <v>38</v>
      </c>
      <c r="H167">
        <v>137000000</v>
      </c>
      <c r="I167">
        <v>6.4</v>
      </c>
    </row>
    <row r="168" spans="1:9" x14ac:dyDescent="0.3">
      <c r="A168" t="s">
        <v>893</v>
      </c>
      <c r="B168">
        <v>124</v>
      </c>
      <c r="C168">
        <v>176636816</v>
      </c>
      <c r="D168" t="s">
        <v>73</v>
      </c>
      <c r="E168" t="s">
        <v>1088</v>
      </c>
      <c r="F168" t="s">
        <v>37</v>
      </c>
      <c r="G168" t="s">
        <v>38</v>
      </c>
      <c r="H168">
        <v>140000000</v>
      </c>
      <c r="I168">
        <v>6.9</v>
      </c>
    </row>
    <row r="169" spans="1:9" x14ac:dyDescent="0.3">
      <c r="A169" t="s">
        <v>741</v>
      </c>
      <c r="B169">
        <v>128</v>
      </c>
      <c r="C169">
        <v>126930660</v>
      </c>
      <c r="D169" t="s">
        <v>50</v>
      </c>
      <c r="E169" t="s">
        <v>1092</v>
      </c>
      <c r="F169" t="s">
        <v>37</v>
      </c>
      <c r="G169" t="s">
        <v>56</v>
      </c>
      <c r="H169">
        <v>135000000</v>
      </c>
      <c r="I169">
        <v>6.4</v>
      </c>
    </row>
    <row r="170" spans="1:9" x14ac:dyDescent="0.3">
      <c r="A170" t="s">
        <v>1096</v>
      </c>
      <c r="B170">
        <v>138</v>
      </c>
      <c r="C170">
        <v>93926386</v>
      </c>
      <c r="D170" t="s">
        <v>1098</v>
      </c>
      <c r="E170" t="s">
        <v>1100</v>
      </c>
      <c r="F170" t="s">
        <v>37</v>
      </c>
      <c r="G170" t="s">
        <v>38</v>
      </c>
      <c r="H170">
        <v>150000000</v>
      </c>
      <c r="I170">
        <v>7.4</v>
      </c>
    </row>
    <row r="171" spans="1:9" x14ac:dyDescent="0.3">
      <c r="A171" t="s">
        <v>1104</v>
      </c>
      <c r="B171">
        <v>115</v>
      </c>
      <c r="C171">
        <v>292298923</v>
      </c>
      <c r="D171" t="s">
        <v>1105</v>
      </c>
      <c r="E171" t="s">
        <v>1106</v>
      </c>
      <c r="F171" t="s">
        <v>37</v>
      </c>
      <c r="G171" t="s">
        <v>38</v>
      </c>
      <c r="H171">
        <v>120000000</v>
      </c>
      <c r="I171">
        <v>5.5</v>
      </c>
    </row>
    <row r="172" spans="1:9" x14ac:dyDescent="0.3">
      <c r="A172" t="s">
        <v>845</v>
      </c>
      <c r="B172">
        <v>100</v>
      </c>
      <c r="C172">
        <v>63992328</v>
      </c>
      <c r="D172" t="s">
        <v>1110</v>
      </c>
      <c r="E172" t="s">
        <v>1111</v>
      </c>
      <c r="F172" t="s">
        <v>37</v>
      </c>
      <c r="G172" t="s">
        <v>370</v>
      </c>
      <c r="H172">
        <v>135000000</v>
      </c>
      <c r="I172">
        <v>5.9</v>
      </c>
    </row>
    <row r="173" spans="1:9" x14ac:dyDescent="0.3">
      <c r="A173" t="s">
        <v>1114</v>
      </c>
      <c r="B173">
        <v>135</v>
      </c>
      <c r="C173">
        <v>134518390</v>
      </c>
      <c r="D173" t="s">
        <v>73</v>
      </c>
      <c r="E173" t="s">
        <v>1116</v>
      </c>
      <c r="F173" t="s">
        <v>37</v>
      </c>
      <c r="G173" t="s">
        <v>38</v>
      </c>
      <c r="H173">
        <v>150000000</v>
      </c>
      <c r="I173">
        <v>6.8</v>
      </c>
    </row>
    <row r="174" spans="1:9" x14ac:dyDescent="0.3">
      <c r="A174" t="s">
        <v>389</v>
      </c>
      <c r="B174">
        <v>117</v>
      </c>
      <c r="C174">
        <v>52792307</v>
      </c>
      <c r="D174" t="s">
        <v>200</v>
      </c>
      <c r="E174" t="s">
        <v>1129</v>
      </c>
      <c r="F174" t="s">
        <v>37</v>
      </c>
      <c r="G174" t="s">
        <v>56</v>
      </c>
      <c r="H174">
        <v>140000000</v>
      </c>
      <c r="I174">
        <v>6.8</v>
      </c>
    </row>
    <row r="175" spans="1:9" x14ac:dyDescent="0.3">
      <c r="A175" t="s">
        <v>1133</v>
      </c>
      <c r="B175">
        <v>156</v>
      </c>
      <c r="C175">
        <v>183635922</v>
      </c>
      <c r="D175" t="s">
        <v>1134</v>
      </c>
      <c r="E175" t="s">
        <v>1135</v>
      </c>
      <c r="F175" t="s">
        <v>37</v>
      </c>
      <c r="G175" t="s">
        <v>38</v>
      </c>
      <c r="H175">
        <v>135000000</v>
      </c>
      <c r="I175">
        <v>8.1</v>
      </c>
    </row>
    <row r="176" spans="1:9" x14ac:dyDescent="0.3">
      <c r="A176" t="s">
        <v>1139</v>
      </c>
      <c r="B176">
        <v>96</v>
      </c>
      <c r="C176">
        <v>83024900</v>
      </c>
      <c r="D176" t="s">
        <v>307</v>
      </c>
      <c r="E176" t="s">
        <v>1141</v>
      </c>
      <c r="F176" t="s">
        <v>37</v>
      </c>
      <c r="G176" t="s">
        <v>38</v>
      </c>
      <c r="H176">
        <v>135000000</v>
      </c>
      <c r="I176">
        <v>6.5</v>
      </c>
    </row>
    <row r="177" spans="1:9" x14ac:dyDescent="0.3">
      <c r="A177" t="s">
        <v>40</v>
      </c>
      <c r="B177">
        <v>107</v>
      </c>
      <c r="C177">
        <v>123207194</v>
      </c>
      <c r="D177" t="s">
        <v>1145</v>
      </c>
      <c r="E177" t="s">
        <v>1146</v>
      </c>
      <c r="F177" t="s">
        <v>37</v>
      </c>
      <c r="G177" t="s">
        <v>38</v>
      </c>
      <c r="H177">
        <v>135000000</v>
      </c>
      <c r="I177">
        <v>7.2</v>
      </c>
    </row>
    <row r="178" spans="1:9" x14ac:dyDescent="0.3">
      <c r="A178" t="s">
        <v>801</v>
      </c>
      <c r="B178">
        <v>92</v>
      </c>
      <c r="C178">
        <v>83348920</v>
      </c>
      <c r="D178" t="s">
        <v>471</v>
      </c>
      <c r="E178" t="s">
        <v>1151</v>
      </c>
      <c r="F178" t="s">
        <v>37</v>
      </c>
      <c r="G178" t="s">
        <v>38</v>
      </c>
      <c r="H178">
        <v>132000000</v>
      </c>
      <c r="I178">
        <v>6.7</v>
      </c>
    </row>
    <row r="179" spans="1:9" x14ac:dyDescent="0.3">
      <c r="A179" t="s">
        <v>1155</v>
      </c>
      <c r="B179">
        <v>115</v>
      </c>
      <c r="C179">
        <v>227137090</v>
      </c>
      <c r="D179" t="s">
        <v>1156</v>
      </c>
      <c r="E179" t="s">
        <v>1158</v>
      </c>
      <c r="F179" t="s">
        <v>37</v>
      </c>
      <c r="G179" t="s">
        <v>38</v>
      </c>
      <c r="H179">
        <v>110000000</v>
      </c>
      <c r="I179">
        <v>8.1</v>
      </c>
    </row>
    <row r="180" spans="1:9" x14ac:dyDescent="0.3">
      <c r="A180" t="s">
        <v>1161</v>
      </c>
      <c r="B180">
        <v>92</v>
      </c>
      <c r="C180">
        <v>215395021</v>
      </c>
      <c r="D180" t="s">
        <v>803</v>
      </c>
      <c r="E180" t="s">
        <v>1162</v>
      </c>
      <c r="F180" t="s">
        <v>37</v>
      </c>
      <c r="G180" t="s">
        <v>38</v>
      </c>
      <c r="H180">
        <v>130000000</v>
      </c>
      <c r="I180">
        <v>7.6</v>
      </c>
    </row>
    <row r="181" spans="1:9" x14ac:dyDescent="0.3">
      <c r="A181" t="s">
        <v>1165</v>
      </c>
      <c r="B181">
        <v>117</v>
      </c>
      <c r="C181">
        <v>180191634</v>
      </c>
      <c r="D181" t="s">
        <v>509</v>
      </c>
      <c r="E181" t="s">
        <v>1166</v>
      </c>
      <c r="F181" t="s">
        <v>37</v>
      </c>
      <c r="G181" t="s">
        <v>38</v>
      </c>
      <c r="H181">
        <v>130000000</v>
      </c>
      <c r="I181">
        <v>7.4</v>
      </c>
    </row>
    <row r="182" spans="1:9" x14ac:dyDescent="0.3">
      <c r="A182" t="s">
        <v>696</v>
      </c>
      <c r="B182">
        <v>146</v>
      </c>
      <c r="C182">
        <v>424645577</v>
      </c>
      <c r="D182" t="s">
        <v>1170</v>
      </c>
      <c r="E182" t="s">
        <v>1171</v>
      </c>
      <c r="F182" t="s">
        <v>37</v>
      </c>
      <c r="G182" t="s">
        <v>38</v>
      </c>
      <c r="H182">
        <v>130000000</v>
      </c>
      <c r="I182">
        <v>7.6</v>
      </c>
    </row>
    <row r="183" spans="1:9" x14ac:dyDescent="0.3">
      <c r="A183" t="s">
        <v>1175</v>
      </c>
      <c r="B183">
        <v>94</v>
      </c>
      <c r="C183">
        <v>177343675</v>
      </c>
      <c r="D183" t="s">
        <v>1177</v>
      </c>
      <c r="E183" t="s">
        <v>1179</v>
      </c>
      <c r="F183" t="s">
        <v>37</v>
      </c>
      <c r="G183" t="s">
        <v>38</v>
      </c>
      <c r="H183">
        <v>135000000</v>
      </c>
      <c r="I183">
        <v>6.7</v>
      </c>
    </row>
    <row r="184" spans="1:9" x14ac:dyDescent="0.3">
      <c r="A184" t="s">
        <v>389</v>
      </c>
      <c r="B184">
        <v>116</v>
      </c>
      <c r="C184">
        <v>234277056</v>
      </c>
      <c r="D184" t="s">
        <v>1170</v>
      </c>
      <c r="E184" t="s">
        <v>1184</v>
      </c>
      <c r="F184" t="s">
        <v>37</v>
      </c>
      <c r="G184" t="s">
        <v>38</v>
      </c>
      <c r="H184">
        <v>132000000</v>
      </c>
      <c r="I184">
        <v>6.5</v>
      </c>
    </row>
    <row r="185" spans="1:9" x14ac:dyDescent="0.3">
      <c r="A185" t="s">
        <v>278</v>
      </c>
      <c r="B185">
        <v>147</v>
      </c>
      <c r="C185">
        <v>138396624</v>
      </c>
      <c r="D185" t="s">
        <v>422</v>
      </c>
      <c r="E185" t="s">
        <v>1189</v>
      </c>
      <c r="F185" t="s">
        <v>37</v>
      </c>
      <c r="G185" t="s">
        <v>38</v>
      </c>
      <c r="H185">
        <v>130000000</v>
      </c>
      <c r="I185">
        <v>6.6</v>
      </c>
    </row>
    <row r="186" spans="1:9" x14ac:dyDescent="0.3">
      <c r="A186" t="s">
        <v>721</v>
      </c>
      <c r="B186">
        <v>90</v>
      </c>
      <c r="C186">
        <v>149234747</v>
      </c>
      <c r="D186" t="s">
        <v>1035</v>
      </c>
      <c r="E186" t="s">
        <v>1194</v>
      </c>
      <c r="F186" t="s">
        <v>37</v>
      </c>
      <c r="G186" t="s">
        <v>38</v>
      </c>
      <c r="H186">
        <v>130000000</v>
      </c>
      <c r="I186">
        <v>6.7</v>
      </c>
    </row>
    <row r="187" spans="1:9" x14ac:dyDescent="0.3">
      <c r="A187" t="s">
        <v>1198</v>
      </c>
      <c r="B187">
        <v>101</v>
      </c>
      <c r="C187">
        <v>118311368</v>
      </c>
      <c r="D187" t="s">
        <v>1199</v>
      </c>
      <c r="E187" t="s">
        <v>1200</v>
      </c>
      <c r="F187" t="s">
        <v>37</v>
      </c>
      <c r="G187" t="s">
        <v>38</v>
      </c>
      <c r="H187">
        <v>110000000</v>
      </c>
      <c r="I187">
        <v>6.4</v>
      </c>
    </row>
    <row r="188" spans="1:9" x14ac:dyDescent="0.3">
      <c r="A188" t="s">
        <v>1204</v>
      </c>
      <c r="B188">
        <v>138</v>
      </c>
      <c r="C188">
        <v>101160529</v>
      </c>
      <c r="D188" t="s">
        <v>1023</v>
      </c>
      <c r="E188" t="s">
        <v>1206</v>
      </c>
      <c r="F188" t="s">
        <v>37</v>
      </c>
      <c r="G188" t="s">
        <v>38</v>
      </c>
      <c r="H188">
        <v>125000000</v>
      </c>
      <c r="I188">
        <v>5.8</v>
      </c>
    </row>
    <row r="189" spans="1:9" x14ac:dyDescent="0.3">
      <c r="A189" t="s">
        <v>389</v>
      </c>
      <c r="B189">
        <v>107</v>
      </c>
      <c r="C189">
        <v>77564037</v>
      </c>
      <c r="D189" t="s">
        <v>1211</v>
      </c>
      <c r="E189" t="s">
        <v>1213</v>
      </c>
      <c r="F189" t="s">
        <v>37</v>
      </c>
      <c r="G189" t="s">
        <v>38</v>
      </c>
      <c r="H189">
        <v>135000000</v>
      </c>
      <c r="I189">
        <v>7.4</v>
      </c>
    </row>
    <row r="190" spans="1:9" x14ac:dyDescent="0.3">
      <c r="A190" t="s">
        <v>1217</v>
      </c>
      <c r="B190">
        <v>142</v>
      </c>
      <c r="C190">
        <v>249358727</v>
      </c>
      <c r="D190" t="s">
        <v>105</v>
      </c>
      <c r="E190" t="s">
        <v>1218</v>
      </c>
      <c r="F190" t="s">
        <v>37</v>
      </c>
      <c r="G190" t="s">
        <v>56</v>
      </c>
      <c r="H190">
        <v>130000000</v>
      </c>
      <c r="I190">
        <v>7.8</v>
      </c>
    </row>
    <row r="191" spans="1:9" x14ac:dyDescent="0.3">
      <c r="A191" t="s">
        <v>364</v>
      </c>
      <c r="B191">
        <v>165</v>
      </c>
      <c r="C191">
        <v>49551662</v>
      </c>
      <c r="D191" t="s">
        <v>1221</v>
      </c>
      <c r="E191" t="s">
        <v>1222</v>
      </c>
      <c r="F191" t="s">
        <v>37</v>
      </c>
      <c r="G191" t="s">
        <v>370</v>
      </c>
      <c r="H191">
        <v>130000000</v>
      </c>
      <c r="I191">
        <v>6.6</v>
      </c>
    </row>
    <row r="192" spans="1:9" x14ac:dyDescent="0.3">
      <c r="A192" t="s">
        <v>912</v>
      </c>
      <c r="B192">
        <v>100</v>
      </c>
      <c r="C192">
        <v>60522097</v>
      </c>
      <c r="D192" t="s">
        <v>73</v>
      </c>
      <c r="E192" t="s">
        <v>1226</v>
      </c>
      <c r="F192" t="s">
        <v>37</v>
      </c>
      <c r="G192" t="s">
        <v>38</v>
      </c>
      <c r="H192">
        <v>130000000</v>
      </c>
      <c r="I192">
        <v>4.9000000000000004</v>
      </c>
    </row>
    <row r="193" spans="1:9" x14ac:dyDescent="0.3">
      <c r="A193" t="s">
        <v>1229</v>
      </c>
      <c r="B193">
        <v>82</v>
      </c>
      <c r="C193">
        <v>137748063</v>
      </c>
      <c r="D193" t="s">
        <v>1231</v>
      </c>
      <c r="E193" t="s">
        <v>1233</v>
      </c>
      <c r="F193" t="s">
        <v>37</v>
      </c>
      <c r="G193" t="s">
        <v>38</v>
      </c>
      <c r="H193">
        <v>127500000</v>
      </c>
      <c r="I193">
        <v>6.5</v>
      </c>
    </row>
    <row r="194" spans="1:9" x14ac:dyDescent="0.3">
      <c r="A194" t="s">
        <v>809</v>
      </c>
      <c r="B194">
        <v>98</v>
      </c>
      <c r="C194">
        <v>113733726</v>
      </c>
      <c r="D194" t="s">
        <v>787</v>
      </c>
      <c r="E194" t="s">
        <v>1243</v>
      </c>
      <c r="F194" t="s">
        <v>37</v>
      </c>
      <c r="G194" t="s">
        <v>38</v>
      </c>
      <c r="H194">
        <v>127000000</v>
      </c>
      <c r="I194">
        <v>6.2</v>
      </c>
    </row>
    <row r="195" spans="1:9" x14ac:dyDescent="0.3">
      <c r="A195" t="s">
        <v>1246</v>
      </c>
      <c r="B195">
        <v>95</v>
      </c>
      <c r="C195">
        <v>148337537</v>
      </c>
      <c r="D195" t="s">
        <v>1247</v>
      </c>
      <c r="E195" t="s">
        <v>1248</v>
      </c>
      <c r="F195" t="s">
        <v>37</v>
      </c>
      <c r="G195" t="s">
        <v>38</v>
      </c>
      <c r="H195">
        <v>130000000</v>
      </c>
      <c r="I195">
        <v>7.3</v>
      </c>
    </row>
    <row r="196" spans="1:9" x14ac:dyDescent="0.3">
      <c r="A196" t="s">
        <v>1252</v>
      </c>
      <c r="B196">
        <v>159</v>
      </c>
      <c r="C196">
        <v>317557891</v>
      </c>
      <c r="D196" t="s">
        <v>200</v>
      </c>
      <c r="E196" t="s">
        <v>1253</v>
      </c>
      <c r="F196" t="s">
        <v>37</v>
      </c>
      <c r="G196" t="s">
        <v>56</v>
      </c>
      <c r="H196">
        <v>125000000</v>
      </c>
      <c r="I196">
        <v>7.5</v>
      </c>
    </row>
    <row r="197" spans="1:9" x14ac:dyDescent="0.3">
      <c r="A197" t="s">
        <v>1257</v>
      </c>
      <c r="B197">
        <v>96</v>
      </c>
      <c r="C197">
        <v>33592415</v>
      </c>
      <c r="D197" t="s">
        <v>1258</v>
      </c>
      <c r="E197" t="s">
        <v>1259</v>
      </c>
      <c r="F197" t="s">
        <v>37</v>
      </c>
      <c r="G197" t="s">
        <v>38</v>
      </c>
      <c r="H197">
        <v>130000000</v>
      </c>
      <c r="I197">
        <v>5.6</v>
      </c>
    </row>
    <row r="198" spans="1:9" x14ac:dyDescent="0.3">
      <c r="A198" t="s">
        <v>40</v>
      </c>
      <c r="B198">
        <v>143</v>
      </c>
      <c r="C198">
        <v>305388685</v>
      </c>
      <c r="D198" t="s">
        <v>42</v>
      </c>
      <c r="E198" t="s">
        <v>1263</v>
      </c>
      <c r="F198" t="s">
        <v>37</v>
      </c>
      <c r="G198" t="s">
        <v>38</v>
      </c>
      <c r="H198">
        <v>140000000</v>
      </c>
      <c r="I198">
        <v>8.1</v>
      </c>
    </row>
    <row r="199" spans="1:9" x14ac:dyDescent="0.3">
      <c r="A199" t="s">
        <v>696</v>
      </c>
      <c r="B199">
        <v>123</v>
      </c>
      <c r="C199">
        <v>337103873</v>
      </c>
      <c r="D199" t="s">
        <v>1170</v>
      </c>
      <c r="E199" t="s">
        <v>1270</v>
      </c>
      <c r="F199" t="s">
        <v>37</v>
      </c>
      <c r="G199" t="s">
        <v>38</v>
      </c>
      <c r="H199">
        <v>125000000</v>
      </c>
      <c r="I199">
        <v>6.7</v>
      </c>
    </row>
    <row r="200" spans="1:9" x14ac:dyDescent="0.3">
      <c r="A200" t="s">
        <v>850</v>
      </c>
      <c r="B200">
        <v>174</v>
      </c>
      <c r="C200">
        <v>217536138</v>
      </c>
      <c r="D200" t="s">
        <v>852</v>
      </c>
      <c r="E200" t="s">
        <v>1274</v>
      </c>
      <c r="F200" t="s">
        <v>37</v>
      </c>
      <c r="G200" t="s">
        <v>38</v>
      </c>
      <c r="H200">
        <v>125000000</v>
      </c>
      <c r="I200">
        <v>6.6</v>
      </c>
    </row>
    <row r="201" spans="1:9" x14ac:dyDescent="0.3">
      <c r="A201" t="s">
        <v>1278</v>
      </c>
      <c r="B201">
        <v>101</v>
      </c>
      <c r="C201">
        <v>131536019</v>
      </c>
      <c r="D201" t="s">
        <v>1280</v>
      </c>
      <c r="E201" t="s">
        <v>1282</v>
      </c>
      <c r="F201" t="s">
        <v>37</v>
      </c>
      <c r="G201" t="s">
        <v>38</v>
      </c>
      <c r="H201">
        <v>103000000</v>
      </c>
      <c r="I201">
        <v>6.4</v>
      </c>
    </row>
    <row r="202" spans="1:9" x14ac:dyDescent="0.3">
      <c r="A202" t="s">
        <v>118</v>
      </c>
      <c r="B202">
        <v>134</v>
      </c>
      <c r="C202">
        <v>214948780</v>
      </c>
      <c r="D202" t="s">
        <v>262</v>
      </c>
      <c r="E202" t="s">
        <v>1287</v>
      </c>
      <c r="F202" t="s">
        <v>37</v>
      </c>
      <c r="G202" t="s">
        <v>268</v>
      </c>
      <c r="H202">
        <v>110000000</v>
      </c>
      <c r="I202">
        <v>7.5</v>
      </c>
    </row>
    <row r="203" spans="1:9" x14ac:dyDescent="0.3">
      <c r="A203" t="s">
        <v>408</v>
      </c>
      <c r="B203">
        <v>132</v>
      </c>
      <c r="C203">
        <v>209805005</v>
      </c>
      <c r="D203" t="s">
        <v>334</v>
      </c>
      <c r="E203" t="s">
        <v>1291</v>
      </c>
      <c r="F203" t="s">
        <v>37</v>
      </c>
      <c r="G203" t="s">
        <v>38</v>
      </c>
      <c r="H203">
        <v>125000000</v>
      </c>
      <c r="I203">
        <v>7.3</v>
      </c>
    </row>
    <row r="204" spans="1:9" x14ac:dyDescent="0.3">
      <c r="A204" t="s">
        <v>1294</v>
      </c>
      <c r="B204">
        <v>129</v>
      </c>
      <c r="C204">
        <v>186830669</v>
      </c>
      <c r="D204" t="s">
        <v>1295</v>
      </c>
      <c r="E204" t="s">
        <v>1296</v>
      </c>
      <c r="F204" t="s">
        <v>37</v>
      </c>
      <c r="G204" t="s">
        <v>38</v>
      </c>
      <c r="H204">
        <v>125000000</v>
      </c>
      <c r="I204">
        <v>7.5</v>
      </c>
    </row>
    <row r="205" spans="1:9" x14ac:dyDescent="0.3">
      <c r="A205" t="s">
        <v>1114</v>
      </c>
      <c r="B205">
        <v>106</v>
      </c>
      <c r="C205">
        <v>163192114</v>
      </c>
      <c r="D205" t="s">
        <v>42</v>
      </c>
      <c r="E205" t="s">
        <v>1300</v>
      </c>
      <c r="F205" t="s">
        <v>37</v>
      </c>
      <c r="G205" t="s">
        <v>38</v>
      </c>
      <c r="H205">
        <v>125000000</v>
      </c>
      <c r="I205">
        <v>5.8</v>
      </c>
    </row>
    <row r="206" spans="1:9" x14ac:dyDescent="0.3">
      <c r="A206" t="s">
        <v>1304</v>
      </c>
      <c r="B206">
        <v>113</v>
      </c>
      <c r="C206">
        <v>119412921</v>
      </c>
      <c r="D206" t="s">
        <v>647</v>
      </c>
      <c r="E206" t="s">
        <v>1307</v>
      </c>
      <c r="F206" t="s">
        <v>37</v>
      </c>
      <c r="G206" t="s">
        <v>38</v>
      </c>
      <c r="H206">
        <v>65000000</v>
      </c>
      <c r="I206">
        <v>7.5</v>
      </c>
    </row>
    <row r="207" spans="1:9" x14ac:dyDescent="0.3">
      <c r="A207" t="s">
        <v>1311</v>
      </c>
      <c r="B207">
        <v>102</v>
      </c>
      <c r="C207">
        <v>32694788</v>
      </c>
      <c r="D207" t="s">
        <v>1313</v>
      </c>
      <c r="E207" t="s">
        <v>1314</v>
      </c>
      <c r="F207" t="s">
        <v>37</v>
      </c>
      <c r="G207" t="s">
        <v>38</v>
      </c>
      <c r="H207">
        <v>85000000</v>
      </c>
      <c r="I207">
        <v>6.6</v>
      </c>
    </row>
    <row r="208" spans="1:9" x14ac:dyDescent="0.3">
      <c r="A208" t="s">
        <v>1318</v>
      </c>
      <c r="B208">
        <v>135</v>
      </c>
      <c r="C208">
        <v>113165635</v>
      </c>
      <c r="D208" t="s">
        <v>50</v>
      </c>
      <c r="E208" t="s">
        <v>1320</v>
      </c>
      <c r="F208" t="s">
        <v>37</v>
      </c>
      <c r="G208" t="s">
        <v>38</v>
      </c>
      <c r="H208">
        <v>125000000</v>
      </c>
      <c r="I208">
        <v>6.7</v>
      </c>
    </row>
    <row r="209" spans="1:9" x14ac:dyDescent="0.3">
      <c r="A209" t="s">
        <v>1324</v>
      </c>
      <c r="B209">
        <v>125</v>
      </c>
      <c r="C209">
        <v>107285004</v>
      </c>
      <c r="D209" t="s">
        <v>1325</v>
      </c>
      <c r="E209" t="s">
        <v>1327</v>
      </c>
      <c r="F209" t="s">
        <v>37</v>
      </c>
      <c r="G209" t="s">
        <v>38</v>
      </c>
      <c r="H209">
        <v>125000000</v>
      </c>
      <c r="I209">
        <v>3.7</v>
      </c>
    </row>
    <row r="210" spans="1:9" x14ac:dyDescent="0.3">
      <c r="A210" t="s">
        <v>850</v>
      </c>
      <c r="B210">
        <v>110</v>
      </c>
      <c r="C210">
        <v>260031035</v>
      </c>
      <c r="D210" t="s">
        <v>515</v>
      </c>
      <c r="E210" t="s">
        <v>1333</v>
      </c>
      <c r="F210" t="s">
        <v>37</v>
      </c>
      <c r="G210" t="s">
        <v>38</v>
      </c>
      <c r="H210">
        <v>123000000</v>
      </c>
      <c r="I210">
        <v>6</v>
      </c>
    </row>
    <row r="211" spans="1:9" x14ac:dyDescent="0.3">
      <c r="A211" t="s">
        <v>428</v>
      </c>
      <c r="B211">
        <v>124</v>
      </c>
      <c r="C211">
        <v>186739919</v>
      </c>
      <c r="D211" t="s">
        <v>227</v>
      </c>
      <c r="E211" t="s">
        <v>1337</v>
      </c>
      <c r="F211" t="s">
        <v>37</v>
      </c>
      <c r="G211" t="s">
        <v>38</v>
      </c>
      <c r="H211">
        <v>125000000</v>
      </c>
      <c r="I211">
        <v>6.4</v>
      </c>
    </row>
    <row r="212" spans="1:9" x14ac:dyDescent="0.3">
      <c r="A212" t="s">
        <v>1340</v>
      </c>
      <c r="B212">
        <v>123</v>
      </c>
      <c r="C212">
        <v>215397307</v>
      </c>
      <c r="D212" t="s">
        <v>50</v>
      </c>
      <c r="E212" t="s">
        <v>1342</v>
      </c>
      <c r="F212" t="s">
        <v>37</v>
      </c>
      <c r="G212" t="s">
        <v>38</v>
      </c>
      <c r="H212">
        <v>125000000</v>
      </c>
      <c r="I212">
        <v>6.1</v>
      </c>
    </row>
    <row r="213" spans="1:9" x14ac:dyDescent="0.3">
      <c r="A213" t="s">
        <v>710</v>
      </c>
      <c r="B213">
        <v>130</v>
      </c>
      <c r="C213">
        <v>182618434</v>
      </c>
      <c r="D213" t="s">
        <v>712</v>
      </c>
      <c r="E213" t="s">
        <v>1347</v>
      </c>
      <c r="F213" t="s">
        <v>37</v>
      </c>
      <c r="G213" t="s">
        <v>38</v>
      </c>
      <c r="H213">
        <v>140000000</v>
      </c>
      <c r="I213">
        <v>6.4</v>
      </c>
    </row>
    <row r="214" spans="1:9" x14ac:dyDescent="0.3">
      <c r="A214" t="s">
        <v>1351</v>
      </c>
      <c r="B214">
        <v>92</v>
      </c>
      <c r="C214">
        <v>131920333</v>
      </c>
      <c r="D214" t="s">
        <v>227</v>
      </c>
      <c r="E214" t="s">
        <v>1353</v>
      </c>
      <c r="F214" t="s">
        <v>37</v>
      </c>
      <c r="G214" t="s">
        <v>38</v>
      </c>
      <c r="H214">
        <v>130000000</v>
      </c>
      <c r="I214">
        <v>5.6</v>
      </c>
    </row>
    <row r="215" spans="1:9" x14ac:dyDescent="0.3">
      <c r="A215" t="s">
        <v>1064</v>
      </c>
      <c r="B215">
        <v>127</v>
      </c>
      <c r="C215">
        <v>124976634</v>
      </c>
      <c r="D215" t="s">
        <v>1356</v>
      </c>
      <c r="E215" t="s">
        <v>1358</v>
      </c>
      <c r="F215" t="s">
        <v>37</v>
      </c>
      <c r="G215" t="s">
        <v>38</v>
      </c>
      <c r="H215">
        <v>120000000</v>
      </c>
      <c r="I215">
        <v>8</v>
      </c>
    </row>
    <row r="216" spans="1:9" x14ac:dyDescent="0.3">
      <c r="A216" t="s">
        <v>1362</v>
      </c>
      <c r="B216">
        <v>123</v>
      </c>
      <c r="C216">
        <v>115802596</v>
      </c>
      <c r="D216" t="s">
        <v>1364</v>
      </c>
      <c r="E216" t="s">
        <v>1365</v>
      </c>
      <c r="F216" t="s">
        <v>37</v>
      </c>
      <c r="G216" t="s">
        <v>38</v>
      </c>
      <c r="H216">
        <v>110000000</v>
      </c>
      <c r="I216">
        <v>5.2</v>
      </c>
    </row>
    <row r="217" spans="1:9" x14ac:dyDescent="0.3">
      <c r="A217" t="s">
        <v>1155</v>
      </c>
      <c r="B217">
        <v>123</v>
      </c>
      <c r="C217">
        <v>108521835</v>
      </c>
      <c r="D217" t="s">
        <v>59</v>
      </c>
      <c r="E217" t="s">
        <v>1370</v>
      </c>
      <c r="F217" t="s">
        <v>37</v>
      </c>
      <c r="G217" t="s">
        <v>56</v>
      </c>
      <c r="H217">
        <v>120000000</v>
      </c>
      <c r="I217">
        <v>7.1</v>
      </c>
    </row>
    <row r="218" spans="1:9" x14ac:dyDescent="0.3">
      <c r="A218" t="s">
        <v>327</v>
      </c>
      <c r="B218">
        <v>107</v>
      </c>
      <c r="C218">
        <v>100685880</v>
      </c>
      <c r="D218" t="s">
        <v>1374</v>
      </c>
      <c r="E218" t="s">
        <v>1376</v>
      </c>
      <c r="F218" t="s">
        <v>37</v>
      </c>
      <c r="G218" t="s">
        <v>38</v>
      </c>
      <c r="H218">
        <v>120000000</v>
      </c>
      <c r="I218">
        <v>4.8</v>
      </c>
    </row>
    <row r="219" spans="1:9" x14ac:dyDescent="0.3">
      <c r="A219" t="s">
        <v>187</v>
      </c>
      <c r="B219">
        <v>124</v>
      </c>
      <c r="C219">
        <v>126464904</v>
      </c>
      <c r="D219" t="s">
        <v>1380</v>
      </c>
      <c r="E219" t="s">
        <v>1381</v>
      </c>
      <c r="F219" t="s">
        <v>37</v>
      </c>
      <c r="G219" t="s">
        <v>38</v>
      </c>
      <c r="H219">
        <v>130000000</v>
      </c>
      <c r="I219">
        <v>7</v>
      </c>
    </row>
    <row r="220" spans="1:9" x14ac:dyDescent="0.3">
      <c r="A220" t="s">
        <v>946</v>
      </c>
      <c r="B220">
        <v>77</v>
      </c>
      <c r="C220">
        <v>64736114</v>
      </c>
      <c r="D220" t="s">
        <v>271</v>
      </c>
      <c r="E220" t="s">
        <v>1385</v>
      </c>
      <c r="F220" t="s">
        <v>37</v>
      </c>
      <c r="G220" t="s">
        <v>38</v>
      </c>
      <c r="H220">
        <v>120000000</v>
      </c>
      <c r="I220">
        <v>5.4</v>
      </c>
    </row>
    <row r="221" spans="1:9" x14ac:dyDescent="0.3">
      <c r="A221" t="s">
        <v>1389</v>
      </c>
      <c r="B221">
        <v>109</v>
      </c>
      <c r="C221">
        <v>93050117</v>
      </c>
      <c r="D221" t="s">
        <v>1390</v>
      </c>
      <c r="E221" t="s">
        <v>1391</v>
      </c>
      <c r="F221" t="s">
        <v>37</v>
      </c>
      <c r="G221" t="s">
        <v>38</v>
      </c>
      <c r="H221">
        <v>115000000</v>
      </c>
      <c r="I221">
        <v>6.6</v>
      </c>
    </row>
    <row r="222" spans="1:9" x14ac:dyDescent="0.3">
      <c r="A222" t="s">
        <v>1394</v>
      </c>
      <c r="B222">
        <v>134</v>
      </c>
      <c r="C222">
        <v>57637485</v>
      </c>
      <c r="D222" t="s">
        <v>227</v>
      </c>
      <c r="E222" t="s">
        <v>1395</v>
      </c>
      <c r="F222" t="s">
        <v>37</v>
      </c>
      <c r="G222" t="s">
        <v>38</v>
      </c>
      <c r="H222">
        <v>105000000</v>
      </c>
      <c r="I222">
        <v>6.7</v>
      </c>
    </row>
    <row r="223" spans="1:9" x14ac:dyDescent="0.3">
      <c r="A223" t="s">
        <v>1399</v>
      </c>
      <c r="B223">
        <v>117</v>
      </c>
      <c r="C223">
        <v>58607007</v>
      </c>
      <c r="D223" t="s">
        <v>1401</v>
      </c>
      <c r="E223" t="s">
        <v>1402</v>
      </c>
      <c r="F223" t="s">
        <v>37</v>
      </c>
      <c r="G223" t="s">
        <v>38</v>
      </c>
      <c r="H223">
        <v>100000000</v>
      </c>
      <c r="I223">
        <v>6.2</v>
      </c>
    </row>
    <row r="224" spans="1:9" x14ac:dyDescent="0.3">
      <c r="A224" t="s">
        <v>443</v>
      </c>
      <c r="B224">
        <v>135</v>
      </c>
      <c r="C224">
        <v>43929341</v>
      </c>
      <c r="D224" t="s">
        <v>1407</v>
      </c>
      <c r="E224" t="s">
        <v>1409</v>
      </c>
      <c r="F224" t="s">
        <v>37</v>
      </c>
      <c r="G224" t="s">
        <v>38</v>
      </c>
      <c r="H224">
        <v>120000000</v>
      </c>
      <c r="I224">
        <v>6.1</v>
      </c>
    </row>
    <row r="225" spans="1:9" x14ac:dyDescent="0.3">
      <c r="A225" t="s">
        <v>1413</v>
      </c>
      <c r="B225">
        <v>121</v>
      </c>
      <c r="C225">
        <v>30212620</v>
      </c>
      <c r="D225" t="s">
        <v>1415</v>
      </c>
      <c r="E225" t="s">
        <v>1417</v>
      </c>
      <c r="F225" t="s">
        <v>37</v>
      </c>
      <c r="G225" t="s">
        <v>38</v>
      </c>
      <c r="H225">
        <v>120000000</v>
      </c>
      <c r="I225">
        <v>5.3</v>
      </c>
    </row>
    <row r="226" spans="1:9" x14ac:dyDescent="0.3">
      <c r="A226" t="s">
        <v>1421</v>
      </c>
      <c r="B226">
        <v>117</v>
      </c>
      <c r="C226">
        <v>76418654</v>
      </c>
      <c r="D226" t="s">
        <v>1423</v>
      </c>
      <c r="E226" t="s">
        <v>1424</v>
      </c>
      <c r="F226" t="s">
        <v>37</v>
      </c>
      <c r="G226" t="s">
        <v>38</v>
      </c>
      <c r="H226">
        <v>117000000</v>
      </c>
      <c r="I226">
        <v>6.3</v>
      </c>
    </row>
    <row r="227" spans="1:9" x14ac:dyDescent="0.3">
      <c r="A227" t="s">
        <v>299</v>
      </c>
      <c r="B227">
        <v>124</v>
      </c>
      <c r="C227">
        <v>89021735</v>
      </c>
      <c r="D227" t="s">
        <v>1427</v>
      </c>
      <c r="E227" t="s">
        <v>1428</v>
      </c>
      <c r="F227" t="s">
        <v>37</v>
      </c>
      <c r="G227" t="s">
        <v>38</v>
      </c>
      <c r="H227">
        <v>120000000</v>
      </c>
      <c r="I227">
        <v>7</v>
      </c>
    </row>
    <row r="228" spans="1:9" x14ac:dyDescent="0.3">
      <c r="A228" t="s">
        <v>1432</v>
      </c>
      <c r="B228">
        <v>140</v>
      </c>
      <c r="C228">
        <v>380262555</v>
      </c>
      <c r="D228" t="s">
        <v>31</v>
      </c>
      <c r="E228" t="s">
        <v>1433</v>
      </c>
      <c r="F228" t="s">
        <v>37</v>
      </c>
      <c r="G228" t="s">
        <v>38</v>
      </c>
      <c r="H228">
        <v>113000000</v>
      </c>
      <c r="I228">
        <v>7.6</v>
      </c>
    </row>
    <row r="229" spans="1:9" x14ac:dyDescent="0.3">
      <c r="A229" t="s">
        <v>1432</v>
      </c>
      <c r="B229">
        <v>142</v>
      </c>
      <c r="C229">
        <v>310675583</v>
      </c>
      <c r="D229" t="s">
        <v>31</v>
      </c>
      <c r="E229" t="s">
        <v>1437</v>
      </c>
      <c r="F229" t="s">
        <v>37</v>
      </c>
      <c r="G229" t="s">
        <v>38</v>
      </c>
      <c r="H229">
        <v>115000000</v>
      </c>
      <c r="I229">
        <v>6.7</v>
      </c>
    </row>
    <row r="230" spans="1:9" x14ac:dyDescent="0.3">
      <c r="A230" t="s">
        <v>469</v>
      </c>
      <c r="B230">
        <v>92</v>
      </c>
      <c r="C230">
        <v>289907418</v>
      </c>
      <c r="D230" t="s">
        <v>271</v>
      </c>
      <c r="E230" t="s">
        <v>1440</v>
      </c>
      <c r="F230" t="s">
        <v>37</v>
      </c>
      <c r="G230" t="s">
        <v>38</v>
      </c>
      <c r="H230">
        <v>115000000</v>
      </c>
      <c r="I230">
        <v>8.1</v>
      </c>
    </row>
    <row r="231" spans="1:9" x14ac:dyDescent="0.3">
      <c r="A231" t="s">
        <v>1421</v>
      </c>
      <c r="B231">
        <v>138</v>
      </c>
      <c r="C231">
        <v>132550960</v>
      </c>
      <c r="D231" t="s">
        <v>227</v>
      </c>
      <c r="E231" t="s">
        <v>1445</v>
      </c>
      <c r="F231" t="s">
        <v>37</v>
      </c>
      <c r="G231" t="s">
        <v>38</v>
      </c>
      <c r="H231">
        <v>120000000</v>
      </c>
      <c r="I231">
        <v>6.7</v>
      </c>
    </row>
    <row r="232" spans="1:9" x14ac:dyDescent="0.3">
      <c r="A232" t="s">
        <v>1432</v>
      </c>
      <c r="B232">
        <v>136</v>
      </c>
      <c r="C232">
        <v>474544677</v>
      </c>
      <c r="D232" t="s">
        <v>31</v>
      </c>
      <c r="E232" t="s">
        <v>1449</v>
      </c>
      <c r="F232" t="s">
        <v>37</v>
      </c>
      <c r="G232" t="s">
        <v>38</v>
      </c>
      <c r="H232">
        <v>115000000</v>
      </c>
      <c r="I232">
        <v>6.5</v>
      </c>
    </row>
    <row r="233" spans="1:9" x14ac:dyDescent="0.3">
      <c r="A233" t="s">
        <v>1453</v>
      </c>
      <c r="B233">
        <v>98</v>
      </c>
      <c r="C233">
        <v>187165546</v>
      </c>
      <c r="D233" t="s">
        <v>271</v>
      </c>
      <c r="E233" t="s">
        <v>1454</v>
      </c>
      <c r="F233" t="s">
        <v>37</v>
      </c>
      <c r="G233" t="s">
        <v>38</v>
      </c>
      <c r="H233">
        <v>135000000</v>
      </c>
      <c r="I233">
        <v>7.3</v>
      </c>
    </row>
    <row r="234" spans="1:9" x14ac:dyDescent="0.3">
      <c r="A234" t="s">
        <v>1340</v>
      </c>
      <c r="B234">
        <v>153</v>
      </c>
      <c r="C234">
        <v>40911830</v>
      </c>
      <c r="D234" t="s">
        <v>1467</v>
      </c>
      <c r="E234" t="s">
        <v>1468</v>
      </c>
      <c r="F234" t="s">
        <v>37</v>
      </c>
      <c r="G234" t="s">
        <v>38</v>
      </c>
      <c r="H234">
        <v>115000000</v>
      </c>
      <c r="I234">
        <v>6</v>
      </c>
    </row>
    <row r="235" spans="1:9" x14ac:dyDescent="0.3">
      <c r="A235" t="s">
        <v>1472</v>
      </c>
      <c r="B235">
        <v>120</v>
      </c>
      <c r="C235">
        <v>47952020</v>
      </c>
      <c r="D235" t="s">
        <v>558</v>
      </c>
      <c r="E235" t="s">
        <v>1473</v>
      </c>
      <c r="F235" t="s">
        <v>37</v>
      </c>
      <c r="G235" t="s">
        <v>38</v>
      </c>
      <c r="H235">
        <v>115000000</v>
      </c>
      <c r="I235">
        <v>6.1</v>
      </c>
    </row>
    <row r="236" spans="1:9" x14ac:dyDescent="0.3">
      <c r="A236" t="s">
        <v>876</v>
      </c>
      <c r="B236">
        <v>101</v>
      </c>
      <c r="C236">
        <v>190871240</v>
      </c>
      <c r="D236" t="s">
        <v>509</v>
      </c>
      <c r="E236" t="s">
        <v>1478</v>
      </c>
      <c r="F236" t="s">
        <v>37</v>
      </c>
      <c r="G236" t="s">
        <v>38</v>
      </c>
      <c r="H236">
        <v>125000000</v>
      </c>
      <c r="I236">
        <v>5.9</v>
      </c>
    </row>
    <row r="237" spans="1:9" x14ac:dyDescent="0.3">
      <c r="A237" t="s">
        <v>1217</v>
      </c>
      <c r="B237">
        <v>91</v>
      </c>
      <c r="C237">
        <v>274084951</v>
      </c>
      <c r="D237" t="s">
        <v>1483</v>
      </c>
      <c r="E237" t="s">
        <v>1485</v>
      </c>
      <c r="F237" t="s">
        <v>37</v>
      </c>
      <c r="G237" t="s">
        <v>56</v>
      </c>
      <c r="H237">
        <v>100000000</v>
      </c>
      <c r="I237">
        <v>7.8</v>
      </c>
    </row>
    <row r="238" spans="1:9" x14ac:dyDescent="0.3">
      <c r="A238" t="s">
        <v>1489</v>
      </c>
      <c r="B238">
        <v>108</v>
      </c>
      <c r="C238">
        <v>67155742</v>
      </c>
      <c r="D238" t="s">
        <v>50</v>
      </c>
      <c r="E238" t="s">
        <v>1492</v>
      </c>
      <c r="F238" t="s">
        <v>37</v>
      </c>
      <c r="G238" t="s">
        <v>38</v>
      </c>
      <c r="H238">
        <v>116000000</v>
      </c>
      <c r="I238">
        <v>5.8</v>
      </c>
    </row>
    <row r="239" spans="1:9" x14ac:dyDescent="0.3">
      <c r="A239" t="s">
        <v>1495</v>
      </c>
      <c r="B239">
        <v>112</v>
      </c>
      <c r="C239">
        <v>81638674</v>
      </c>
      <c r="D239" t="s">
        <v>509</v>
      </c>
      <c r="E239" t="s">
        <v>1497</v>
      </c>
      <c r="F239" t="s">
        <v>37</v>
      </c>
      <c r="G239" t="s">
        <v>38</v>
      </c>
      <c r="H239">
        <v>135000000</v>
      </c>
      <c r="I239">
        <v>6.3</v>
      </c>
    </row>
    <row r="240" spans="1:9" x14ac:dyDescent="0.3">
      <c r="A240" t="s">
        <v>1500</v>
      </c>
      <c r="B240">
        <v>100</v>
      </c>
      <c r="C240">
        <v>56114221</v>
      </c>
      <c r="D240" t="s">
        <v>73</v>
      </c>
      <c r="E240" t="s">
        <v>1503</v>
      </c>
      <c r="F240" t="s">
        <v>37</v>
      </c>
      <c r="G240" t="s">
        <v>38</v>
      </c>
      <c r="H240">
        <v>120000000</v>
      </c>
      <c r="I240">
        <v>4.3</v>
      </c>
    </row>
    <row r="241" spans="1:9" x14ac:dyDescent="0.3">
      <c r="A241" t="s">
        <v>809</v>
      </c>
      <c r="B241">
        <v>108</v>
      </c>
      <c r="C241">
        <v>250863268</v>
      </c>
      <c r="D241" t="s">
        <v>1507</v>
      </c>
      <c r="E241" t="s">
        <v>1508</v>
      </c>
      <c r="F241" t="s">
        <v>37</v>
      </c>
      <c r="G241" t="s">
        <v>38</v>
      </c>
      <c r="H241">
        <v>110000000</v>
      </c>
      <c r="I241">
        <v>6.4</v>
      </c>
    </row>
    <row r="242" spans="1:9" x14ac:dyDescent="0.3">
      <c r="A242" t="s">
        <v>1511</v>
      </c>
      <c r="B242">
        <v>114</v>
      </c>
      <c r="C242">
        <v>155181732</v>
      </c>
      <c r="D242" t="s">
        <v>712</v>
      </c>
      <c r="E242" t="s">
        <v>1512</v>
      </c>
      <c r="F242" t="s">
        <v>37</v>
      </c>
      <c r="G242" t="s">
        <v>38</v>
      </c>
      <c r="H242">
        <v>110000000</v>
      </c>
      <c r="I242">
        <v>6.1</v>
      </c>
    </row>
    <row r="243" spans="1:9" x14ac:dyDescent="0.3">
      <c r="A243" t="s">
        <v>1516</v>
      </c>
      <c r="B243">
        <v>119</v>
      </c>
      <c r="C243">
        <v>125332007</v>
      </c>
      <c r="D243" t="s">
        <v>50</v>
      </c>
      <c r="E243" t="s">
        <v>1518</v>
      </c>
      <c r="F243" t="s">
        <v>37</v>
      </c>
      <c r="G243" t="s">
        <v>56</v>
      </c>
      <c r="H243">
        <v>110000000</v>
      </c>
      <c r="I243">
        <v>6.5</v>
      </c>
    </row>
    <row r="244" spans="1:9" x14ac:dyDescent="0.3">
      <c r="A244" t="s">
        <v>428</v>
      </c>
      <c r="B244">
        <v>142</v>
      </c>
      <c r="C244">
        <v>113330342</v>
      </c>
      <c r="D244" t="s">
        <v>1017</v>
      </c>
      <c r="E244" t="s">
        <v>1523</v>
      </c>
      <c r="F244" t="s">
        <v>37</v>
      </c>
      <c r="G244" t="s">
        <v>38</v>
      </c>
      <c r="H244">
        <v>110000000</v>
      </c>
      <c r="I244">
        <v>7.1</v>
      </c>
    </row>
    <row r="245" spans="1:9" x14ac:dyDescent="0.3">
      <c r="A245" t="s">
        <v>1526</v>
      </c>
      <c r="B245">
        <v>125</v>
      </c>
      <c r="C245">
        <v>125531634</v>
      </c>
      <c r="D245" t="s">
        <v>1528</v>
      </c>
      <c r="E245" t="s">
        <v>1529</v>
      </c>
      <c r="F245" t="s">
        <v>37</v>
      </c>
      <c r="G245" t="s">
        <v>38</v>
      </c>
      <c r="H245">
        <v>110000000</v>
      </c>
      <c r="I245">
        <v>6.4</v>
      </c>
    </row>
    <row r="246" spans="1:9" x14ac:dyDescent="0.3">
      <c r="A246" t="s">
        <v>521</v>
      </c>
      <c r="B246">
        <v>126</v>
      </c>
      <c r="C246">
        <v>186336103</v>
      </c>
      <c r="D246" t="s">
        <v>1533</v>
      </c>
      <c r="E246" t="s">
        <v>1534</v>
      </c>
      <c r="F246" t="s">
        <v>37</v>
      </c>
      <c r="G246" t="s">
        <v>38</v>
      </c>
      <c r="H246">
        <v>120000000</v>
      </c>
      <c r="I246">
        <v>6.5</v>
      </c>
    </row>
    <row r="247" spans="1:9" x14ac:dyDescent="0.3">
      <c r="A247" t="s">
        <v>1257</v>
      </c>
      <c r="B247">
        <v>119</v>
      </c>
      <c r="C247">
        <v>129995817</v>
      </c>
      <c r="D247" t="s">
        <v>1170</v>
      </c>
      <c r="E247" t="s">
        <v>1539</v>
      </c>
      <c r="F247" t="s">
        <v>37</v>
      </c>
      <c r="G247" t="s">
        <v>38</v>
      </c>
      <c r="H247">
        <v>110000000</v>
      </c>
      <c r="I247">
        <v>6.3</v>
      </c>
    </row>
    <row r="248" spans="1:9" x14ac:dyDescent="0.3">
      <c r="A248" t="s">
        <v>487</v>
      </c>
      <c r="B248">
        <v>170</v>
      </c>
      <c r="C248">
        <v>102608827</v>
      </c>
      <c r="D248" t="s">
        <v>1544</v>
      </c>
      <c r="E248" t="s">
        <v>1545</v>
      </c>
      <c r="F248" t="s">
        <v>37</v>
      </c>
      <c r="G248" t="s">
        <v>38</v>
      </c>
      <c r="H248">
        <v>110000000</v>
      </c>
      <c r="I248">
        <v>7.5</v>
      </c>
    </row>
    <row r="249" spans="1:9" x14ac:dyDescent="0.3">
      <c r="A249" t="s">
        <v>476</v>
      </c>
      <c r="B249">
        <v>85</v>
      </c>
      <c r="C249">
        <v>42776259</v>
      </c>
      <c r="D249" t="s">
        <v>787</v>
      </c>
      <c r="E249" t="s">
        <v>1551</v>
      </c>
      <c r="F249" t="s">
        <v>37</v>
      </c>
      <c r="G249" t="s">
        <v>38</v>
      </c>
      <c r="H249">
        <v>112000000</v>
      </c>
      <c r="I249">
        <v>4.9000000000000004</v>
      </c>
    </row>
    <row r="250" spans="1:9" x14ac:dyDescent="0.3">
      <c r="A250" t="s">
        <v>1555</v>
      </c>
      <c r="B250">
        <v>119</v>
      </c>
      <c r="C250">
        <v>98780042</v>
      </c>
      <c r="D250" t="s">
        <v>1556</v>
      </c>
      <c r="E250" t="s">
        <v>1557</v>
      </c>
      <c r="F250" t="s">
        <v>37</v>
      </c>
      <c r="G250" t="s">
        <v>38</v>
      </c>
      <c r="H250">
        <v>120000000</v>
      </c>
      <c r="I250">
        <v>5.8</v>
      </c>
    </row>
    <row r="251" spans="1:9" x14ac:dyDescent="0.3">
      <c r="A251" t="s">
        <v>1569</v>
      </c>
      <c r="B251">
        <v>102</v>
      </c>
      <c r="C251">
        <v>106369117</v>
      </c>
      <c r="D251" t="s">
        <v>1571</v>
      </c>
      <c r="E251" t="s">
        <v>1572</v>
      </c>
      <c r="F251" t="s">
        <v>37</v>
      </c>
      <c r="G251" t="s">
        <v>38</v>
      </c>
      <c r="H251">
        <v>110000000</v>
      </c>
      <c r="I251">
        <v>6.2</v>
      </c>
    </row>
    <row r="252" spans="1:9" x14ac:dyDescent="0.3">
      <c r="A252" t="s">
        <v>1575</v>
      </c>
      <c r="B252">
        <v>103</v>
      </c>
      <c r="C252">
        <v>142614158</v>
      </c>
      <c r="D252" t="s">
        <v>271</v>
      </c>
      <c r="E252" t="s">
        <v>1578</v>
      </c>
      <c r="F252" t="s">
        <v>37</v>
      </c>
      <c r="G252" t="s">
        <v>38</v>
      </c>
      <c r="H252">
        <v>110000000</v>
      </c>
      <c r="I252">
        <v>5.5</v>
      </c>
    </row>
    <row r="253" spans="1:9" x14ac:dyDescent="0.3">
      <c r="A253" t="s">
        <v>1582</v>
      </c>
      <c r="B253">
        <v>76</v>
      </c>
      <c r="C253">
        <v>50026353</v>
      </c>
      <c r="D253" t="s">
        <v>1584</v>
      </c>
      <c r="E253" t="s">
        <v>1585</v>
      </c>
      <c r="F253" t="s">
        <v>37</v>
      </c>
      <c r="G253" t="s">
        <v>38</v>
      </c>
      <c r="H253">
        <v>110000000</v>
      </c>
      <c r="I253">
        <v>5.4</v>
      </c>
    </row>
    <row r="254" spans="1:9" x14ac:dyDescent="0.3">
      <c r="A254" t="s">
        <v>1257</v>
      </c>
      <c r="B254">
        <v>120</v>
      </c>
      <c r="C254">
        <v>66002193</v>
      </c>
      <c r="D254" t="s">
        <v>1589</v>
      </c>
      <c r="E254" t="s">
        <v>1590</v>
      </c>
      <c r="F254" t="s">
        <v>37</v>
      </c>
      <c r="G254" t="s">
        <v>38</v>
      </c>
      <c r="H254">
        <v>110000000</v>
      </c>
      <c r="I254">
        <v>5.8</v>
      </c>
    </row>
    <row r="255" spans="1:9" x14ac:dyDescent="0.3">
      <c r="A255" t="s">
        <v>809</v>
      </c>
      <c r="B255">
        <v>127</v>
      </c>
      <c r="C255">
        <v>85463309</v>
      </c>
      <c r="D255" t="s">
        <v>1594</v>
      </c>
      <c r="E255" t="s">
        <v>1595</v>
      </c>
      <c r="F255" t="s">
        <v>37</v>
      </c>
      <c r="G255" t="s">
        <v>38</v>
      </c>
      <c r="H255">
        <v>110000000</v>
      </c>
      <c r="I255">
        <v>7.1</v>
      </c>
    </row>
    <row r="256" spans="1:9" x14ac:dyDescent="0.3">
      <c r="A256" t="s">
        <v>1575</v>
      </c>
      <c r="B256">
        <v>105</v>
      </c>
      <c r="C256">
        <v>71017784</v>
      </c>
      <c r="D256" t="s">
        <v>271</v>
      </c>
      <c r="E256" t="s">
        <v>1601</v>
      </c>
      <c r="F256" t="s">
        <v>37</v>
      </c>
      <c r="G256" t="s">
        <v>38</v>
      </c>
      <c r="H256">
        <v>105000000</v>
      </c>
      <c r="I256">
        <v>5.4</v>
      </c>
    </row>
    <row r="257" spans="1:9" x14ac:dyDescent="0.3">
      <c r="A257" t="s">
        <v>1605</v>
      </c>
      <c r="B257">
        <v>121</v>
      </c>
      <c r="C257">
        <v>48068396</v>
      </c>
      <c r="D257" t="s">
        <v>1606</v>
      </c>
      <c r="E257" t="s">
        <v>1608</v>
      </c>
      <c r="F257" t="s">
        <v>37</v>
      </c>
      <c r="G257" t="s">
        <v>38</v>
      </c>
      <c r="H257">
        <v>160000000</v>
      </c>
      <c r="I257">
        <v>3.7</v>
      </c>
    </row>
    <row r="258" spans="1:9" x14ac:dyDescent="0.3">
      <c r="A258" t="s">
        <v>816</v>
      </c>
      <c r="B258">
        <v>114</v>
      </c>
      <c r="C258">
        <v>61656849</v>
      </c>
      <c r="D258" t="s">
        <v>647</v>
      </c>
      <c r="E258" t="s">
        <v>1613</v>
      </c>
      <c r="F258" t="s">
        <v>37</v>
      </c>
      <c r="G258" t="s">
        <v>38</v>
      </c>
      <c r="H258">
        <v>110000000</v>
      </c>
      <c r="I258">
        <v>6.7</v>
      </c>
    </row>
    <row r="259" spans="1:9" x14ac:dyDescent="0.3">
      <c r="A259" t="s">
        <v>1617</v>
      </c>
      <c r="B259">
        <v>129</v>
      </c>
      <c r="C259">
        <v>134520804</v>
      </c>
      <c r="D259" t="s">
        <v>50</v>
      </c>
      <c r="E259" t="s">
        <v>1619</v>
      </c>
      <c r="F259" t="s">
        <v>37</v>
      </c>
      <c r="G259" t="s">
        <v>38</v>
      </c>
      <c r="H259">
        <v>110000000</v>
      </c>
      <c r="I259">
        <v>7.2</v>
      </c>
    </row>
    <row r="260" spans="1:9" x14ac:dyDescent="0.3">
      <c r="A260" t="s">
        <v>171</v>
      </c>
      <c r="B260">
        <v>171</v>
      </c>
      <c r="C260">
        <v>313837577</v>
      </c>
      <c r="D260" t="s">
        <v>558</v>
      </c>
      <c r="E260" t="s">
        <v>1623</v>
      </c>
      <c r="F260" t="s">
        <v>37</v>
      </c>
      <c r="G260" t="s">
        <v>179</v>
      </c>
      <c r="H260">
        <v>93000000</v>
      </c>
      <c r="I260">
        <v>8.8000000000000007</v>
      </c>
    </row>
    <row r="261" spans="1:9" x14ac:dyDescent="0.3">
      <c r="A261" t="s">
        <v>1627</v>
      </c>
      <c r="B261">
        <v>120</v>
      </c>
      <c r="C261">
        <v>24004159</v>
      </c>
      <c r="D261" t="s">
        <v>1628</v>
      </c>
      <c r="E261" t="s">
        <v>1629</v>
      </c>
      <c r="F261" t="s">
        <v>37</v>
      </c>
      <c r="G261" t="s">
        <v>38</v>
      </c>
      <c r="H261">
        <v>110000000</v>
      </c>
      <c r="I261">
        <v>5.8</v>
      </c>
    </row>
    <row r="262" spans="1:9" x14ac:dyDescent="0.3">
      <c r="A262" t="s">
        <v>1633</v>
      </c>
      <c r="B262">
        <v>165</v>
      </c>
      <c r="C262">
        <v>58183966</v>
      </c>
      <c r="D262" t="s">
        <v>1634</v>
      </c>
      <c r="E262" t="s">
        <v>1635</v>
      </c>
      <c r="F262" t="s">
        <v>37</v>
      </c>
      <c r="G262" t="s">
        <v>38</v>
      </c>
      <c r="H262">
        <v>107000000</v>
      </c>
      <c r="I262">
        <v>6.8</v>
      </c>
    </row>
    <row r="263" spans="1:9" x14ac:dyDescent="0.3">
      <c r="A263" t="s">
        <v>1638</v>
      </c>
      <c r="B263">
        <v>82</v>
      </c>
      <c r="C263">
        <v>100446895</v>
      </c>
      <c r="D263" t="s">
        <v>787</v>
      </c>
      <c r="E263" t="s">
        <v>1640</v>
      </c>
      <c r="F263" t="s">
        <v>37</v>
      </c>
      <c r="G263" t="s">
        <v>38</v>
      </c>
      <c r="H263">
        <v>109000000</v>
      </c>
      <c r="I263">
        <v>3.8</v>
      </c>
    </row>
    <row r="264" spans="1:9" x14ac:dyDescent="0.3">
      <c r="A264" t="s">
        <v>1039</v>
      </c>
      <c r="B264">
        <v>115</v>
      </c>
      <c r="C264">
        <v>144795350</v>
      </c>
      <c r="D264" t="s">
        <v>1644</v>
      </c>
      <c r="E264" t="s">
        <v>1645</v>
      </c>
      <c r="F264" t="s">
        <v>37</v>
      </c>
      <c r="G264" t="s">
        <v>38</v>
      </c>
      <c r="H264">
        <v>120000000</v>
      </c>
      <c r="I264">
        <v>7.1</v>
      </c>
    </row>
    <row r="265" spans="1:9" x14ac:dyDescent="0.3">
      <c r="A265" t="s">
        <v>187</v>
      </c>
      <c r="B265">
        <v>194</v>
      </c>
      <c r="C265">
        <v>47396698</v>
      </c>
      <c r="D265" t="s">
        <v>1098</v>
      </c>
      <c r="E265" t="s">
        <v>1649</v>
      </c>
      <c r="F265" t="s">
        <v>37</v>
      </c>
      <c r="G265" t="s">
        <v>38</v>
      </c>
      <c r="H265">
        <v>130000000</v>
      </c>
      <c r="I265">
        <v>7.2</v>
      </c>
    </row>
    <row r="266" spans="1:9" x14ac:dyDescent="0.3">
      <c r="A266" t="s">
        <v>946</v>
      </c>
      <c r="B266">
        <v>84</v>
      </c>
      <c r="C266">
        <v>140015224</v>
      </c>
      <c r="D266" t="s">
        <v>787</v>
      </c>
      <c r="E266" t="s">
        <v>1654</v>
      </c>
      <c r="F266" t="s">
        <v>37</v>
      </c>
      <c r="G266" t="s">
        <v>767</v>
      </c>
      <c r="H266">
        <v>133000000</v>
      </c>
      <c r="I266">
        <v>5.9</v>
      </c>
    </row>
    <row r="267" spans="1:9" x14ac:dyDescent="0.3">
      <c r="A267" t="s">
        <v>1658</v>
      </c>
      <c r="B267">
        <v>97</v>
      </c>
      <c r="C267">
        <v>104374107</v>
      </c>
      <c r="D267" t="s">
        <v>1660</v>
      </c>
      <c r="E267" t="s">
        <v>1661</v>
      </c>
      <c r="F267" t="s">
        <v>37</v>
      </c>
      <c r="G267" t="s">
        <v>38</v>
      </c>
      <c r="H267">
        <v>105000000</v>
      </c>
      <c r="I267">
        <v>7.1</v>
      </c>
    </row>
    <row r="268" spans="1:9" x14ac:dyDescent="0.3">
      <c r="A268" t="s">
        <v>187</v>
      </c>
      <c r="B268">
        <v>151</v>
      </c>
      <c r="C268">
        <v>228430993</v>
      </c>
      <c r="D268" t="s">
        <v>659</v>
      </c>
      <c r="E268" t="s">
        <v>1666</v>
      </c>
      <c r="F268" t="s">
        <v>37</v>
      </c>
      <c r="G268" t="s">
        <v>38</v>
      </c>
      <c r="H268">
        <v>108000000</v>
      </c>
      <c r="I268">
        <v>8.1</v>
      </c>
    </row>
    <row r="269" spans="1:9" x14ac:dyDescent="0.3">
      <c r="A269" t="s">
        <v>278</v>
      </c>
      <c r="B269">
        <v>136</v>
      </c>
      <c r="C269">
        <v>35799026</v>
      </c>
      <c r="D269" t="s">
        <v>1675</v>
      </c>
      <c r="E269" t="s">
        <v>1676</v>
      </c>
      <c r="F269" t="s">
        <v>37</v>
      </c>
      <c r="G269" t="s">
        <v>38</v>
      </c>
      <c r="H269">
        <v>126000000</v>
      </c>
      <c r="I269">
        <v>6.9</v>
      </c>
    </row>
    <row r="270" spans="1:9" x14ac:dyDescent="0.3">
      <c r="A270" t="s">
        <v>1679</v>
      </c>
      <c r="B270">
        <v>104</v>
      </c>
      <c r="C270">
        <v>6712451</v>
      </c>
      <c r="D270" t="s">
        <v>1681</v>
      </c>
      <c r="E270" t="s">
        <v>1683</v>
      </c>
      <c r="F270" t="s">
        <v>37</v>
      </c>
      <c r="G270" t="s">
        <v>1686</v>
      </c>
      <c r="H270">
        <v>90000000</v>
      </c>
      <c r="I270">
        <v>4.4000000000000004</v>
      </c>
    </row>
    <row r="271" spans="1:9" x14ac:dyDescent="0.3">
      <c r="A271" t="s">
        <v>1687</v>
      </c>
      <c r="B271">
        <v>127</v>
      </c>
      <c r="C271">
        <v>101643008</v>
      </c>
      <c r="D271" t="s">
        <v>334</v>
      </c>
      <c r="E271" t="s">
        <v>1688</v>
      </c>
      <c r="F271" t="s">
        <v>37</v>
      </c>
      <c r="G271" t="s">
        <v>38</v>
      </c>
      <c r="H271">
        <v>90000000</v>
      </c>
      <c r="I271">
        <v>6.5</v>
      </c>
    </row>
    <row r="272" spans="1:9" x14ac:dyDescent="0.3">
      <c r="A272" t="s">
        <v>187</v>
      </c>
      <c r="B272">
        <v>171</v>
      </c>
      <c r="C272">
        <v>187670866</v>
      </c>
      <c r="D272" t="s">
        <v>1693</v>
      </c>
      <c r="E272" t="s">
        <v>1694</v>
      </c>
      <c r="F272" t="s">
        <v>37</v>
      </c>
      <c r="G272" t="s">
        <v>38</v>
      </c>
      <c r="H272">
        <v>103000000</v>
      </c>
      <c r="I272">
        <v>8.5</v>
      </c>
    </row>
    <row r="273" spans="1:9" x14ac:dyDescent="0.3">
      <c r="A273" t="s">
        <v>389</v>
      </c>
      <c r="B273">
        <v>145</v>
      </c>
      <c r="C273">
        <v>132014112</v>
      </c>
      <c r="D273" t="s">
        <v>1644</v>
      </c>
      <c r="E273" t="s">
        <v>1699</v>
      </c>
      <c r="F273" t="s">
        <v>37</v>
      </c>
      <c r="G273" t="s">
        <v>38</v>
      </c>
      <c r="H273">
        <v>102000000</v>
      </c>
      <c r="I273">
        <v>7.7</v>
      </c>
    </row>
    <row r="274" spans="1:9" x14ac:dyDescent="0.3">
      <c r="A274" t="s">
        <v>1252</v>
      </c>
      <c r="B274">
        <v>174</v>
      </c>
      <c r="C274">
        <v>261970615</v>
      </c>
      <c r="D274" t="s">
        <v>105</v>
      </c>
      <c r="E274" t="s">
        <v>1703</v>
      </c>
      <c r="F274" t="s">
        <v>37</v>
      </c>
      <c r="G274" t="s">
        <v>56</v>
      </c>
      <c r="H274">
        <v>100000000</v>
      </c>
      <c r="I274">
        <v>7.4</v>
      </c>
    </row>
    <row r="275" spans="1:9" x14ac:dyDescent="0.3">
      <c r="A275" t="s">
        <v>313</v>
      </c>
      <c r="B275">
        <v>144</v>
      </c>
      <c r="C275">
        <v>167007184</v>
      </c>
      <c r="D275" t="s">
        <v>50</v>
      </c>
      <c r="E275" t="s">
        <v>1707</v>
      </c>
      <c r="F275" t="s">
        <v>37</v>
      </c>
      <c r="G275" t="s">
        <v>56</v>
      </c>
      <c r="H275">
        <v>150000000</v>
      </c>
      <c r="I275">
        <v>8</v>
      </c>
    </row>
    <row r="276" spans="1:9" x14ac:dyDescent="0.3">
      <c r="A276" t="s">
        <v>255</v>
      </c>
      <c r="B276">
        <v>119</v>
      </c>
      <c r="C276">
        <v>180011740</v>
      </c>
      <c r="D276" t="s">
        <v>227</v>
      </c>
      <c r="E276" t="s">
        <v>1712</v>
      </c>
      <c r="F276" t="s">
        <v>37</v>
      </c>
      <c r="G276" t="s">
        <v>38</v>
      </c>
      <c r="H276">
        <v>100000000</v>
      </c>
      <c r="I276">
        <v>5.7</v>
      </c>
    </row>
    <row r="277" spans="1:9" x14ac:dyDescent="0.3">
      <c r="A277" t="s">
        <v>29</v>
      </c>
      <c r="B277">
        <v>153</v>
      </c>
      <c r="C277">
        <v>204843350</v>
      </c>
      <c r="D277" t="s">
        <v>647</v>
      </c>
      <c r="E277" t="s">
        <v>1717</v>
      </c>
      <c r="F277" t="s">
        <v>37</v>
      </c>
      <c r="G277" t="s">
        <v>38</v>
      </c>
      <c r="H277">
        <v>102000000</v>
      </c>
      <c r="I277">
        <v>8.5</v>
      </c>
    </row>
    <row r="278" spans="1:9" x14ac:dyDescent="0.3">
      <c r="A278" t="s">
        <v>1633</v>
      </c>
      <c r="B278">
        <v>140</v>
      </c>
      <c r="C278">
        <v>97030725</v>
      </c>
      <c r="D278" t="s">
        <v>1721</v>
      </c>
      <c r="E278" t="s">
        <v>1722</v>
      </c>
      <c r="F278" t="s">
        <v>37</v>
      </c>
      <c r="G278" t="s">
        <v>38</v>
      </c>
      <c r="H278">
        <v>100000000</v>
      </c>
      <c r="I278">
        <v>7</v>
      </c>
    </row>
    <row r="279" spans="1:9" x14ac:dyDescent="0.3">
      <c r="A279" t="s">
        <v>187</v>
      </c>
      <c r="B279">
        <v>176</v>
      </c>
      <c r="C279">
        <v>130127620</v>
      </c>
      <c r="D279" t="s">
        <v>1726</v>
      </c>
      <c r="E279" t="s">
        <v>1728</v>
      </c>
      <c r="F279" t="s">
        <v>37</v>
      </c>
      <c r="G279" t="s">
        <v>38</v>
      </c>
      <c r="H279">
        <v>100000000</v>
      </c>
      <c r="I279">
        <v>7.8</v>
      </c>
    </row>
    <row r="280" spans="1:9" x14ac:dyDescent="0.3">
      <c r="A280" t="s">
        <v>29</v>
      </c>
      <c r="B280">
        <v>141</v>
      </c>
      <c r="C280">
        <v>146282411</v>
      </c>
      <c r="D280" t="s">
        <v>1733</v>
      </c>
      <c r="E280" t="s">
        <v>1735</v>
      </c>
      <c r="F280" t="s">
        <v>37</v>
      </c>
      <c r="G280" t="s">
        <v>38</v>
      </c>
      <c r="H280">
        <v>115000000</v>
      </c>
      <c r="I280">
        <v>7.2</v>
      </c>
    </row>
    <row r="281" spans="1:9" x14ac:dyDescent="0.3">
      <c r="A281" t="s">
        <v>1739</v>
      </c>
      <c r="B281">
        <v>106</v>
      </c>
      <c r="C281">
        <v>65452312</v>
      </c>
      <c r="D281" t="s">
        <v>334</v>
      </c>
      <c r="E281" t="s">
        <v>1740</v>
      </c>
      <c r="F281" t="s">
        <v>37</v>
      </c>
      <c r="G281" t="s">
        <v>38</v>
      </c>
      <c r="H281">
        <v>100000000</v>
      </c>
      <c r="I281">
        <v>6.4</v>
      </c>
    </row>
    <row r="282" spans="1:9" x14ac:dyDescent="0.3">
      <c r="A282" t="s">
        <v>1744</v>
      </c>
      <c r="B282">
        <v>98</v>
      </c>
      <c r="C282">
        <v>148383780</v>
      </c>
      <c r="D282" t="s">
        <v>1681</v>
      </c>
      <c r="E282" t="s">
        <v>1747</v>
      </c>
      <c r="F282" t="s">
        <v>37</v>
      </c>
      <c r="G282" t="s">
        <v>38</v>
      </c>
      <c r="H282">
        <v>100000000</v>
      </c>
      <c r="I282">
        <v>5.5</v>
      </c>
    </row>
    <row r="283" spans="1:9" x14ac:dyDescent="0.3">
      <c r="A283" t="s">
        <v>1751</v>
      </c>
      <c r="B283">
        <v>116</v>
      </c>
      <c r="C283">
        <v>119219978</v>
      </c>
      <c r="D283" t="s">
        <v>1752</v>
      </c>
      <c r="E283" t="s">
        <v>1753</v>
      </c>
      <c r="F283" t="s">
        <v>37</v>
      </c>
      <c r="G283" t="s">
        <v>38</v>
      </c>
      <c r="H283">
        <v>100000000</v>
      </c>
      <c r="I283">
        <v>6.7</v>
      </c>
    </row>
    <row r="284" spans="1:9" x14ac:dyDescent="0.3">
      <c r="A284" t="s">
        <v>1757</v>
      </c>
      <c r="B284">
        <v>115</v>
      </c>
      <c r="C284">
        <v>101228120</v>
      </c>
      <c r="D284" t="s">
        <v>1758</v>
      </c>
      <c r="E284" t="s">
        <v>1760</v>
      </c>
      <c r="F284" t="s">
        <v>37</v>
      </c>
      <c r="G284" t="s">
        <v>38</v>
      </c>
      <c r="H284">
        <v>100000000</v>
      </c>
      <c r="I284">
        <v>6.1</v>
      </c>
    </row>
    <row r="285" spans="1:9" x14ac:dyDescent="0.3">
      <c r="A285" t="s">
        <v>1764</v>
      </c>
      <c r="B285">
        <v>165</v>
      </c>
      <c r="C285">
        <v>162804648</v>
      </c>
      <c r="D285" t="s">
        <v>1765</v>
      </c>
      <c r="E285" t="s">
        <v>1766</v>
      </c>
      <c r="F285" t="s">
        <v>37</v>
      </c>
      <c r="G285" t="s">
        <v>38</v>
      </c>
      <c r="H285">
        <v>100000000</v>
      </c>
      <c r="I285">
        <v>8.5</v>
      </c>
    </row>
    <row r="286" spans="1:9" x14ac:dyDescent="0.3">
      <c r="A286" t="s">
        <v>1769</v>
      </c>
      <c r="B286">
        <v>91</v>
      </c>
      <c r="C286">
        <v>100117603</v>
      </c>
      <c r="D286" t="s">
        <v>1771</v>
      </c>
      <c r="E286" t="s">
        <v>1772</v>
      </c>
      <c r="F286" t="s">
        <v>37</v>
      </c>
      <c r="G286" t="s">
        <v>38</v>
      </c>
      <c r="H286">
        <v>100000000</v>
      </c>
      <c r="I286">
        <v>6.9</v>
      </c>
    </row>
    <row r="287" spans="1:9" x14ac:dyDescent="0.3">
      <c r="A287" t="s">
        <v>1776</v>
      </c>
      <c r="B287">
        <v>78</v>
      </c>
      <c r="C287">
        <v>89296573</v>
      </c>
      <c r="D287" t="s">
        <v>271</v>
      </c>
      <c r="E287" t="s">
        <v>1779</v>
      </c>
      <c r="F287" t="s">
        <v>37</v>
      </c>
      <c r="G287" t="s">
        <v>38</v>
      </c>
      <c r="H287">
        <v>100000000</v>
      </c>
      <c r="I287">
        <v>7.3</v>
      </c>
    </row>
    <row r="288" spans="1:9" x14ac:dyDescent="0.3">
      <c r="A288" t="s">
        <v>1783</v>
      </c>
      <c r="B288">
        <v>103</v>
      </c>
      <c r="C288">
        <v>85017401</v>
      </c>
      <c r="D288" t="s">
        <v>50</v>
      </c>
      <c r="E288" t="s">
        <v>1785</v>
      </c>
      <c r="F288" t="s">
        <v>37</v>
      </c>
      <c r="G288" t="s">
        <v>38</v>
      </c>
      <c r="H288">
        <v>92000000</v>
      </c>
      <c r="I288">
        <v>6.7</v>
      </c>
    </row>
    <row r="289" spans="1:9" x14ac:dyDescent="0.3">
      <c r="A289" t="s">
        <v>703</v>
      </c>
      <c r="B289">
        <v>131</v>
      </c>
      <c r="C289">
        <v>173005002</v>
      </c>
      <c r="D289" t="s">
        <v>1789</v>
      </c>
      <c r="E289" t="s">
        <v>1790</v>
      </c>
      <c r="F289" t="s">
        <v>37</v>
      </c>
      <c r="G289" t="s">
        <v>38</v>
      </c>
      <c r="H289">
        <v>100000000</v>
      </c>
      <c r="I289">
        <v>6.9</v>
      </c>
    </row>
    <row r="290" spans="1:9" x14ac:dyDescent="0.3">
      <c r="A290" t="s">
        <v>1794</v>
      </c>
      <c r="B290">
        <v>104</v>
      </c>
      <c r="C290">
        <v>75030163</v>
      </c>
      <c r="D290" t="s">
        <v>148</v>
      </c>
      <c r="E290" t="s">
        <v>1796</v>
      </c>
      <c r="F290" t="s">
        <v>37</v>
      </c>
      <c r="G290" t="s">
        <v>38</v>
      </c>
      <c r="H290">
        <v>100000000</v>
      </c>
      <c r="I290">
        <v>5.0999999999999996</v>
      </c>
    </row>
    <row r="291" spans="1:9" x14ac:dyDescent="0.3">
      <c r="A291" t="s">
        <v>1800</v>
      </c>
      <c r="B291">
        <v>101</v>
      </c>
      <c r="C291">
        <v>77222184</v>
      </c>
      <c r="D291" t="s">
        <v>548</v>
      </c>
      <c r="E291" t="s">
        <v>1803</v>
      </c>
      <c r="F291" t="s">
        <v>37</v>
      </c>
      <c r="G291" t="s">
        <v>767</v>
      </c>
      <c r="H291">
        <v>100000000</v>
      </c>
      <c r="I291">
        <v>6.8</v>
      </c>
    </row>
    <row r="292" spans="1:9" x14ac:dyDescent="0.3">
      <c r="A292" t="s">
        <v>1807</v>
      </c>
      <c r="B292">
        <v>102</v>
      </c>
      <c r="C292">
        <v>107515297</v>
      </c>
      <c r="D292" t="s">
        <v>628</v>
      </c>
      <c r="E292" t="s">
        <v>1809</v>
      </c>
      <c r="F292" t="s">
        <v>37</v>
      </c>
      <c r="G292" t="s">
        <v>38</v>
      </c>
      <c r="H292">
        <v>100000000</v>
      </c>
      <c r="I292">
        <v>6.7</v>
      </c>
    </row>
    <row r="293" spans="1:9" x14ac:dyDescent="0.3">
      <c r="A293" t="s">
        <v>1813</v>
      </c>
      <c r="B293">
        <v>103</v>
      </c>
      <c r="C293">
        <v>67631157</v>
      </c>
      <c r="D293" t="s">
        <v>1814</v>
      </c>
      <c r="E293" t="s">
        <v>1815</v>
      </c>
      <c r="F293" t="s">
        <v>37</v>
      </c>
      <c r="G293" t="s">
        <v>38</v>
      </c>
      <c r="H293">
        <v>100000000</v>
      </c>
      <c r="I293">
        <v>6</v>
      </c>
    </row>
    <row r="294" spans="1:9" x14ac:dyDescent="0.3">
      <c r="A294" t="s">
        <v>1819</v>
      </c>
      <c r="B294">
        <v>121</v>
      </c>
      <c r="C294">
        <v>66862068</v>
      </c>
      <c r="D294" t="s">
        <v>1821</v>
      </c>
      <c r="E294" t="s">
        <v>1822</v>
      </c>
      <c r="F294" t="s">
        <v>37</v>
      </c>
      <c r="G294" t="s">
        <v>38</v>
      </c>
      <c r="H294">
        <v>83000000</v>
      </c>
      <c r="I294">
        <v>5.7</v>
      </c>
    </row>
    <row r="295" spans="1:9" x14ac:dyDescent="0.3">
      <c r="A295" t="s">
        <v>1015</v>
      </c>
      <c r="B295">
        <v>143</v>
      </c>
      <c r="C295">
        <v>57366262</v>
      </c>
      <c r="D295" t="s">
        <v>1826</v>
      </c>
      <c r="E295" t="s">
        <v>1827</v>
      </c>
      <c r="F295" t="s">
        <v>37</v>
      </c>
      <c r="G295" t="s">
        <v>767</v>
      </c>
      <c r="H295">
        <v>100000000</v>
      </c>
      <c r="I295">
        <v>8</v>
      </c>
    </row>
    <row r="296" spans="1:9" x14ac:dyDescent="0.3">
      <c r="A296" t="s">
        <v>487</v>
      </c>
      <c r="B296">
        <v>240</v>
      </c>
      <c r="C296">
        <v>116866727</v>
      </c>
      <c r="D296" t="s">
        <v>1831</v>
      </c>
      <c r="E296" t="s">
        <v>1832</v>
      </c>
      <c r="F296" t="s">
        <v>37</v>
      </c>
      <c r="G296" t="s">
        <v>38</v>
      </c>
      <c r="H296">
        <v>100000000</v>
      </c>
      <c r="I296">
        <v>8.1999999999999993</v>
      </c>
    </row>
    <row r="297" spans="1:9" x14ac:dyDescent="0.3">
      <c r="A297" t="s">
        <v>1324</v>
      </c>
      <c r="B297">
        <v>121</v>
      </c>
      <c r="C297">
        <v>184031112</v>
      </c>
      <c r="D297" t="s">
        <v>42</v>
      </c>
      <c r="E297" t="s">
        <v>1836</v>
      </c>
      <c r="F297" t="s">
        <v>37</v>
      </c>
      <c r="G297" t="s">
        <v>38</v>
      </c>
      <c r="H297">
        <v>100000000</v>
      </c>
      <c r="I297">
        <v>5.4</v>
      </c>
    </row>
    <row r="298" spans="1:9" x14ac:dyDescent="0.3">
      <c r="A298" t="s">
        <v>1304</v>
      </c>
      <c r="B298">
        <v>129</v>
      </c>
      <c r="C298">
        <v>54700065</v>
      </c>
      <c r="D298" t="s">
        <v>1841</v>
      </c>
      <c r="E298" t="s">
        <v>1843</v>
      </c>
      <c r="F298" t="s">
        <v>37</v>
      </c>
      <c r="G298" t="s">
        <v>38</v>
      </c>
      <c r="H298">
        <v>105000000</v>
      </c>
      <c r="I298">
        <v>7.2</v>
      </c>
    </row>
    <row r="299" spans="1:9" x14ac:dyDescent="0.3">
      <c r="A299" t="s">
        <v>1847</v>
      </c>
      <c r="B299">
        <v>172</v>
      </c>
      <c r="C299">
        <v>27098580</v>
      </c>
      <c r="D299" t="s">
        <v>1849</v>
      </c>
      <c r="E299" t="s">
        <v>1850</v>
      </c>
      <c r="F299" t="s">
        <v>37</v>
      </c>
      <c r="G299" t="s">
        <v>767</v>
      </c>
      <c r="H299">
        <v>102000000</v>
      </c>
      <c r="I299">
        <v>7.5</v>
      </c>
    </row>
    <row r="300" spans="1:9" x14ac:dyDescent="0.3">
      <c r="A300" t="s">
        <v>111</v>
      </c>
      <c r="B300">
        <v>101</v>
      </c>
      <c r="C300">
        <v>55673333</v>
      </c>
      <c r="D300" t="s">
        <v>1853</v>
      </c>
      <c r="E300" t="s">
        <v>1854</v>
      </c>
      <c r="F300" t="s">
        <v>37</v>
      </c>
      <c r="G300" t="s">
        <v>38</v>
      </c>
      <c r="H300">
        <v>80000000</v>
      </c>
      <c r="I300">
        <v>7</v>
      </c>
    </row>
    <row r="301" spans="1:9" x14ac:dyDescent="0.3">
      <c r="A301" t="s">
        <v>1858</v>
      </c>
      <c r="B301">
        <v>87</v>
      </c>
      <c r="C301">
        <v>40198710</v>
      </c>
      <c r="D301" t="s">
        <v>1860</v>
      </c>
      <c r="E301" t="s">
        <v>1861</v>
      </c>
      <c r="F301" t="s">
        <v>37</v>
      </c>
      <c r="G301" t="s">
        <v>38</v>
      </c>
      <c r="H301">
        <v>100000000</v>
      </c>
      <c r="I301">
        <v>3.3</v>
      </c>
    </row>
    <row r="302" spans="1:9" x14ac:dyDescent="0.3">
      <c r="A302" t="s">
        <v>260</v>
      </c>
      <c r="B302">
        <v>101</v>
      </c>
      <c r="C302">
        <v>72660029</v>
      </c>
      <c r="D302" t="s">
        <v>127</v>
      </c>
      <c r="E302" t="s">
        <v>1865</v>
      </c>
      <c r="F302" t="s">
        <v>37</v>
      </c>
      <c r="G302" t="s">
        <v>38</v>
      </c>
      <c r="H302">
        <v>100000000</v>
      </c>
      <c r="I302">
        <v>6</v>
      </c>
    </row>
    <row r="303" spans="1:9" x14ac:dyDescent="0.3">
      <c r="A303" t="s">
        <v>1658</v>
      </c>
      <c r="B303">
        <v>95</v>
      </c>
      <c r="C303">
        <v>38120554</v>
      </c>
      <c r="D303" t="s">
        <v>416</v>
      </c>
      <c r="E303" t="s">
        <v>1869</v>
      </c>
      <c r="F303" t="s">
        <v>37</v>
      </c>
      <c r="G303" t="s">
        <v>38</v>
      </c>
      <c r="H303">
        <v>140000000</v>
      </c>
      <c r="I303">
        <v>7.1</v>
      </c>
    </row>
    <row r="304" spans="1:9" x14ac:dyDescent="0.3">
      <c r="A304" t="s">
        <v>1873</v>
      </c>
      <c r="B304">
        <v>102</v>
      </c>
      <c r="C304">
        <v>49392095</v>
      </c>
      <c r="D304" t="s">
        <v>1875</v>
      </c>
      <c r="E304" t="s">
        <v>1876</v>
      </c>
      <c r="F304" t="s">
        <v>37</v>
      </c>
      <c r="G304" t="s">
        <v>38</v>
      </c>
      <c r="H304">
        <v>100000000</v>
      </c>
      <c r="I304">
        <v>5.4</v>
      </c>
    </row>
    <row r="305" spans="1:9" x14ac:dyDescent="0.3">
      <c r="A305" t="s">
        <v>1880</v>
      </c>
      <c r="B305">
        <v>131</v>
      </c>
      <c r="C305">
        <v>39292022</v>
      </c>
      <c r="D305" t="s">
        <v>50</v>
      </c>
      <c r="E305" t="s">
        <v>1881</v>
      </c>
      <c r="F305" t="s">
        <v>37</v>
      </c>
      <c r="G305" t="s">
        <v>38</v>
      </c>
      <c r="H305">
        <v>90000000</v>
      </c>
      <c r="I305">
        <v>6.1</v>
      </c>
    </row>
    <row r="306" spans="1:9" x14ac:dyDescent="0.3">
      <c r="A306" t="s">
        <v>1884</v>
      </c>
      <c r="B306">
        <v>114</v>
      </c>
      <c r="C306">
        <v>28772222</v>
      </c>
      <c r="D306" t="s">
        <v>1885</v>
      </c>
      <c r="E306" t="s">
        <v>1886</v>
      </c>
      <c r="F306" t="s">
        <v>37</v>
      </c>
      <c r="G306" t="s">
        <v>38</v>
      </c>
      <c r="H306">
        <v>105000000</v>
      </c>
      <c r="I306">
        <v>5.3</v>
      </c>
    </row>
    <row r="307" spans="1:9" x14ac:dyDescent="0.3">
      <c r="A307" t="s">
        <v>1889</v>
      </c>
      <c r="B307">
        <v>94</v>
      </c>
      <c r="C307">
        <v>17010646</v>
      </c>
      <c r="D307" t="s">
        <v>515</v>
      </c>
      <c r="E307" t="s">
        <v>1892</v>
      </c>
      <c r="F307" t="s">
        <v>37</v>
      </c>
      <c r="G307" t="s">
        <v>38</v>
      </c>
      <c r="H307">
        <v>84000000</v>
      </c>
      <c r="I307">
        <v>2.2000000000000002</v>
      </c>
    </row>
    <row r="308" spans="1:9" x14ac:dyDescent="0.3">
      <c r="A308" t="s">
        <v>850</v>
      </c>
      <c r="B308">
        <v>122</v>
      </c>
      <c r="C308">
        <v>24985612</v>
      </c>
      <c r="D308" t="s">
        <v>1897</v>
      </c>
      <c r="E308" t="s">
        <v>1898</v>
      </c>
      <c r="F308" t="s">
        <v>37</v>
      </c>
      <c r="G308" t="s">
        <v>38</v>
      </c>
      <c r="H308">
        <v>100000000</v>
      </c>
      <c r="I308">
        <v>7</v>
      </c>
    </row>
    <row r="309" spans="1:9" x14ac:dyDescent="0.3">
      <c r="A309" t="s">
        <v>1902</v>
      </c>
      <c r="B309">
        <v>95</v>
      </c>
      <c r="C309">
        <v>4411102</v>
      </c>
      <c r="D309" t="s">
        <v>1904</v>
      </c>
      <c r="E309" t="s">
        <v>1905</v>
      </c>
      <c r="F309" t="s">
        <v>37</v>
      </c>
      <c r="G309" t="s">
        <v>38</v>
      </c>
      <c r="H309">
        <v>100000000</v>
      </c>
      <c r="I309">
        <v>3.8</v>
      </c>
    </row>
    <row r="310" spans="1:9" x14ac:dyDescent="0.3">
      <c r="A310" t="s">
        <v>1155</v>
      </c>
      <c r="B310">
        <v>115</v>
      </c>
      <c r="C310">
        <v>35024475</v>
      </c>
      <c r="D310" t="s">
        <v>1910</v>
      </c>
      <c r="E310" t="s">
        <v>1911</v>
      </c>
      <c r="F310" t="s">
        <v>37</v>
      </c>
      <c r="G310" t="s">
        <v>1465</v>
      </c>
      <c r="H310">
        <v>100000000</v>
      </c>
      <c r="I310">
        <v>6.9</v>
      </c>
    </row>
    <row r="311" spans="1:9" x14ac:dyDescent="0.3">
      <c r="A311" t="s">
        <v>1915</v>
      </c>
      <c r="B311">
        <v>88</v>
      </c>
      <c r="C311">
        <v>130174897</v>
      </c>
      <c r="D311" t="s">
        <v>471</v>
      </c>
      <c r="E311" t="s">
        <v>1918</v>
      </c>
      <c r="F311" t="s">
        <v>37</v>
      </c>
      <c r="G311" t="s">
        <v>38</v>
      </c>
      <c r="H311">
        <v>99000000</v>
      </c>
      <c r="I311">
        <v>7.2</v>
      </c>
    </row>
    <row r="312" spans="1:9" x14ac:dyDescent="0.3">
      <c r="A312" t="s">
        <v>1922</v>
      </c>
      <c r="B312">
        <v>110</v>
      </c>
      <c r="C312">
        <v>10200000</v>
      </c>
      <c r="D312" t="s">
        <v>1924</v>
      </c>
      <c r="E312" t="s">
        <v>1926</v>
      </c>
      <c r="F312" t="s">
        <v>37</v>
      </c>
      <c r="G312" t="s">
        <v>38</v>
      </c>
      <c r="H312">
        <v>10000000</v>
      </c>
      <c r="I312">
        <v>7.3</v>
      </c>
    </row>
    <row r="313" spans="1:9" x14ac:dyDescent="0.3">
      <c r="A313" t="s">
        <v>535</v>
      </c>
      <c r="B313">
        <v>130</v>
      </c>
      <c r="C313">
        <v>202007640</v>
      </c>
      <c r="D313" t="s">
        <v>1930</v>
      </c>
      <c r="E313" t="s">
        <v>1931</v>
      </c>
      <c r="F313" t="s">
        <v>37</v>
      </c>
      <c r="G313" t="s">
        <v>38</v>
      </c>
      <c r="H313">
        <v>98000000</v>
      </c>
      <c r="I313">
        <v>6.3</v>
      </c>
    </row>
    <row r="314" spans="1:9" x14ac:dyDescent="0.3">
      <c r="A314" t="s">
        <v>487</v>
      </c>
      <c r="B314">
        <v>216</v>
      </c>
      <c r="C314">
        <v>77679638</v>
      </c>
      <c r="D314" t="s">
        <v>1935</v>
      </c>
      <c r="E314" t="s">
        <v>1936</v>
      </c>
      <c r="F314" t="s">
        <v>37</v>
      </c>
      <c r="G314" t="s">
        <v>38</v>
      </c>
      <c r="H314">
        <v>100000000</v>
      </c>
      <c r="I314">
        <v>7.5</v>
      </c>
    </row>
    <row r="315" spans="1:9" x14ac:dyDescent="0.3">
      <c r="A315" t="s">
        <v>1939</v>
      </c>
      <c r="B315">
        <v>146</v>
      </c>
      <c r="C315">
        <v>9213</v>
      </c>
      <c r="D315" t="s">
        <v>1941</v>
      </c>
      <c r="E315" t="s">
        <v>1942</v>
      </c>
      <c r="F315" t="s">
        <v>1946</v>
      </c>
      <c r="G315" t="s">
        <v>892</v>
      </c>
      <c r="H315">
        <v>94000000</v>
      </c>
      <c r="I315">
        <v>7.6</v>
      </c>
    </row>
    <row r="316" spans="1:9" x14ac:dyDescent="0.3">
      <c r="A316" t="s">
        <v>1947</v>
      </c>
      <c r="B316">
        <v>85</v>
      </c>
      <c r="C316">
        <v>58867694</v>
      </c>
      <c r="D316" t="s">
        <v>1949</v>
      </c>
      <c r="E316" t="s">
        <v>1950</v>
      </c>
      <c r="F316" t="s">
        <v>37</v>
      </c>
      <c r="G316" t="s">
        <v>38</v>
      </c>
      <c r="H316">
        <v>100000000</v>
      </c>
      <c r="I316">
        <v>6.8</v>
      </c>
    </row>
    <row r="317" spans="1:9" x14ac:dyDescent="0.3">
      <c r="A317" t="s">
        <v>1954</v>
      </c>
      <c r="B317">
        <v>93</v>
      </c>
      <c r="C317">
        <v>59475623</v>
      </c>
      <c r="D317" t="s">
        <v>1955</v>
      </c>
      <c r="E317" t="s">
        <v>1957</v>
      </c>
      <c r="F317" t="s">
        <v>37</v>
      </c>
      <c r="G317" t="s">
        <v>38</v>
      </c>
      <c r="H317">
        <v>90000000</v>
      </c>
      <c r="I317">
        <v>5.2</v>
      </c>
    </row>
    <row r="318" spans="1:9" x14ac:dyDescent="0.3">
      <c r="A318" t="s">
        <v>187</v>
      </c>
      <c r="B318">
        <v>152</v>
      </c>
      <c r="C318">
        <v>108638745</v>
      </c>
      <c r="D318" t="s">
        <v>1961</v>
      </c>
      <c r="E318" t="s">
        <v>1962</v>
      </c>
      <c r="F318" t="s">
        <v>37</v>
      </c>
      <c r="G318" t="s">
        <v>38</v>
      </c>
      <c r="H318">
        <v>92000000</v>
      </c>
      <c r="I318">
        <v>7.7</v>
      </c>
    </row>
    <row r="319" spans="1:9" x14ac:dyDescent="0.3">
      <c r="A319" t="s">
        <v>1965</v>
      </c>
      <c r="B319">
        <v>85</v>
      </c>
      <c r="C319">
        <v>86897182</v>
      </c>
      <c r="D319" t="s">
        <v>1671</v>
      </c>
      <c r="E319" t="s">
        <v>1967</v>
      </c>
      <c r="F319" t="s">
        <v>37</v>
      </c>
      <c r="G319" t="s">
        <v>38</v>
      </c>
      <c r="H319">
        <v>95000000</v>
      </c>
      <c r="I319">
        <v>6.2</v>
      </c>
    </row>
    <row r="320" spans="1:9" x14ac:dyDescent="0.3">
      <c r="A320" t="s">
        <v>1971</v>
      </c>
      <c r="B320">
        <v>126</v>
      </c>
      <c r="C320">
        <v>63540020</v>
      </c>
      <c r="D320" t="s">
        <v>73</v>
      </c>
      <c r="E320" t="s">
        <v>1973</v>
      </c>
      <c r="F320" t="s">
        <v>37</v>
      </c>
      <c r="G320" t="s">
        <v>1465</v>
      </c>
      <c r="H320">
        <v>93000000</v>
      </c>
      <c r="I320">
        <v>7.7</v>
      </c>
    </row>
    <row r="321" spans="1:9" x14ac:dyDescent="0.3">
      <c r="A321" t="s">
        <v>1976</v>
      </c>
      <c r="B321">
        <v>146</v>
      </c>
      <c r="C321">
        <v>95328937</v>
      </c>
      <c r="D321" t="s">
        <v>1415</v>
      </c>
      <c r="E321" t="s">
        <v>1979</v>
      </c>
      <c r="F321" t="s">
        <v>37</v>
      </c>
      <c r="G321" t="s">
        <v>38</v>
      </c>
      <c r="H321">
        <v>100000000</v>
      </c>
      <c r="I321">
        <v>4.3</v>
      </c>
    </row>
    <row r="322" spans="1:9" x14ac:dyDescent="0.3">
      <c r="A322" t="s">
        <v>1983</v>
      </c>
      <c r="B322">
        <v>89</v>
      </c>
      <c r="C322">
        <v>50802661</v>
      </c>
      <c r="D322" t="s">
        <v>1985</v>
      </c>
      <c r="E322" t="s">
        <v>1987</v>
      </c>
      <c r="F322" t="s">
        <v>37</v>
      </c>
      <c r="G322" t="s">
        <v>38</v>
      </c>
      <c r="H322">
        <v>95000000</v>
      </c>
      <c r="I322">
        <v>6.9</v>
      </c>
    </row>
    <row r="323" spans="1:9" x14ac:dyDescent="0.3">
      <c r="A323" t="s">
        <v>1915</v>
      </c>
      <c r="B323">
        <v>88</v>
      </c>
      <c r="C323">
        <v>161317423</v>
      </c>
      <c r="D323" t="s">
        <v>471</v>
      </c>
      <c r="E323" t="s">
        <v>1991</v>
      </c>
      <c r="F323" t="s">
        <v>37</v>
      </c>
      <c r="G323" t="s">
        <v>38</v>
      </c>
      <c r="H323">
        <v>95000000</v>
      </c>
      <c r="I323">
        <v>6.6</v>
      </c>
    </row>
    <row r="324" spans="1:9" x14ac:dyDescent="0.3">
      <c r="A324" t="s">
        <v>857</v>
      </c>
      <c r="B324">
        <v>105</v>
      </c>
      <c r="C324">
        <v>201148159</v>
      </c>
      <c r="D324" t="s">
        <v>1996</v>
      </c>
      <c r="E324" t="s">
        <v>1997</v>
      </c>
      <c r="F324" t="s">
        <v>37</v>
      </c>
      <c r="G324" t="s">
        <v>38</v>
      </c>
      <c r="H324">
        <v>95000000</v>
      </c>
      <c r="I324">
        <v>7</v>
      </c>
    </row>
    <row r="325" spans="1:9" x14ac:dyDescent="0.3">
      <c r="A325" t="s">
        <v>171</v>
      </c>
      <c r="B325">
        <v>135</v>
      </c>
      <c r="C325">
        <v>43982842</v>
      </c>
      <c r="D325" t="s">
        <v>2001</v>
      </c>
      <c r="E325" t="s">
        <v>2003</v>
      </c>
      <c r="F325" t="s">
        <v>37</v>
      </c>
      <c r="G325" t="s">
        <v>38</v>
      </c>
      <c r="H325">
        <v>65000000</v>
      </c>
      <c r="I325">
        <v>6.7</v>
      </c>
    </row>
    <row r="326" spans="1:9" x14ac:dyDescent="0.3">
      <c r="A326" t="s">
        <v>71</v>
      </c>
      <c r="B326">
        <v>100</v>
      </c>
      <c r="C326">
        <v>380838870</v>
      </c>
      <c r="D326" t="s">
        <v>471</v>
      </c>
      <c r="E326" t="s">
        <v>2007</v>
      </c>
      <c r="F326" t="s">
        <v>37</v>
      </c>
      <c r="G326" t="s">
        <v>38</v>
      </c>
      <c r="H326">
        <v>94000000</v>
      </c>
      <c r="I326">
        <v>8.1999999999999993</v>
      </c>
    </row>
    <row r="327" spans="1:9" x14ac:dyDescent="0.3">
      <c r="A327" t="s">
        <v>171</v>
      </c>
      <c r="B327">
        <v>192</v>
      </c>
      <c r="C327">
        <v>377019252</v>
      </c>
      <c r="D327" t="s">
        <v>558</v>
      </c>
      <c r="E327" t="s">
        <v>2010</v>
      </c>
      <c r="F327" t="s">
        <v>37</v>
      </c>
      <c r="G327" t="s">
        <v>38</v>
      </c>
      <c r="H327">
        <v>94000000</v>
      </c>
      <c r="I327">
        <v>8.9</v>
      </c>
    </row>
    <row r="328" spans="1:9" x14ac:dyDescent="0.3">
      <c r="A328" t="s">
        <v>171</v>
      </c>
      <c r="B328">
        <v>172</v>
      </c>
      <c r="C328">
        <v>340478898</v>
      </c>
      <c r="D328" t="s">
        <v>558</v>
      </c>
      <c r="E328" t="s">
        <v>2014</v>
      </c>
      <c r="F328" t="s">
        <v>37</v>
      </c>
      <c r="G328" t="s">
        <v>38</v>
      </c>
      <c r="H328">
        <v>94000000</v>
      </c>
      <c r="I328">
        <v>8.6999999999999993</v>
      </c>
    </row>
    <row r="329" spans="1:9" x14ac:dyDescent="0.3">
      <c r="A329" t="s">
        <v>2017</v>
      </c>
      <c r="B329">
        <v>102</v>
      </c>
      <c r="C329">
        <v>17176900</v>
      </c>
      <c r="D329" t="s">
        <v>42</v>
      </c>
      <c r="E329" t="s">
        <v>2018</v>
      </c>
      <c r="F329" t="s">
        <v>37</v>
      </c>
      <c r="G329" t="s">
        <v>38</v>
      </c>
      <c r="H329">
        <v>95000000</v>
      </c>
      <c r="I329">
        <v>5.5</v>
      </c>
    </row>
    <row r="330" spans="1:9" x14ac:dyDescent="0.3">
      <c r="A330" t="s">
        <v>1783</v>
      </c>
      <c r="B330">
        <v>100</v>
      </c>
      <c r="C330">
        <v>131144183</v>
      </c>
      <c r="D330" t="s">
        <v>1930</v>
      </c>
      <c r="E330" t="s">
        <v>2022</v>
      </c>
      <c r="F330" t="s">
        <v>37</v>
      </c>
      <c r="G330" t="s">
        <v>38</v>
      </c>
      <c r="H330">
        <v>115000000</v>
      </c>
      <c r="I330">
        <v>5.7</v>
      </c>
    </row>
    <row r="331" spans="1:9" x14ac:dyDescent="0.3">
      <c r="A331" t="s">
        <v>2026</v>
      </c>
      <c r="B331">
        <v>119</v>
      </c>
      <c r="C331">
        <v>23014504</v>
      </c>
      <c r="D331" t="s">
        <v>2027</v>
      </c>
      <c r="E331" t="s">
        <v>2028</v>
      </c>
      <c r="F331" t="s">
        <v>37</v>
      </c>
      <c r="G331" t="s">
        <v>56</v>
      </c>
      <c r="H331">
        <v>100000000</v>
      </c>
      <c r="I331">
        <v>6.3</v>
      </c>
    </row>
    <row r="332" spans="1:9" x14ac:dyDescent="0.3">
      <c r="A332" t="s">
        <v>893</v>
      </c>
      <c r="B332">
        <v>92</v>
      </c>
      <c r="C332">
        <v>181166115</v>
      </c>
      <c r="D332" t="s">
        <v>227</v>
      </c>
      <c r="E332" t="s">
        <v>2033</v>
      </c>
      <c r="F332" t="s">
        <v>37</v>
      </c>
      <c r="G332" t="s">
        <v>38</v>
      </c>
      <c r="H332">
        <v>93000000</v>
      </c>
      <c r="I332">
        <v>5.9</v>
      </c>
    </row>
    <row r="333" spans="1:9" x14ac:dyDescent="0.3">
      <c r="A333" t="s">
        <v>2037</v>
      </c>
      <c r="B333">
        <v>105</v>
      </c>
      <c r="C333">
        <v>176740650</v>
      </c>
      <c r="D333" t="s">
        <v>1390</v>
      </c>
      <c r="E333" t="s">
        <v>2039</v>
      </c>
      <c r="F333" t="s">
        <v>37</v>
      </c>
      <c r="G333" t="s">
        <v>38</v>
      </c>
      <c r="H333">
        <v>93000000</v>
      </c>
      <c r="I333">
        <v>7.6</v>
      </c>
    </row>
    <row r="334" spans="1:9" x14ac:dyDescent="0.3">
      <c r="A334" t="s">
        <v>2042</v>
      </c>
      <c r="B334">
        <v>107</v>
      </c>
      <c r="C334">
        <v>71148699</v>
      </c>
      <c r="D334" t="s">
        <v>200</v>
      </c>
      <c r="E334" t="s">
        <v>2044</v>
      </c>
      <c r="F334" t="s">
        <v>37</v>
      </c>
      <c r="G334" t="s">
        <v>38</v>
      </c>
      <c r="H334">
        <v>90000000</v>
      </c>
      <c r="I334">
        <v>6.6</v>
      </c>
    </row>
    <row r="335" spans="1:9" x14ac:dyDescent="0.3">
      <c r="A335" t="s">
        <v>2048</v>
      </c>
      <c r="B335">
        <v>101</v>
      </c>
      <c r="C335">
        <v>67344392</v>
      </c>
      <c r="D335" t="s">
        <v>59</v>
      </c>
      <c r="E335" t="s">
        <v>2050</v>
      </c>
      <c r="F335" t="s">
        <v>37</v>
      </c>
      <c r="G335" t="s">
        <v>38</v>
      </c>
      <c r="H335">
        <v>92000000</v>
      </c>
      <c r="I335">
        <v>5.3</v>
      </c>
    </row>
    <row r="336" spans="1:9" x14ac:dyDescent="0.3">
      <c r="A336" t="s">
        <v>2054</v>
      </c>
      <c r="B336">
        <v>137</v>
      </c>
      <c r="C336">
        <v>22406362</v>
      </c>
      <c r="D336" t="s">
        <v>2055</v>
      </c>
      <c r="E336" t="s">
        <v>2056</v>
      </c>
      <c r="F336" t="s">
        <v>37</v>
      </c>
      <c r="G336" t="s">
        <v>38</v>
      </c>
      <c r="H336">
        <v>107000000</v>
      </c>
      <c r="I336">
        <v>6</v>
      </c>
    </row>
    <row r="337" spans="1:9" x14ac:dyDescent="0.3">
      <c r="A337" t="s">
        <v>604</v>
      </c>
      <c r="B337">
        <v>115</v>
      </c>
      <c r="C337">
        <v>261437578</v>
      </c>
      <c r="D337" t="s">
        <v>2060</v>
      </c>
      <c r="E337" t="s">
        <v>2062</v>
      </c>
      <c r="F337" t="s">
        <v>37</v>
      </c>
      <c r="G337" t="s">
        <v>38</v>
      </c>
      <c r="H337">
        <v>92000000</v>
      </c>
      <c r="I337">
        <v>8</v>
      </c>
    </row>
    <row r="338" spans="1:9" x14ac:dyDescent="0.3">
      <c r="A338" t="s">
        <v>2066</v>
      </c>
      <c r="B338">
        <v>124</v>
      </c>
      <c r="C338">
        <v>11000000</v>
      </c>
      <c r="D338" t="s">
        <v>1628</v>
      </c>
      <c r="E338" t="s">
        <v>2068</v>
      </c>
      <c r="F338" t="s">
        <v>37</v>
      </c>
      <c r="G338" t="s">
        <v>38</v>
      </c>
      <c r="H338">
        <v>98000000</v>
      </c>
      <c r="I338">
        <v>5.6</v>
      </c>
    </row>
    <row r="339" spans="1:9" x14ac:dyDescent="0.3">
      <c r="A339" t="s">
        <v>1252</v>
      </c>
      <c r="B339">
        <v>118</v>
      </c>
      <c r="C339">
        <v>88761720</v>
      </c>
      <c r="D339" t="s">
        <v>200</v>
      </c>
      <c r="E339" t="s">
        <v>2072</v>
      </c>
      <c r="F339" t="s">
        <v>37</v>
      </c>
      <c r="G339" t="s">
        <v>56</v>
      </c>
      <c r="H339">
        <v>95000000</v>
      </c>
      <c r="I339">
        <v>5.9</v>
      </c>
    </row>
    <row r="340" spans="1:9" x14ac:dyDescent="0.3">
      <c r="A340" t="s">
        <v>163</v>
      </c>
      <c r="B340">
        <v>98</v>
      </c>
      <c r="C340">
        <v>250147615</v>
      </c>
      <c r="D340" t="s">
        <v>2075</v>
      </c>
      <c r="E340" t="s">
        <v>2076</v>
      </c>
      <c r="F340" t="s">
        <v>37</v>
      </c>
      <c r="G340" t="s">
        <v>38</v>
      </c>
      <c r="H340">
        <v>90000000</v>
      </c>
      <c r="I340">
        <v>7.3</v>
      </c>
    </row>
    <row r="341" spans="1:9" x14ac:dyDescent="0.3">
      <c r="A341" t="s">
        <v>306</v>
      </c>
      <c r="B341">
        <v>82</v>
      </c>
      <c r="C341">
        <v>245823397</v>
      </c>
      <c r="D341" t="s">
        <v>271</v>
      </c>
      <c r="E341" t="s">
        <v>2080</v>
      </c>
      <c r="F341" t="s">
        <v>37</v>
      </c>
      <c r="G341" t="s">
        <v>38</v>
      </c>
      <c r="H341">
        <v>90000000</v>
      </c>
      <c r="I341">
        <v>7.9</v>
      </c>
    </row>
    <row r="342" spans="1:9" x14ac:dyDescent="0.3">
      <c r="A342" t="s">
        <v>1739</v>
      </c>
      <c r="B342">
        <v>98</v>
      </c>
      <c r="C342">
        <v>81557479</v>
      </c>
      <c r="D342" t="s">
        <v>59</v>
      </c>
      <c r="E342" t="s">
        <v>2083</v>
      </c>
      <c r="F342" t="s">
        <v>37</v>
      </c>
      <c r="G342" t="s">
        <v>38</v>
      </c>
      <c r="H342">
        <v>100000000</v>
      </c>
      <c r="I342">
        <v>6.8</v>
      </c>
    </row>
    <row r="343" spans="1:9" x14ac:dyDescent="0.3">
      <c r="A343" t="s">
        <v>260</v>
      </c>
      <c r="B343">
        <v>90</v>
      </c>
      <c r="C343">
        <v>226138454</v>
      </c>
      <c r="D343" t="s">
        <v>422</v>
      </c>
      <c r="E343" t="s">
        <v>2089</v>
      </c>
      <c r="F343" t="s">
        <v>37</v>
      </c>
      <c r="G343" t="s">
        <v>38</v>
      </c>
      <c r="H343">
        <v>90000000</v>
      </c>
      <c r="I343">
        <v>6.6</v>
      </c>
    </row>
    <row r="344" spans="1:9" x14ac:dyDescent="0.3">
      <c r="A344" t="s">
        <v>435</v>
      </c>
      <c r="B344">
        <v>130</v>
      </c>
      <c r="C344">
        <v>155370362</v>
      </c>
      <c r="D344" t="s">
        <v>2094</v>
      </c>
      <c r="E344" t="s">
        <v>2095</v>
      </c>
      <c r="F344" t="s">
        <v>37</v>
      </c>
      <c r="G344" t="s">
        <v>38</v>
      </c>
      <c r="H344">
        <v>100000000</v>
      </c>
      <c r="I344">
        <v>6.6</v>
      </c>
    </row>
    <row r="345" spans="1:9" x14ac:dyDescent="0.3">
      <c r="A345" t="s">
        <v>2099</v>
      </c>
      <c r="B345">
        <v>90</v>
      </c>
      <c r="C345">
        <v>124870275</v>
      </c>
      <c r="D345" t="s">
        <v>2100</v>
      </c>
      <c r="E345" t="s">
        <v>2102</v>
      </c>
      <c r="F345" t="s">
        <v>37</v>
      </c>
      <c r="G345" t="s">
        <v>38</v>
      </c>
      <c r="H345">
        <v>100000000</v>
      </c>
      <c r="I345">
        <v>7</v>
      </c>
    </row>
    <row r="346" spans="1:9" x14ac:dyDescent="0.3">
      <c r="A346" t="s">
        <v>1278</v>
      </c>
      <c r="B346">
        <v>94</v>
      </c>
      <c r="C346">
        <v>196573705</v>
      </c>
      <c r="D346" t="s">
        <v>803</v>
      </c>
      <c r="E346" t="s">
        <v>2108</v>
      </c>
      <c r="F346" t="s">
        <v>37</v>
      </c>
      <c r="G346" t="s">
        <v>38</v>
      </c>
      <c r="H346">
        <v>90000000</v>
      </c>
      <c r="I346">
        <v>7</v>
      </c>
    </row>
    <row r="347" spans="1:9" x14ac:dyDescent="0.3">
      <c r="A347" t="s">
        <v>2112</v>
      </c>
      <c r="B347">
        <v>114</v>
      </c>
      <c r="C347">
        <v>58229120</v>
      </c>
      <c r="D347" t="s">
        <v>2114</v>
      </c>
      <c r="E347" t="s">
        <v>2115</v>
      </c>
      <c r="F347" t="s">
        <v>37</v>
      </c>
      <c r="G347" t="s">
        <v>38</v>
      </c>
      <c r="H347">
        <v>90000000</v>
      </c>
      <c r="I347">
        <v>7.3</v>
      </c>
    </row>
    <row r="348" spans="1:9" x14ac:dyDescent="0.3">
      <c r="A348" t="s">
        <v>327</v>
      </c>
      <c r="B348">
        <v>94</v>
      </c>
      <c r="C348">
        <v>125305545</v>
      </c>
      <c r="D348" t="s">
        <v>2120</v>
      </c>
      <c r="E348" t="s">
        <v>2121</v>
      </c>
      <c r="F348" t="s">
        <v>37</v>
      </c>
      <c r="G348" t="s">
        <v>38</v>
      </c>
      <c r="H348">
        <v>92000000</v>
      </c>
      <c r="I348">
        <v>5.5</v>
      </c>
    </row>
    <row r="349" spans="1:9" x14ac:dyDescent="0.3">
      <c r="A349" t="s">
        <v>487</v>
      </c>
      <c r="B349">
        <v>151</v>
      </c>
      <c r="C349">
        <v>132373442</v>
      </c>
      <c r="D349" t="s">
        <v>2125</v>
      </c>
      <c r="E349" t="s">
        <v>2126</v>
      </c>
      <c r="F349" t="s">
        <v>37</v>
      </c>
      <c r="G349" t="s">
        <v>38</v>
      </c>
      <c r="H349">
        <v>90000000</v>
      </c>
      <c r="I349">
        <v>8.5</v>
      </c>
    </row>
    <row r="350" spans="1:9" x14ac:dyDescent="0.3">
      <c r="A350" t="s">
        <v>2129</v>
      </c>
      <c r="B350">
        <v>88</v>
      </c>
      <c r="C350">
        <v>120618403</v>
      </c>
      <c r="D350" t="s">
        <v>2131</v>
      </c>
      <c r="E350" t="s">
        <v>2132</v>
      </c>
      <c r="F350" t="s">
        <v>37</v>
      </c>
      <c r="G350" t="s">
        <v>38</v>
      </c>
      <c r="H350">
        <v>90000000</v>
      </c>
      <c r="I350">
        <v>7.5</v>
      </c>
    </row>
    <row r="351" spans="1:9" x14ac:dyDescent="0.3">
      <c r="A351" t="s">
        <v>2112</v>
      </c>
      <c r="B351">
        <v>121</v>
      </c>
      <c r="C351">
        <v>110416702</v>
      </c>
      <c r="D351" t="s">
        <v>2136</v>
      </c>
      <c r="E351" t="s">
        <v>2137</v>
      </c>
      <c r="F351" t="s">
        <v>37</v>
      </c>
      <c r="G351" t="s">
        <v>38</v>
      </c>
      <c r="H351">
        <v>92000000</v>
      </c>
      <c r="I351">
        <v>7</v>
      </c>
    </row>
    <row r="352" spans="1:9" x14ac:dyDescent="0.3">
      <c r="A352" t="s">
        <v>685</v>
      </c>
      <c r="B352">
        <v>158</v>
      </c>
      <c r="C352">
        <v>102515793</v>
      </c>
      <c r="D352" t="s">
        <v>2142</v>
      </c>
      <c r="E352" t="s">
        <v>2143</v>
      </c>
      <c r="F352" t="s">
        <v>37</v>
      </c>
      <c r="G352" t="s">
        <v>38</v>
      </c>
      <c r="H352">
        <v>90000000</v>
      </c>
      <c r="I352">
        <v>7.8</v>
      </c>
    </row>
    <row r="353" spans="1:9" x14ac:dyDescent="0.3">
      <c r="A353" t="s">
        <v>1311</v>
      </c>
      <c r="B353">
        <v>128</v>
      </c>
      <c r="C353">
        <v>100012500</v>
      </c>
      <c r="D353" t="s">
        <v>50</v>
      </c>
      <c r="E353" t="s">
        <v>2148</v>
      </c>
      <c r="F353" t="s">
        <v>37</v>
      </c>
      <c r="G353" t="s">
        <v>38</v>
      </c>
      <c r="H353">
        <v>90000000</v>
      </c>
      <c r="I353">
        <v>7.6</v>
      </c>
    </row>
    <row r="354" spans="1:9" x14ac:dyDescent="0.3">
      <c r="A354" t="s">
        <v>1294</v>
      </c>
      <c r="B354">
        <v>128</v>
      </c>
      <c r="C354">
        <v>209019489</v>
      </c>
      <c r="D354" t="s">
        <v>1295</v>
      </c>
      <c r="E354" t="s">
        <v>2152</v>
      </c>
      <c r="F354" t="s">
        <v>37</v>
      </c>
      <c r="G354" t="s">
        <v>38</v>
      </c>
      <c r="H354">
        <v>90000000</v>
      </c>
      <c r="I354">
        <v>7.6</v>
      </c>
    </row>
    <row r="355" spans="1:9" x14ac:dyDescent="0.3">
      <c r="A355" t="s">
        <v>1769</v>
      </c>
      <c r="B355">
        <v>95</v>
      </c>
      <c r="C355">
        <v>84037039</v>
      </c>
      <c r="D355" t="s">
        <v>2161</v>
      </c>
      <c r="E355" t="s">
        <v>2162</v>
      </c>
      <c r="F355" t="s">
        <v>37</v>
      </c>
      <c r="G355" t="s">
        <v>38</v>
      </c>
      <c r="H355">
        <v>120000000</v>
      </c>
      <c r="I355">
        <v>6.8</v>
      </c>
    </row>
    <row r="356" spans="1:9" x14ac:dyDescent="0.3">
      <c r="A356" t="s">
        <v>2166</v>
      </c>
      <c r="B356">
        <v>92</v>
      </c>
      <c r="C356">
        <v>85884815</v>
      </c>
      <c r="D356" t="s">
        <v>2168</v>
      </c>
      <c r="E356" t="s">
        <v>2170</v>
      </c>
      <c r="F356" t="s">
        <v>37</v>
      </c>
      <c r="G356" t="s">
        <v>38</v>
      </c>
      <c r="H356">
        <v>90000000</v>
      </c>
      <c r="I356">
        <v>5</v>
      </c>
    </row>
    <row r="357" spans="1:9" x14ac:dyDescent="0.3">
      <c r="A357" t="s">
        <v>118</v>
      </c>
      <c r="B357">
        <v>121</v>
      </c>
      <c r="C357">
        <v>83077470</v>
      </c>
      <c r="D357" t="s">
        <v>2174</v>
      </c>
      <c r="E357" t="s">
        <v>2175</v>
      </c>
      <c r="F357" t="s">
        <v>37</v>
      </c>
      <c r="G357" t="s">
        <v>38</v>
      </c>
      <c r="H357">
        <v>75000000</v>
      </c>
      <c r="I357">
        <v>7.1</v>
      </c>
    </row>
    <row r="358" spans="1:9" x14ac:dyDescent="0.3">
      <c r="A358" t="s">
        <v>2178</v>
      </c>
      <c r="B358">
        <v>113</v>
      </c>
      <c r="C358">
        <v>100018837</v>
      </c>
      <c r="D358" t="s">
        <v>2136</v>
      </c>
      <c r="E358" t="s">
        <v>2181</v>
      </c>
      <c r="F358" t="s">
        <v>37</v>
      </c>
      <c r="G358" t="s">
        <v>38</v>
      </c>
      <c r="H358">
        <v>90000000</v>
      </c>
      <c r="I358">
        <v>5.5</v>
      </c>
    </row>
    <row r="359" spans="1:9" x14ac:dyDescent="0.3">
      <c r="A359" t="s">
        <v>1252</v>
      </c>
      <c r="B359">
        <v>106</v>
      </c>
      <c r="C359">
        <v>78747585</v>
      </c>
      <c r="D359" t="s">
        <v>2185</v>
      </c>
      <c r="E359" t="s">
        <v>2186</v>
      </c>
      <c r="F359" t="s">
        <v>37</v>
      </c>
      <c r="G359" t="s">
        <v>38</v>
      </c>
      <c r="H359">
        <v>88000000</v>
      </c>
      <c r="I359">
        <v>5.6</v>
      </c>
    </row>
    <row r="360" spans="1:9" x14ac:dyDescent="0.3">
      <c r="A360" t="s">
        <v>389</v>
      </c>
      <c r="B360">
        <v>146</v>
      </c>
      <c r="C360">
        <v>78616689</v>
      </c>
      <c r="D360" t="s">
        <v>659</v>
      </c>
      <c r="E360" t="s">
        <v>2190</v>
      </c>
      <c r="F360" t="s">
        <v>37</v>
      </c>
      <c r="G360" t="s">
        <v>38</v>
      </c>
      <c r="H360">
        <v>100000000</v>
      </c>
      <c r="I360">
        <v>7.1</v>
      </c>
    </row>
    <row r="361" spans="1:9" x14ac:dyDescent="0.3">
      <c r="A361" t="s">
        <v>946</v>
      </c>
      <c r="B361">
        <v>88</v>
      </c>
      <c r="C361">
        <v>75817994</v>
      </c>
      <c r="D361" t="s">
        <v>2195</v>
      </c>
      <c r="E361" t="s">
        <v>2197</v>
      </c>
      <c r="F361" t="s">
        <v>37</v>
      </c>
      <c r="G361" t="s">
        <v>38</v>
      </c>
      <c r="H361">
        <v>90000000</v>
      </c>
      <c r="I361">
        <v>4.9000000000000004</v>
      </c>
    </row>
    <row r="362" spans="1:9" x14ac:dyDescent="0.3">
      <c r="A362" t="s">
        <v>435</v>
      </c>
      <c r="B362">
        <v>150</v>
      </c>
      <c r="C362">
        <v>100853835</v>
      </c>
      <c r="D362" t="s">
        <v>2202</v>
      </c>
      <c r="E362" t="s">
        <v>2203</v>
      </c>
      <c r="F362" t="s">
        <v>37</v>
      </c>
      <c r="G362" t="s">
        <v>38</v>
      </c>
      <c r="H362">
        <v>90000000</v>
      </c>
      <c r="I362">
        <v>7.4</v>
      </c>
    </row>
    <row r="363" spans="1:9" x14ac:dyDescent="0.3">
      <c r="A363" t="s">
        <v>1304</v>
      </c>
      <c r="B363">
        <v>119</v>
      </c>
      <c r="C363">
        <v>73209340</v>
      </c>
      <c r="D363" t="s">
        <v>2208</v>
      </c>
      <c r="E363" t="s">
        <v>2210</v>
      </c>
      <c r="F363" t="s">
        <v>37</v>
      </c>
      <c r="G363" t="s">
        <v>38</v>
      </c>
      <c r="H363">
        <v>95000000</v>
      </c>
      <c r="I363">
        <v>5.7</v>
      </c>
    </row>
    <row r="364" spans="1:9" x14ac:dyDescent="0.3">
      <c r="A364" t="s">
        <v>2213</v>
      </c>
      <c r="B364">
        <v>128</v>
      </c>
      <c r="C364">
        <v>72515360</v>
      </c>
      <c r="D364" t="s">
        <v>2215</v>
      </c>
      <c r="E364" t="s">
        <v>2217</v>
      </c>
      <c r="F364" t="s">
        <v>2221</v>
      </c>
      <c r="G364" t="s">
        <v>56</v>
      </c>
      <c r="H364">
        <v>80000000</v>
      </c>
      <c r="I364">
        <v>6.4</v>
      </c>
    </row>
    <row r="365" spans="1:9" x14ac:dyDescent="0.3">
      <c r="A365" t="s">
        <v>2222</v>
      </c>
      <c r="B365">
        <v>106</v>
      </c>
      <c r="C365">
        <v>68558662</v>
      </c>
      <c r="D365" t="s">
        <v>200</v>
      </c>
      <c r="E365" t="s">
        <v>2224</v>
      </c>
      <c r="F365" t="s">
        <v>37</v>
      </c>
      <c r="G365" t="s">
        <v>38</v>
      </c>
      <c r="H365">
        <v>90000000</v>
      </c>
      <c r="I365">
        <v>5.9</v>
      </c>
    </row>
    <row r="366" spans="1:9" x14ac:dyDescent="0.3">
      <c r="A366" t="s">
        <v>1605</v>
      </c>
      <c r="B366">
        <v>117</v>
      </c>
      <c r="C366">
        <v>65653758</v>
      </c>
      <c r="D366" t="s">
        <v>42</v>
      </c>
      <c r="E366" t="s">
        <v>2227</v>
      </c>
      <c r="F366" t="s">
        <v>37</v>
      </c>
      <c r="G366" t="s">
        <v>38</v>
      </c>
      <c r="H366">
        <v>95000000</v>
      </c>
      <c r="I366">
        <v>5.5</v>
      </c>
    </row>
    <row r="367" spans="1:9" x14ac:dyDescent="0.3">
      <c r="A367" t="s">
        <v>1071</v>
      </c>
      <c r="B367">
        <v>129</v>
      </c>
      <c r="C367">
        <v>64685359</v>
      </c>
      <c r="D367" t="s">
        <v>2230</v>
      </c>
      <c r="E367" t="s">
        <v>2231</v>
      </c>
      <c r="F367" t="s">
        <v>37</v>
      </c>
      <c r="G367" t="s">
        <v>38</v>
      </c>
      <c r="H367">
        <v>90000000</v>
      </c>
      <c r="I367">
        <v>6.9</v>
      </c>
    </row>
    <row r="368" spans="1:9" x14ac:dyDescent="0.3">
      <c r="A368" t="s">
        <v>1198</v>
      </c>
      <c r="B368">
        <v>116</v>
      </c>
      <c r="C368">
        <v>61355436</v>
      </c>
      <c r="D368" t="s">
        <v>1675</v>
      </c>
      <c r="E368" t="s">
        <v>2237</v>
      </c>
      <c r="F368" t="s">
        <v>37</v>
      </c>
      <c r="G368" t="s">
        <v>38</v>
      </c>
      <c r="H368">
        <v>68000000</v>
      </c>
      <c r="I368">
        <v>6.2</v>
      </c>
    </row>
    <row r="369" spans="1:9" x14ac:dyDescent="0.3">
      <c r="A369" t="s">
        <v>1739</v>
      </c>
      <c r="B369">
        <v>114</v>
      </c>
      <c r="C369">
        <v>26871</v>
      </c>
      <c r="D369" t="s">
        <v>334</v>
      </c>
      <c r="E369" t="s">
        <v>2242</v>
      </c>
      <c r="F369" t="s">
        <v>37</v>
      </c>
      <c r="G369" t="s">
        <v>767</v>
      </c>
      <c r="H369">
        <v>92000000</v>
      </c>
      <c r="I369">
        <v>7</v>
      </c>
    </row>
    <row r="370" spans="1:9" x14ac:dyDescent="0.3">
      <c r="A370" t="s">
        <v>2246</v>
      </c>
      <c r="B370">
        <v>114</v>
      </c>
      <c r="C370">
        <v>60874615</v>
      </c>
      <c r="D370" t="s">
        <v>1170</v>
      </c>
      <c r="E370" t="s">
        <v>2247</v>
      </c>
      <c r="F370" t="s">
        <v>37</v>
      </c>
      <c r="G370" t="s">
        <v>38</v>
      </c>
      <c r="H370">
        <v>90000000</v>
      </c>
      <c r="I370">
        <v>5.6</v>
      </c>
    </row>
    <row r="371" spans="1:9" x14ac:dyDescent="0.3">
      <c r="A371" t="s">
        <v>1278</v>
      </c>
      <c r="B371">
        <v>96</v>
      </c>
      <c r="C371">
        <v>143618384</v>
      </c>
      <c r="D371" t="s">
        <v>1280</v>
      </c>
      <c r="E371" t="s">
        <v>2252</v>
      </c>
      <c r="F371" t="s">
        <v>37</v>
      </c>
      <c r="G371" t="s">
        <v>38</v>
      </c>
      <c r="H371">
        <v>90000000</v>
      </c>
      <c r="I371">
        <v>7</v>
      </c>
    </row>
    <row r="372" spans="1:9" x14ac:dyDescent="0.3">
      <c r="A372" t="s">
        <v>1252</v>
      </c>
      <c r="B372">
        <v>132</v>
      </c>
      <c r="C372">
        <v>58220776</v>
      </c>
      <c r="D372" t="s">
        <v>2256</v>
      </c>
      <c r="E372" t="s">
        <v>2257</v>
      </c>
      <c r="F372" t="s">
        <v>37</v>
      </c>
      <c r="G372" t="s">
        <v>38</v>
      </c>
      <c r="H372">
        <v>100000000</v>
      </c>
      <c r="I372">
        <v>6.8</v>
      </c>
    </row>
    <row r="373" spans="1:9" x14ac:dyDescent="0.3">
      <c r="A373" t="s">
        <v>2260</v>
      </c>
      <c r="B373">
        <v>104</v>
      </c>
      <c r="C373">
        <v>47474112</v>
      </c>
      <c r="D373" t="s">
        <v>1390</v>
      </c>
      <c r="E373" t="s">
        <v>2262</v>
      </c>
      <c r="F373" t="s">
        <v>37</v>
      </c>
      <c r="G373" t="s">
        <v>38</v>
      </c>
      <c r="H373">
        <v>90000000</v>
      </c>
      <c r="I373">
        <v>5.4</v>
      </c>
    </row>
    <row r="374" spans="1:9" x14ac:dyDescent="0.3">
      <c r="A374" t="s">
        <v>2266</v>
      </c>
      <c r="B374">
        <v>111</v>
      </c>
      <c r="C374">
        <v>42877165</v>
      </c>
      <c r="D374" t="s">
        <v>464</v>
      </c>
      <c r="E374" t="s">
        <v>2267</v>
      </c>
      <c r="F374" t="s">
        <v>37</v>
      </c>
      <c r="G374" t="s">
        <v>38</v>
      </c>
      <c r="H374">
        <v>86000000</v>
      </c>
      <c r="I374">
        <v>6.1</v>
      </c>
    </row>
    <row r="375" spans="1:9" x14ac:dyDescent="0.3">
      <c r="A375" t="s">
        <v>2271</v>
      </c>
      <c r="B375">
        <v>138</v>
      </c>
      <c r="C375">
        <v>35168677</v>
      </c>
      <c r="D375" t="s">
        <v>2174</v>
      </c>
      <c r="E375" t="s">
        <v>2273</v>
      </c>
      <c r="F375" t="s">
        <v>37</v>
      </c>
      <c r="G375" t="s">
        <v>56</v>
      </c>
      <c r="H375">
        <v>100000000</v>
      </c>
      <c r="I375">
        <v>6.7</v>
      </c>
    </row>
    <row r="376" spans="1:9" x14ac:dyDescent="0.3">
      <c r="A376" t="s">
        <v>2277</v>
      </c>
      <c r="B376">
        <v>129</v>
      </c>
      <c r="C376">
        <v>37567440</v>
      </c>
      <c r="D376" t="s">
        <v>173</v>
      </c>
      <c r="E376" t="s">
        <v>2279</v>
      </c>
      <c r="F376" t="s">
        <v>37</v>
      </c>
      <c r="G376" t="s">
        <v>38</v>
      </c>
      <c r="H376">
        <v>20000000</v>
      </c>
      <c r="I376">
        <v>6.9</v>
      </c>
    </row>
    <row r="377" spans="1:9" x14ac:dyDescent="0.3">
      <c r="A377" t="s">
        <v>850</v>
      </c>
      <c r="B377">
        <v>144</v>
      </c>
      <c r="C377">
        <v>61644321</v>
      </c>
      <c r="D377" t="s">
        <v>1634</v>
      </c>
      <c r="E377" t="s">
        <v>2285</v>
      </c>
      <c r="F377" t="s">
        <v>37</v>
      </c>
      <c r="G377" t="s">
        <v>38</v>
      </c>
      <c r="H377">
        <v>88000000</v>
      </c>
      <c r="I377">
        <v>8</v>
      </c>
    </row>
    <row r="378" spans="1:9" x14ac:dyDescent="0.3">
      <c r="A378" t="s">
        <v>2289</v>
      </c>
      <c r="B378">
        <v>110</v>
      </c>
      <c r="C378">
        <v>190562</v>
      </c>
      <c r="D378" t="s">
        <v>2290</v>
      </c>
      <c r="E378" t="s">
        <v>2292</v>
      </c>
      <c r="F378" t="s">
        <v>37</v>
      </c>
      <c r="G378" t="s">
        <v>56</v>
      </c>
      <c r="H378">
        <v>90000000</v>
      </c>
      <c r="I378">
        <v>4.4000000000000004</v>
      </c>
    </row>
    <row r="379" spans="1:9" x14ac:dyDescent="0.3">
      <c r="A379" t="s">
        <v>2296</v>
      </c>
      <c r="B379">
        <v>140</v>
      </c>
      <c r="C379">
        <v>120147445</v>
      </c>
      <c r="D379" t="s">
        <v>2298</v>
      </c>
      <c r="E379" t="s">
        <v>2299</v>
      </c>
      <c r="F379" t="s">
        <v>37</v>
      </c>
      <c r="G379" t="s">
        <v>38</v>
      </c>
      <c r="H379">
        <v>87000000</v>
      </c>
      <c r="I379">
        <v>7.3</v>
      </c>
    </row>
    <row r="380" spans="1:9" x14ac:dyDescent="0.3">
      <c r="A380" t="s">
        <v>1605</v>
      </c>
      <c r="B380">
        <v>113</v>
      </c>
      <c r="C380">
        <v>241688385</v>
      </c>
      <c r="D380" t="s">
        <v>712</v>
      </c>
      <c r="E380" t="s">
        <v>2303</v>
      </c>
      <c r="F380" t="s">
        <v>37</v>
      </c>
      <c r="G380" t="s">
        <v>38</v>
      </c>
      <c r="H380">
        <v>92000000</v>
      </c>
      <c r="I380">
        <v>6.3</v>
      </c>
    </row>
    <row r="381" spans="1:9" x14ac:dyDescent="0.3">
      <c r="A381" t="s">
        <v>435</v>
      </c>
      <c r="B381">
        <v>143</v>
      </c>
      <c r="C381">
        <v>233630478</v>
      </c>
      <c r="D381" t="s">
        <v>2308</v>
      </c>
      <c r="E381" t="s">
        <v>2309</v>
      </c>
      <c r="F381" t="s">
        <v>37</v>
      </c>
      <c r="G381" t="s">
        <v>38</v>
      </c>
      <c r="H381">
        <v>90000000</v>
      </c>
      <c r="I381">
        <v>7.7</v>
      </c>
    </row>
    <row r="382" spans="1:9" x14ac:dyDescent="0.3">
      <c r="A382" t="s">
        <v>845</v>
      </c>
      <c r="B382">
        <v>108</v>
      </c>
      <c r="C382">
        <v>197992827</v>
      </c>
      <c r="D382" t="s">
        <v>2313</v>
      </c>
      <c r="E382" t="s">
        <v>2314</v>
      </c>
      <c r="F382" t="s">
        <v>37</v>
      </c>
      <c r="G382" t="s">
        <v>38</v>
      </c>
      <c r="H382">
        <v>100000000</v>
      </c>
      <c r="I382">
        <v>6.5</v>
      </c>
    </row>
    <row r="383" spans="1:9" x14ac:dyDescent="0.3">
      <c r="A383" t="s">
        <v>1155</v>
      </c>
      <c r="B383">
        <v>108</v>
      </c>
      <c r="C383">
        <v>176049130</v>
      </c>
      <c r="D383" t="s">
        <v>1156</v>
      </c>
      <c r="E383" t="s">
        <v>2319</v>
      </c>
      <c r="F383" t="s">
        <v>37</v>
      </c>
      <c r="G383" t="s">
        <v>38</v>
      </c>
      <c r="H383">
        <v>75000000</v>
      </c>
      <c r="I383">
        <v>7.8</v>
      </c>
    </row>
    <row r="384" spans="1:9" x14ac:dyDescent="0.3">
      <c r="A384" t="s">
        <v>710</v>
      </c>
      <c r="B384">
        <v>124</v>
      </c>
      <c r="C384">
        <v>172620724</v>
      </c>
      <c r="D384" t="s">
        <v>712</v>
      </c>
      <c r="E384" t="s">
        <v>2323</v>
      </c>
      <c r="F384" t="s">
        <v>37</v>
      </c>
      <c r="G384" t="s">
        <v>38</v>
      </c>
      <c r="H384">
        <v>85000000</v>
      </c>
      <c r="I384">
        <v>6.4</v>
      </c>
    </row>
    <row r="385" spans="1:9" x14ac:dyDescent="0.3">
      <c r="A385" t="s">
        <v>1526</v>
      </c>
      <c r="B385">
        <v>116</v>
      </c>
      <c r="C385">
        <v>183405771</v>
      </c>
      <c r="D385" t="s">
        <v>1528</v>
      </c>
      <c r="E385" t="s">
        <v>2327</v>
      </c>
      <c r="F385" t="s">
        <v>37</v>
      </c>
      <c r="G385" t="s">
        <v>38</v>
      </c>
      <c r="H385">
        <v>85000000</v>
      </c>
      <c r="I385">
        <v>7.8</v>
      </c>
    </row>
    <row r="386" spans="1:9" x14ac:dyDescent="0.3">
      <c r="A386" t="s">
        <v>2331</v>
      </c>
      <c r="B386">
        <v>110</v>
      </c>
      <c r="C386">
        <v>20315324</v>
      </c>
      <c r="D386" t="s">
        <v>81</v>
      </c>
      <c r="E386" t="s">
        <v>2332</v>
      </c>
      <c r="F386" t="s">
        <v>37</v>
      </c>
      <c r="G386" t="s">
        <v>767</v>
      </c>
      <c r="H386">
        <v>75000000</v>
      </c>
      <c r="I386">
        <v>5.8</v>
      </c>
    </row>
    <row r="387" spans="1:9" x14ac:dyDescent="0.3">
      <c r="A387" t="s">
        <v>2335</v>
      </c>
      <c r="B387">
        <v>91</v>
      </c>
      <c r="C387">
        <v>148313048</v>
      </c>
      <c r="D387" t="s">
        <v>792</v>
      </c>
      <c r="E387" t="s">
        <v>2336</v>
      </c>
      <c r="F387" t="s">
        <v>37</v>
      </c>
      <c r="G387" t="s">
        <v>38</v>
      </c>
      <c r="H387">
        <v>85000000</v>
      </c>
      <c r="I387">
        <v>7.1</v>
      </c>
    </row>
    <row r="388" spans="1:9" x14ac:dyDescent="0.3">
      <c r="A388" t="s">
        <v>2339</v>
      </c>
      <c r="B388">
        <v>107</v>
      </c>
      <c r="C388">
        <v>127706877</v>
      </c>
      <c r="D388" t="s">
        <v>2341</v>
      </c>
      <c r="E388" t="s">
        <v>2343</v>
      </c>
      <c r="F388" t="s">
        <v>37</v>
      </c>
      <c r="G388" t="s">
        <v>38</v>
      </c>
      <c r="H388">
        <v>85000000</v>
      </c>
      <c r="I388">
        <v>7.1</v>
      </c>
    </row>
    <row r="389" spans="1:9" x14ac:dyDescent="0.3">
      <c r="A389" t="s">
        <v>2354</v>
      </c>
      <c r="B389">
        <v>115</v>
      </c>
      <c r="C389">
        <v>126149655</v>
      </c>
      <c r="D389" t="s">
        <v>1199</v>
      </c>
      <c r="E389" t="s">
        <v>2355</v>
      </c>
      <c r="F389" t="s">
        <v>37</v>
      </c>
      <c r="G389" t="s">
        <v>38</v>
      </c>
      <c r="H389">
        <v>85000000</v>
      </c>
      <c r="I389">
        <v>6.8</v>
      </c>
    </row>
    <row r="390" spans="1:9" x14ac:dyDescent="0.3">
      <c r="A390" t="s">
        <v>2339</v>
      </c>
      <c r="B390">
        <v>100</v>
      </c>
      <c r="C390">
        <v>66941559</v>
      </c>
      <c r="D390" t="s">
        <v>2358</v>
      </c>
      <c r="E390" t="s">
        <v>2359</v>
      </c>
      <c r="F390" t="s">
        <v>37</v>
      </c>
      <c r="G390" t="s">
        <v>38</v>
      </c>
      <c r="H390">
        <v>85000000</v>
      </c>
      <c r="I390">
        <v>4.8</v>
      </c>
    </row>
    <row r="391" spans="1:9" x14ac:dyDescent="0.3">
      <c r="A391" t="s">
        <v>260</v>
      </c>
      <c r="B391">
        <v>104</v>
      </c>
      <c r="C391">
        <v>78009155</v>
      </c>
      <c r="D391" t="s">
        <v>1752</v>
      </c>
      <c r="E391" t="s">
        <v>2364</v>
      </c>
      <c r="F391" t="s">
        <v>37</v>
      </c>
      <c r="G391" t="s">
        <v>38</v>
      </c>
      <c r="H391">
        <v>75000000</v>
      </c>
      <c r="I391">
        <v>6.2</v>
      </c>
    </row>
    <row r="392" spans="1:9" x14ac:dyDescent="0.3">
      <c r="A392" t="s">
        <v>2367</v>
      </c>
      <c r="B392">
        <v>138</v>
      </c>
      <c r="C392">
        <v>63224849</v>
      </c>
      <c r="D392" t="s">
        <v>1681</v>
      </c>
      <c r="E392" t="s">
        <v>2368</v>
      </c>
      <c r="F392" t="s">
        <v>37</v>
      </c>
      <c r="G392" t="s">
        <v>38</v>
      </c>
      <c r="H392">
        <v>85000000</v>
      </c>
      <c r="I392">
        <v>6.9</v>
      </c>
    </row>
    <row r="393" spans="1:9" x14ac:dyDescent="0.3">
      <c r="A393" t="s">
        <v>1739</v>
      </c>
      <c r="B393">
        <v>140</v>
      </c>
      <c r="C393">
        <v>111544445</v>
      </c>
      <c r="D393" t="s">
        <v>1120</v>
      </c>
      <c r="E393" t="s">
        <v>2372</v>
      </c>
      <c r="F393" t="s">
        <v>37</v>
      </c>
      <c r="G393" t="s">
        <v>38</v>
      </c>
      <c r="H393">
        <v>90000000</v>
      </c>
      <c r="I393">
        <v>7.3</v>
      </c>
    </row>
    <row r="394" spans="1:9" x14ac:dyDescent="0.3">
      <c r="A394" t="s">
        <v>2367</v>
      </c>
      <c r="B394">
        <v>120</v>
      </c>
      <c r="C394">
        <v>112703470</v>
      </c>
      <c r="D394" t="s">
        <v>1415</v>
      </c>
      <c r="E394" t="s">
        <v>2378</v>
      </c>
      <c r="F394" t="s">
        <v>37</v>
      </c>
      <c r="G394" t="s">
        <v>38</v>
      </c>
      <c r="H394">
        <v>85000000</v>
      </c>
      <c r="I394">
        <v>6.6</v>
      </c>
    </row>
    <row r="395" spans="1:9" x14ac:dyDescent="0.3">
      <c r="A395" t="s">
        <v>1526</v>
      </c>
      <c r="B395">
        <v>122</v>
      </c>
      <c r="C395">
        <v>117144465</v>
      </c>
      <c r="D395" t="s">
        <v>1528</v>
      </c>
      <c r="E395" t="s">
        <v>2383</v>
      </c>
      <c r="F395" t="s">
        <v>37</v>
      </c>
      <c r="G395" t="s">
        <v>38</v>
      </c>
      <c r="H395">
        <v>85000000</v>
      </c>
      <c r="I395">
        <v>6.9</v>
      </c>
    </row>
    <row r="396" spans="1:9" x14ac:dyDescent="0.3">
      <c r="A396" t="s">
        <v>2386</v>
      </c>
      <c r="B396">
        <v>83</v>
      </c>
      <c r="C396">
        <v>84303558</v>
      </c>
      <c r="D396" t="s">
        <v>471</v>
      </c>
      <c r="E396" t="s">
        <v>2388</v>
      </c>
      <c r="F396" t="s">
        <v>37</v>
      </c>
      <c r="G396" t="s">
        <v>38</v>
      </c>
      <c r="H396">
        <v>85000000</v>
      </c>
      <c r="I396">
        <v>6.2</v>
      </c>
    </row>
    <row r="397" spans="1:9" x14ac:dyDescent="0.3">
      <c r="A397" t="s">
        <v>2392</v>
      </c>
      <c r="B397">
        <v>139</v>
      </c>
      <c r="C397">
        <v>150832203</v>
      </c>
      <c r="D397" t="s">
        <v>1380</v>
      </c>
      <c r="E397" t="s">
        <v>2393</v>
      </c>
      <c r="F397" t="s">
        <v>37</v>
      </c>
      <c r="G397" t="s">
        <v>38</v>
      </c>
      <c r="H397">
        <v>85000000</v>
      </c>
      <c r="I397">
        <v>6.7</v>
      </c>
    </row>
    <row r="398" spans="1:9" x14ac:dyDescent="0.3">
      <c r="A398" t="s">
        <v>2396</v>
      </c>
      <c r="B398">
        <v>131</v>
      </c>
      <c r="C398">
        <v>51396781</v>
      </c>
      <c r="D398" t="s">
        <v>1961</v>
      </c>
      <c r="E398" t="s">
        <v>2399</v>
      </c>
      <c r="F398" t="s">
        <v>37</v>
      </c>
      <c r="G398" t="s">
        <v>38</v>
      </c>
      <c r="H398">
        <v>68000000</v>
      </c>
      <c r="I398">
        <v>7.6</v>
      </c>
    </row>
    <row r="399" spans="1:9" x14ac:dyDescent="0.3">
      <c r="A399" t="s">
        <v>225</v>
      </c>
      <c r="B399">
        <v>104</v>
      </c>
      <c r="C399">
        <v>47592825</v>
      </c>
      <c r="D399" t="s">
        <v>1077</v>
      </c>
      <c r="E399" t="s">
        <v>2403</v>
      </c>
      <c r="F399" t="s">
        <v>37</v>
      </c>
      <c r="G399" t="s">
        <v>38</v>
      </c>
      <c r="H399">
        <v>85000000</v>
      </c>
      <c r="I399">
        <v>6.7</v>
      </c>
    </row>
    <row r="400" spans="1:9" x14ac:dyDescent="0.3">
      <c r="A400" t="s">
        <v>1311</v>
      </c>
      <c r="B400">
        <v>130</v>
      </c>
      <c r="C400">
        <v>50016394</v>
      </c>
      <c r="D400" t="s">
        <v>2407</v>
      </c>
      <c r="E400" t="s">
        <v>2409</v>
      </c>
      <c r="F400" t="s">
        <v>37</v>
      </c>
      <c r="G400" t="s">
        <v>38</v>
      </c>
      <c r="H400">
        <v>70000000</v>
      </c>
      <c r="I400">
        <v>6.2</v>
      </c>
    </row>
    <row r="401" spans="1:9" x14ac:dyDescent="0.3">
      <c r="A401" t="s">
        <v>157</v>
      </c>
      <c r="B401">
        <v>145</v>
      </c>
      <c r="C401">
        <v>57010853</v>
      </c>
      <c r="D401" t="s">
        <v>214</v>
      </c>
      <c r="E401" t="s">
        <v>2413</v>
      </c>
      <c r="F401" t="s">
        <v>37</v>
      </c>
      <c r="G401" t="s">
        <v>38</v>
      </c>
      <c r="H401">
        <v>85000000</v>
      </c>
      <c r="I401">
        <v>7.3</v>
      </c>
    </row>
    <row r="402" spans="1:9" x14ac:dyDescent="0.3">
      <c r="A402" t="s">
        <v>408</v>
      </c>
      <c r="B402">
        <v>104</v>
      </c>
      <c r="C402">
        <v>62494975</v>
      </c>
      <c r="D402" t="s">
        <v>334</v>
      </c>
      <c r="E402" t="s">
        <v>2419</v>
      </c>
      <c r="F402" t="s">
        <v>37</v>
      </c>
      <c r="G402" t="s">
        <v>38</v>
      </c>
      <c r="H402">
        <v>85000000</v>
      </c>
      <c r="I402">
        <v>6</v>
      </c>
    </row>
    <row r="403" spans="1:9" x14ac:dyDescent="0.3">
      <c r="A403" t="s">
        <v>2423</v>
      </c>
      <c r="B403">
        <v>97</v>
      </c>
      <c r="C403">
        <v>46440491</v>
      </c>
      <c r="D403" t="s">
        <v>271</v>
      </c>
      <c r="E403" t="s">
        <v>2425</v>
      </c>
      <c r="F403" t="s">
        <v>37</v>
      </c>
      <c r="G403" t="s">
        <v>56</v>
      </c>
      <c r="H403">
        <v>100000000</v>
      </c>
      <c r="I403">
        <v>7.1</v>
      </c>
    </row>
    <row r="404" spans="1:9" x14ac:dyDescent="0.3">
      <c r="A404" t="s">
        <v>2429</v>
      </c>
      <c r="B404">
        <v>178</v>
      </c>
      <c r="C404">
        <v>44606335</v>
      </c>
      <c r="D404" t="s">
        <v>687</v>
      </c>
      <c r="E404" t="s">
        <v>2430</v>
      </c>
      <c r="F404" t="s">
        <v>37</v>
      </c>
      <c r="G404" t="s">
        <v>38</v>
      </c>
      <c r="H404">
        <v>90000000</v>
      </c>
      <c r="I404">
        <v>7.1</v>
      </c>
    </row>
    <row r="405" spans="1:9" x14ac:dyDescent="0.3">
      <c r="A405" t="s">
        <v>2433</v>
      </c>
      <c r="B405">
        <v>108</v>
      </c>
      <c r="C405">
        <v>40048332</v>
      </c>
      <c r="D405" t="s">
        <v>923</v>
      </c>
      <c r="E405" t="s">
        <v>2436</v>
      </c>
      <c r="F405" t="s">
        <v>37</v>
      </c>
      <c r="G405" t="s">
        <v>38</v>
      </c>
      <c r="H405">
        <v>85000000</v>
      </c>
      <c r="I405">
        <v>5.5</v>
      </c>
    </row>
    <row r="406" spans="1:9" x14ac:dyDescent="0.3">
      <c r="A406" t="s">
        <v>2448</v>
      </c>
      <c r="B406">
        <v>106</v>
      </c>
      <c r="C406">
        <v>64933670</v>
      </c>
      <c r="D406" t="s">
        <v>2449</v>
      </c>
      <c r="E406" t="s">
        <v>2450</v>
      </c>
      <c r="F406" t="s">
        <v>37</v>
      </c>
      <c r="G406" t="s">
        <v>38</v>
      </c>
      <c r="H406">
        <v>85000000</v>
      </c>
      <c r="I406">
        <v>5.6</v>
      </c>
    </row>
    <row r="407" spans="1:9" x14ac:dyDescent="0.3">
      <c r="A407" t="s">
        <v>2453</v>
      </c>
      <c r="B407">
        <v>112</v>
      </c>
      <c r="C407">
        <v>31494270</v>
      </c>
      <c r="D407" t="s">
        <v>2455</v>
      </c>
      <c r="E407" t="s">
        <v>2457</v>
      </c>
      <c r="F407" t="s">
        <v>37</v>
      </c>
      <c r="G407" t="s">
        <v>38</v>
      </c>
      <c r="H407">
        <v>60000000</v>
      </c>
      <c r="I407">
        <v>7.5</v>
      </c>
    </row>
    <row r="408" spans="1:9" x14ac:dyDescent="0.3">
      <c r="A408" t="s">
        <v>2461</v>
      </c>
      <c r="B408">
        <v>135</v>
      </c>
      <c r="C408">
        <v>31111260</v>
      </c>
      <c r="D408" t="s">
        <v>227</v>
      </c>
      <c r="E408" t="s">
        <v>2463</v>
      </c>
      <c r="F408" t="s">
        <v>37</v>
      </c>
      <c r="G408" t="s">
        <v>38</v>
      </c>
      <c r="H408">
        <v>60000000</v>
      </c>
      <c r="I408">
        <v>5.4</v>
      </c>
    </row>
    <row r="409" spans="1:9" x14ac:dyDescent="0.3">
      <c r="A409" t="s">
        <v>2467</v>
      </c>
      <c r="B409">
        <v>109</v>
      </c>
      <c r="C409">
        <v>123307945</v>
      </c>
      <c r="D409" t="s">
        <v>2469</v>
      </c>
      <c r="E409" t="s">
        <v>2471</v>
      </c>
      <c r="F409" t="s">
        <v>37</v>
      </c>
      <c r="G409" t="s">
        <v>38</v>
      </c>
      <c r="H409">
        <v>65000000</v>
      </c>
      <c r="I409">
        <v>4.3</v>
      </c>
    </row>
    <row r="410" spans="1:9" x14ac:dyDescent="0.3">
      <c r="A410" t="s">
        <v>1575</v>
      </c>
      <c r="B410">
        <v>86</v>
      </c>
      <c r="C410">
        <v>153288182</v>
      </c>
      <c r="D410" t="s">
        <v>2476</v>
      </c>
      <c r="E410" t="s">
        <v>2478</v>
      </c>
      <c r="F410" t="s">
        <v>37</v>
      </c>
      <c r="G410" t="s">
        <v>38</v>
      </c>
      <c r="H410">
        <v>84000000</v>
      </c>
      <c r="I410">
        <v>4.9000000000000004</v>
      </c>
    </row>
    <row r="411" spans="1:9" x14ac:dyDescent="0.3">
      <c r="A411" t="s">
        <v>2482</v>
      </c>
      <c r="B411">
        <v>95</v>
      </c>
      <c r="C411">
        <v>13401683</v>
      </c>
      <c r="D411" t="s">
        <v>647</v>
      </c>
      <c r="E411" t="s">
        <v>2485</v>
      </c>
      <c r="F411" t="s">
        <v>37</v>
      </c>
      <c r="G411" t="s">
        <v>56</v>
      </c>
      <c r="H411">
        <v>35000000</v>
      </c>
      <c r="I411">
        <v>7.1</v>
      </c>
    </row>
    <row r="412" spans="1:9" x14ac:dyDescent="0.3">
      <c r="A412" t="s">
        <v>1627</v>
      </c>
      <c r="B412">
        <v>107</v>
      </c>
      <c r="C412">
        <v>137340146</v>
      </c>
      <c r="D412" t="s">
        <v>2490</v>
      </c>
      <c r="E412" t="s">
        <v>2491</v>
      </c>
      <c r="F412" t="s">
        <v>37</v>
      </c>
      <c r="G412" t="s">
        <v>38</v>
      </c>
      <c r="H412">
        <v>70000000</v>
      </c>
      <c r="I412">
        <v>6.4</v>
      </c>
    </row>
    <row r="413" spans="1:9" x14ac:dyDescent="0.3">
      <c r="A413" t="s">
        <v>1511</v>
      </c>
      <c r="B413">
        <v>82</v>
      </c>
      <c r="C413">
        <v>43575716</v>
      </c>
      <c r="D413" t="s">
        <v>2502</v>
      </c>
      <c r="E413" t="s">
        <v>2503</v>
      </c>
      <c r="F413" t="s">
        <v>37</v>
      </c>
      <c r="G413" t="s">
        <v>38</v>
      </c>
      <c r="H413">
        <v>85000000</v>
      </c>
      <c r="I413">
        <v>4.3</v>
      </c>
    </row>
    <row r="414" spans="1:9" x14ac:dyDescent="0.3">
      <c r="A414" t="s">
        <v>521</v>
      </c>
      <c r="B414">
        <v>88</v>
      </c>
      <c r="C414">
        <v>80170146</v>
      </c>
      <c r="D414" t="s">
        <v>227</v>
      </c>
      <c r="E414" t="s">
        <v>2507</v>
      </c>
      <c r="F414" t="s">
        <v>37</v>
      </c>
      <c r="G414" t="s">
        <v>38</v>
      </c>
      <c r="H414">
        <v>85000000</v>
      </c>
      <c r="I414">
        <v>6.1</v>
      </c>
    </row>
    <row r="415" spans="1:9" x14ac:dyDescent="0.3">
      <c r="A415" t="s">
        <v>378</v>
      </c>
      <c r="B415">
        <v>120</v>
      </c>
      <c r="C415">
        <v>75754670</v>
      </c>
      <c r="D415" t="s">
        <v>2512</v>
      </c>
      <c r="E415" t="s">
        <v>2514</v>
      </c>
      <c r="F415" t="s">
        <v>37</v>
      </c>
      <c r="G415" t="s">
        <v>38</v>
      </c>
      <c r="H415">
        <v>85000000</v>
      </c>
      <c r="I415">
        <v>7</v>
      </c>
    </row>
    <row r="416" spans="1:9" x14ac:dyDescent="0.3">
      <c r="A416" t="s">
        <v>685</v>
      </c>
      <c r="B416">
        <v>162</v>
      </c>
      <c r="C416">
        <v>33048353</v>
      </c>
      <c r="D416" t="s">
        <v>2518</v>
      </c>
      <c r="E416" t="s">
        <v>2519</v>
      </c>
      <c r="F416" t="s">
        <v>37</v>
      </c>
      <c r="G416" t="s">
        <v>38</v>
      </c>
      <c r="H416">
        <v>65000000</v>
      </c>
      <c r="I416">
        <v>7.7</v>
      </c>
    </row>
    <row r="417" spans="1:9" x14ac:dyDescent="0.3">
      <c r="A417" t="s">
        <v>1516</v>
      </c>
      <c r="B417">
        <v>123</v>
      </c>
      <c r="C417">
        <v>34543701</v>
      </c>
      <c r="D417" t="s">
        <v>1644</v>
      </c>
      <c r="E417" t="s">
        <v>2524</v>
      </c>
      <c r="F417" t="s">
        <v>37</v>
      </c>
      <c r="G417" t="s">
        <v>38</v>
      </c>
      <c r="H417">
        <v>82000000</v>
      </c>
      <c r="I417">
        <v>5.9</v>
      </c>
    </row>
    <row r="418" spans="1:9" x14ac:dyDescent="0.3">
      <c r="A418" t="s">
        <v>514</v>
      </c>
      <c r="B418">
        <v>101</v>
      </c>
      <c r="C418">
        <v>242589580</v>
      </c>
      <c r="D418" t="s">
        <v>2527</v>
      </c>
      <c r="E418" t="s">
        <v>2528</v>
      </c>
      <c r="F418" t="s">
        <v>37</v>
      </c>
      <c r="G418" t="s">
        <v>38</v>
      </c>
      <c r="H418">
        <v>81000000</v>
      </c>
      <c r="I418">
        <v>6.7</v>
      </c>
    </row>
    <row r="419" spans="1:9" x14ac:dyDescent="0.3">
      <c r="A419" t="s">
        <v>1784</v>
      </c>
      <c r="B419">
        <v>113</v>
      </c>
      <c r="C419">
        <v>102981571</v>
      </c>
      <c r="D419" t="s">
        <v>50</v>
      </c>
      <c r="E419" t="s">
        <v>2531</v>
      </c>
      <c r="F419" t="s">
        <v>37</v>
      </c>
      <c r="G419" t="s">
        <v>38</v>
      </c>
      <c r="H419">
        <v>80000000</v>
      </c>
      <c r="I419">
        <v>6.5</v>
      </c>
    </row>
    <row r="420" spans="1:9" x14ac:dyDescent="0.3">
      <c r="A420" t="s">
        <v>2246</v>
      </c>
      <c r="B420">
        <v>110</v>
      </c>
      <c r="C420">
        <v>180965237</v>
      </c>
      <c r="D420" t="s">
        <v>50</v>
      </c>
      <c r="E420" t="s">
        <v>2534</v>
      </c>
      <c r="F420" t="s">
        <v>37</v>
      </c>
      <c r="G420" t="s">
        <v>38</v>
      </c>
      <c r="H420">
        <v>80000000</v>
      </c>
      <c r="I420">
        <v>7.1</v>
      </c>
    </row>
    <row r="421" spans="1:9" x14ac:dyDescent="0.3">
      <c r="A421" t="s">
        <v>2296</v>
      </c>
      <c r="B421">
        <v>142</v>
      </c>
      <c r="C421">
        <v>407999255</v>
      </c>
      <c r="D421" t="s">
        <v>1483</v>
      </c>
      <c r="E421" t="s">
        <v>2538</v>
      </c>
      <c r="F421" t="s">
        <v>37</v>
      </c>
      <c r="G421" t="s">
        <v>38</v>
      </c>
      <c r="H421">
        <v>78000000</v>
      </c>
      <c r="I421">
        <v>7.3</v>
      </c>
    </row>
    <row r="422" spans="1:9" x14ac:dyDescent="0.3">
      <c r="A422" t="s">
        <v>2542</v>
      </c>
      <c r="B422">
        <v>102</v>
      </c>
      <c r="C422">
        <v>254455986</v>
      </c>
      <c r="D422" t="s">
        <v>1671</v>
      </c>
      <c r="E422" t="s">
        <v>2544</v>
      </c>
      <c r="F422" t="s">
        <v>37</v>
      </c>
      <c r="G422" t="s">
        <v>38</v>
      </c>
      <c r="H422">
        <v>80000000</v>
      </c>
      <c r="I422">
        <v>6.5</v>
      </c>
    </row>
    <row r="423" spans="1:9" x14ac:dyDescent="0.3">
      <c r="A423" t="s">
        <v>255</v>
      </c>
      <c r="B423">
        <v>126</v>
      </c>
      <c r="C423">
        <v>162831698</v>
      </c>
      <c r="D423" t="s">
        <v>1325</v>
      </c>
      <c r="E423" t="s">
        <v>2548</v>
      </c>
      <c r="F423" t="s">
        <v>37</v>
      </c>
      <c r="G423" t="s">
        <v>38</v>
      </c>
      <c r="H423">
        <v>80000000</v>
      </c>
      <c r="I423">
        <v>7</v>
      </c>
    </row>
    <row r="424" spans="1:9" x14ac:dyDescent="0.3">
      <c r="A424" t="s">
        <v>1175</v>
      </c>
      <c r="B424">
        <v>83</v>
      </c>
      <c r="C424">
        <v>155019340</v>
      </c>
      <c r="D424" t="s">
        <v>471</v>
      </c>
      <c r="E424" t="s">
        <v>2552</v>
      </c>
      <c r="F424" t="s">
        <v>37</v>
      </c>
      <c r="G424" t="s">
        <v>38</v>
      </c>
      <c r="H424">
        <v>80000000</v>
      </c>
      <c r="I424">
        <v>6.8</v>
      </c>
    </row>
    <row r="425" spans="1:9" x14ac:dyDescent="0.3">
      <c r="A425" t="s">
        <v>639</v>
      </c>
      <c r="B425">
        <v>85</v>
      </c>
      <c r="C425">
        <v>145771527</v>
      </c>
      <c r="D425" t="s">
        <v>2556</v>
      </c>
      <c r="E425" t="s">
        <v>2557</v>
      </c>
      <c r="F425" t="s">
        <v>37</v>
      </c>
      <c r="G425" t="s">
        <v>38</v>
      </c>
      <c r="H425">
        <v>80000000</v>
      </c>
      <c r="I425">
        <v>7.2</v>
      </c>
    </row>
    <row r="426" spans="1:9" x14ac:dyDescent="0.3">
      <c r="A426" t="s">
        <v>2565</v>
      </c>
      <c r="B426">
        <v>120</v>
      </c>
      <c r="C426">
        <v>140459099</v>
      </c>
      <c r="D426" t="s">
        <v>2566</v>
      </c>
      <c r="E426" t="s">
        <v>2567</v>
      </c>
      <c r="F426" t="s">
        <v>37</v>
      </c>
      <c r="G426" t="s">
        <v>38</v>
      </c>
      <c r="H426">
        <v>75000000</v>
      </c>
      <c r="I426">
        <v>6.1</v>
      </c>
    </row>
    <row r="427" spans="1:9" x14ac:dyDescent="0.3">
      <c r="A427" t="s">
        <v>1007</v>
      </c>
      <c r="B427">
        <v>116</v>
      </c>
      <c r="C427">
        <v>53215979</v>
      </c>
      <c r="D427" t="s">
        <v>422</v>
      </c>
      <c r="E427" t="s">
        <v>2570</v>
      </c>
      <c r="F427" t="s">
        <v>37</v>
      </c>
      <c r="G427" t="s">
        <v>38</v>
      </c>
      <c r="H427">
        <v>84000000</v>
      </c>
      <c r="I427">
        <v>6.7</v>
      </c>
    </row>
    <row r="428" spans="1:9" x14ac:dyDescent="0.3">
      <c r="A428" t="s">
        <v>2467</v>
      </c>
      <c r="B428">
        <v>113</v>
      </c>
      <c r="C428">
        <v>158115031</v>
      </c>
      <c r="D428" t="s">
        <v>2575</v>
      </c>
      <c r="E428" t="s">
        <v>2576</v>
      </c>
      <c r="F428" t="s">
        <v>37</v>
      </c>
      <c r="G428" t="s">
        <v>38</v>
      </c>
      <c r="H428">
        <v>82000000</v>
      </c>
      <c r="I428">
        <v>6.4</v>
      </c>
    </row>
    <row r="429" spans="1:9" x14ac:dyDescent="0.3">
      <c r="A429" t="s">
        <v>597</v>
      </c>
      <c r="B429">
        <v>87</v>
      </c>
      <c r="C429">
        <v>133103929</v>
      </c>
      <c r="D429" t="s">
        <v>2168</v>
      </c>
      <c r="E429" t="s">
        <v>2580</v>
      </c>
      <c r="F429" t="s">
        <v>37</v>
      </c>
      <c r="G429" t="s">
        <v>38</v>
      </c>
      <c r="H429">
        <v>75000000</v>
      </c>
      <c r="I429">
        <v>4.4000000000000004</v>
      </c>
    </row>
    <row r="430" spans="1:9" x14ac:dyDescent="0.3">
      <c r="A430" t="s">
        <v>2178</v>
      </c>
      <c r="B430">
        <v>101</v>
      </c>
      <c r="C430">
        <v>133668525</v>
      </c>
      <c r="D430" t="s">
        <v>1671</v>
      </c>
      <c r="E430" t="s">
        <v>2584</v>
      </c>
      <c r="F430" t="s">
        <v>37</v>
      </c>
      <c r="G430" t="s">
        <v>38</v>
      </c>
      <c r="H430">
        <v>80000000</v>
      </c>
      <c r="I430">
        <v>5.4</v>
      </c>
    </row>
    <row r="431" spans="1:9" x14ac:dyDescent="0.3">
      <c r="A431" t="s">
        <v>2467</v>
      </c>
      <c r="B431">
        <v>110</v>
      </c>
      <c r="C431">
        <v>130313314</v>
      </c>
      <c r="D431" t="s">
        <v>1628</v>
      </c>
      <c r="E431" t="s">
        <v>2587</v>
      </c>
      <c r="F431" t="s">
        <v>37</v>
      </c>
      <c r="G431" t="s">
        <v>38</v>
      </c>
      <c r="H431">
        <v>80000000</v>
      </c>
      <c r="I431">
        <v>6.5</v>
      </c>
    </row>
    <row r="432" spans="1:9" x14ac:dyDescent="0.3">
      <c r="A432" t="s">
        <v>2367</v>
      </c>
      <c r="B432">
        <v>128</v>
      </c>
      <c r="C432">
        <v>124590960</v>
      </c>
      <c r="D432" t="s">
        <v>1415</v>
      </c>
      <c r="E432" t="s">
        <v>2590</v>
      </c>
      <c r="F432" t="s">
        <v>37</v>
      </c>
      <c r="G432" t="s">
        <v>38</v>
      </c>
      <c r="H432">
        <v>80000000</v>
      </c>
      <c r="I432">
        <v>6.7</v>
      </c>
    </row>
    <row r="433" spans="1:9" x14ac:dyDescent="0.3">
      <c r="A433" t="s">
        <v>487</v>
      </c>
      <c r="B433">
        <v>138</v>
      </c>
      <c r="C433">
        <v>127968405</v>
      </c>
      <c r="D433" t="s">
        <v>852</v>
      </c>
      <c r="E433" t="s">
        <v>2595</v>
      </c>
      <c r="F433" t="s">
        <v>37</v>
      </c>
      <c r="G433" t="s">
        <v>38</v>
      </c>
      <c r="H433">
        <v>80000000</v>
      </c>
      <c r="I433">
        <v>8.1</v>
      </c>
    </row>
    <row r="434" spans="1:9" x14ac:dyDescent="0.3">
      <c r="A434" t="s">
        <v>2599</v>
      </c>
      <c r="B434">
        <v>88</v>
      </c>
      <c r="C434">
        <v>120136047</v>
      </c>
      <c r="D434" t="s">
        <v>1415</v>
      </c>
      <c r="E434" t="s">
        <v>2600</v>
      </c>
      <c r="F434" t="s">
        <v>37</v>
      </c>
      <c r="G434" t="s">
        <v>767</v>
      </c>
      <c r="H434">
        <v>80000000</v>
      </c>
      <c r="I434">
        <v>5.6</v>
      </c>
    </row>
    <row r="435" spans="1:9" x14ac:dyDescent="0.3">
      <c r="A435" t="s">
        <v>1807</v>
      </c>
      <c r="B435">
        <v>91</v>
      </c>
      <c r="C435">
        <v>128200012</v>
      </c>
      <c r="D435" t="s">
        <v>621</v>
      </c>
      <c r="E435" t="s">
        <v>2605</v>
      </c>
      <c r="F435" t="s">
        <v>37</v>
      </c>
      <c r="G435" t="s">
        <v>38</v>
      </c>
      <c r="H435">
        <v>75000000</v>
      </c>
      <c r="I435">
        <v>6.3</v>
      </c>
    </row>
    <row r="436" spans="1:9" x14ac:dyDescent="0.3">
      <c r="A436" t="s">
        <v>1340</v>
      </c>
      <c r="B436">
        <v>138</v>
      </c>
      <c r="C436">
        <v>112225777</v>
      </c>
      <c r="D436" t="s">
        <v>1401</v>
      </c>
      <c r="E436" t="s">
        <v>2609</v>
      </c>
      <c r="F436" t="s">
        <v>37</v>
      </c>
      <c r="G436" t="s">
        <v>38</v>
      </c>
      <c r="H436">
        <v>80000000</v>
      </c>
      <c r="I436">
        <v>7.3</v>
      </c>
    </row>
    <row r="437" spans="1:9" x14ac:dyDescent="0.3">
      <c r="A437" t="s">
        <v>2612</v>
      </c>
      <c r="B437">
        <v>99</v>
      </c>
      <c r="C437">
        <v>109993847</v>
      </c>
      <c r="D437" t="s">
        <v>2614</v>
      </c>
      <c r="E437" t="s">
        <v>2615</v>
      </c>
      <c r="F437" t="s">
        <v>37</v>
      </c>
      <c r="G437" t="s">
        <v>38</v>
      </c>
      <c r="H437">
        <v>80000000</v>
      </c>
      <c r="I437">
        <v>6.1</v>
      </c>
    </row>
    <row r="438" spans="1:9" x14ac:dyDescent="0.3">
      <c r="A438" t="s">
        <v>48</v>
      </c>
      <c r="B438">
        <v>117</v>
      </c>
      <c r="C438">
        <v>104054514</v>
      </c>
      <c r="D438" t="s">
        <v>2125</v>
      </c>
      <c r="E438" t="s">
        <v>2620</v>
      </c>
      <c r="F438" t="s">
        <v>37</v>
      </c>
      <c r="G438" t="s">
        <v>38</v>
      </c>
      <c r="H438">
        <v>80000000</v>
      </c>
      <c r="I438">
        <v>7.7</v>
      </c>
    </row>
    <row r="439" spans="1:9" x14ac:dyDescent="0.3">
      <c r="A439" t="s">
        <v>2178</v>
      </c>
      <c r="B439">
        <v>117</v>
      </c>
      <c r="C439">
        <v>103028109</v>
      </c>
      <c r="D439" t="s">
        <v>1681</v>
      </c>
      <c r="E439" t="s">
        <v>2625</v>
      </c>
      <c r="F439" t="s">
        <v>37</v>
      </c>
      <c r="G439" t="s">
        <v>38</v>
      </c>
      <c r="H439">
        <v>80000000</v>
      </c>
      <c r="I439">
        <v>6.4</v>
      </c>
    </row>
    <row r="440" spans="1:9" x14ac:dyDescent="0.3">
      <c r="A440" t="s">
        <v>1783</v>
      </c>
      <c r="B440">
        <v>123</v>
      </c>
      <c r="C440">
        <v>101087161</v>
      </c>
      <c r="D440" t="s">
        <v>334</v>
      </c>
      <c r="E440" t="s">
        <v>2637</v>
      </c>
      <c r="F440" t="s">
        <v>37</v>
      </c>
      <c r="G440" t="s">
        <v>38</v>
      </c>
      <c r="H440">
        <v>75000000</v>
      </c>
      <c r="I440">
        <v>6.8</v>
      </c>
    </row>
    <row r="441" spans="1:9" x14ac:dyDescent="0.3">
      <c r="A441" t="s">
        <v>2641</v>
      </c>
      <c r="B441">
        <v>118</v>
      </c>
      <c r="C441">
        <v>101111837</v>
      </c>
      <c r="D441" t="s">
        <v>1156</v>
      </c>
      <c r="E441" t="s">
        <v>2643</v>
      </c>
      <c r="F441" t="s">
        <v>37</v>
      </c>
      <c r="G441" t="s">
        <v>38</v>
      </c>
      <c r="H441">
        <v>80000000</v>
      </c>
      <c r="I441">
        <v>6.6</v>
      </c>
    </row>
    <row r="442" spans="1:9" x14ac:dyDescent="0.3">
      <c r="A442" t="s">
        <v>2647</v>
      </c>
      <c r="B442">
        <v>154</v>
      </c>
      <c r="C442">
        <v>95632614</v>
      </c>
      <c r="D442" t="s">
        <v>2648</v>
      </c>
      <c r="E442" t="s">
        <v>2649</v>
      </c>
      <c r="F442" t="s">
        <v>37</v>
      </c>
      <c r="G442" t="s">
        <v>38</v>
      </c>
      <c r="H442">
        <v>79000000</v>
      </c>
      <c r="I442">
        <v>7.2</v>
      </c>
    </row>
    <row r="443" spans="1:9" x14ac:dyDescent="0.3">
      <c r="A443" t="s">
        <v>2652</v>
      </c>
      <c r="B443">
        <v>118</v>
      </c>
      <c r="C443">
        <v>94822707</v>
      </c>
      <c r="D443" t="s">
        <v>712</v>
      </c>
      <c r="E443" t="s">
        <v>2653</v>
      </c>
      <c r="F443" t="s">
        <v>37</v>
      </c>
      <c r="G443" t="s">
        <v>38</v>
      </c>
      <c r="H443">
        <v>80000000</v>
      </c>
      <c r="I443">
        <v>6.9</v>
      </c>
    </row>
    <row r="444" spans="1:9" x14ac:dyDescent="0.3">
      <c r="A444" t="s">
        <v>2656</v>
      </c>
      <c r="B444">
        <v>90</v>
      </c>
      <c r="C444">
        <v>92969824</v>
      </c>
      <c r="D444" t="s">
        <v>2658</v>
      </c>
      <c r="E444" t="s">
        <v>2659</v>
      </c>
      <c r="F444" t="s">
        <v>37</v>
      </c>
      <c r="G444" t="s">
        <v>38</v>
      </c>
      <c r="H444">
        <v>80000000</v>
      </c>
      <c r="I444">
        <v>5.2</v>
      </c>
    </row>
    <row r="445" spans="1:9" x14ac:dyDescent="0.3">
      <c r="A445" t="s">
        <v>1605</v>
      </c>
      <c r="B445">
        <v>113</v>
      </c>
      <c r="C445">
        <v>91188905</v>
      </c>
      <c r="D445" t="s">
        <v>2664</v>
      </c>
      <c r="E445" t="s">
        <v>2665</v>
      </c>
      <c r="F445" t="s">
        <v>37</v>
      </c>
      <c r="G445" t="s">
        <v>38</v>
      </c>
      <c r="H445">
        <v>80000000</v>
      </c>
      <c r="I445">
        <v>4.9000000000000004</v>
      </c>
    </row>
    <row r="446" spans="1:9" x14ac:dyDescent="0.3">
      <c r="A446" t="s">
        <v>2669</v>
      </c>
      <c r="B446">
        <v>88</v>
      </c>
      <c r="C446">
        <v>90443603</v>
      </c>
      <c r="D446" t="s">
        <v>2670</v>
      </c>
      <c r="E446" t="s">
        <v>2671</v>
      </c>
      <c r="F446" t="s">
        <v>37</v>
      </c>
      <c r="G446" t="s">
        <v>38</v>
      </c>
      <c r="H446">
        <v>80000000</v>
      </c>
      <c r="I446">
        <v>6.3</v>
      </c>
    </row>
    <row r="447" spans="1:9" x14ac:dyDescent="0.3">
      <c r="A447" t="s">
        <v>809</v>
      </c>
      <c r="B447">
        <v>93</v>
      </c>
      <c r="C447">
        <v>82226474</v>
      </c>
      <c r="D447" t="s">
        <v>2676</v>
      </c>
      <c r="E447" t="s">
        <v>2678</v>
      </c>
      <c r="F447" t="s">
        <v>37</v>
      </c>
      <c r="G447" t="s">
        <v>38</v>
      </c>
      <c r="H447">
        <v>65000000</v>
      </c>
      <c r="I447">
        <v>5.6</v>
      </c>
    </row>
    <row r="448" spans="1:9" x14ac:dyDescent="0.3">
      <c r="A448" t="s">
        <v>2682</v>
      </c>
      <c r="B448">
        <v>104</v>
      </c>
      <c r="C448">
        <v>79363785</v>
      </c>
      <c r="D448" t="s">
        <v>2683</v>
      </c>
      <c r="E448" t="s">
        <v>2684</v>
      </c>
      <c r="F448" t="s">
        <v>37</v>
      </c>
      <c r="G448" t="s">
        <v>38</v>
      </c>
      <c r="H448">
        <v>80000000</v>
      </c>
      <c r="I448">
        <v>5.5</v>
      </c>
    </row>
    <row r="449" spans="1:9" x14ac:dyDescent="0.3">
      <c r="A449" t="s">
        <v>1058</v>
      </c>
      <c r="B449">
        <v>135</v>
      </c>
      <c r="C449">
        <v>76081498</v>
      </c>
      <c r="D449" t="s">
        <v>2689</v>
      </c>
      <c r="E449" t="s">
        <v>2690</v>
      </c>
      <c r="F449" t="s">
        <v>37</v>
      </c>
      <c r="G449" t="s">
        <v>38</v>
      </c>
      <c r="H449">
        <v>75000000</v>
      </c>
      <c r="I449">
        <v>6.7</v>
      </c>
    </row>
    <row r="450" spans="1:9" x14ac:dyDescent="0.3">
      <c r="A450" t="s">
        <v>507</v>
      </c>
      <c r="B450">
        <v>134</v>
      </c>
      <c r="C450">
        <v>85707116</v>
      </c>
      <c r="D450" t="s">
        <v>1467</v>
      </c>
      <c r="E450" t="s">
        <v>2694</v>
      </c>
      <c r="F450" t="s">
        <v>37</v>
      </c>
      <c r="G450" t="s">
        <v>38</v>
      </c>
      <c r="H450">
        <v>68000000</v>
      </c>
      <c r="I450">
        <v>7.6</v>
      </c>
    </row>
    <row r="451" spans="1:9" x14ac:dyDescent="0.3">
      <c r="A451" t="s">
        <v>2698</v>
      </c>
      <c r="B451">
        <v>98</v>
      </c>
      <c r="C451">
        <v>74329966</v>
      </c>
      <c r="D451" t="s">
        <v>2699</v>
      </c>
      <c r="E451" t="s">
        <v>2700</v>
      </c>
      <c r="F451" t="s">
        <v>37</v>
      </c>
      <c r="G451" t="s">
        <v>38</v>
      </c>
      <c r="H451">
        <v>70000000</v>
      </c>
      <c r="I451">
        <v>5.7</v>
      </c>
    </row>
    <row r="452" spans="1:9" x14ac:dyDescent="0.3">
      <c r="A452" t="s">
        <v>2703</v>
      </c>
      <c r="B452">
        <v>80</v>
      </c>
      <c r="C452">
        <v>100169068</v>
      </c>
      <c r="D452" t="s">
        <v>471</v>
      </c>
      <c r="E452" t="s">
        <v>2705</v>
      </c>
      <c r="F452" t="s">
        <v>37</v>
      </c>
      <c r="G452" t="s">
        <v>38</v>
      </c>
      <c r="H452">
        <v>80000000</v>
      </c>
      <c r="I452">
        <v>4.5999999999999996</v>
      </c>
    </row>
    <row r="453" spans="1:9" x14ac:dyDescent="0.3">
      <c r="A453" t="s">
        <v>2709</v>
      </c>
      <c r="B453">
        <v>83</v>
      </c>
      <c r="C453">
        <v>73215310</v>
      </c>
      <c r="D453" t="s">
        <v>2711</v>
      </c>
      <c r="E453" t="s">
        <v>2712</v>
      </c>
      <c r="F453" t="s">
        <v>37</v>
      </c>
      <c r="G453" t="s">
        <v>38</v>
      </c>
      <c r="H453">
        <v>80000000</v>
      </c>
      <c r="I453">
        <v>7</v>
      </c>
    </row>
    <row r="454" spans="1:9" x14ac:dyDescent="0.3">
      <c r="A454" t="s">
        <v>1627</v>
      </c>
      <c r="B454">
        <v>102</v>
      </c>
      <c r="C454">
        <v>80360866</v>
      </c>
      <c r="D454" t="s">
        <v>2717</v>
      </c>
      <c r="E454" t="s">
        <v>2718</v>
      </c>
      <c r="F454" t="s">
        <v>37</v>
      </c>
      <c r="G454" t="s">
        <v>38</v>
      </c>
      <c r="H454">
        <v>80000000</v>
      </c>
      <c r="I454">
        <v>5.2</v>
      </c>
    </row>
    <row r="455" spans="1:9" x14ac:dyDescent="0.3">
      <c r="A455" t="s">
        <v>2722</v>
      </c>
      <c r="B455">
        <v>130</v>
      </c>
      <c r="C455">
        <v>69102910</v>
      </c>
      <c r="D455" t="s">
        <v>2723</v>
      </c>
      <c r="E455" t="s">
        <v>2724</v>
      </c>
      <c r="F455" t="s">
        <v>37</v>
      </c>
      <c r="G455" t="s">
        <v>38</v>
      </c>
      <c r="H455">
        <v>80000000</v>
      </c>
      <c r="I455">
        <v>5.0999999999999996</v>
      </c>
    </row>
    <row r="456" spans="1:9" x14ac:dyDescent="0.3">
      <c r="A456" t="s">
        <v>2728</v>
      </c>
      <c r="B456">
        <v>129</v>
      </c>
      <c r="C456">
        <v>65948711</v>
      </c>
      <c r="D456" t="s">
        <v>2202</v>
      </c>
      <c r="E456" t="s">
        <v>2730</v>
      </c>
      <c r="F456" t="s">
        <v>37</v>
      </c>
      <c r="G456" t="s">
        <v>38</v>
      </c>
      <c r="H456">
        <v>80000000</v>
      </c>
      <c r="I456">
        <v>6.6</v>
      </c>
    </row>
    <row r="457" spans="1:9" x14ac:dyDescent="0.3">
      <c r="A457" t="s">
        <v>2335</v>
      </c>
      <c r="B457">
        <v>89</v>
      </c>
      <c r="C457">
        <v>169692572</v>
      </c>
      <c r="D457" t="s">
        <v>792</v>
      </c>
      <c r="E457" t="s">
        <v>2739</v>
      </c>
      <c r="F457" t="s">
        <v>37</v>
      </c>
      <c r="G457" t="s">
        <v>38</v>
      </c>
      <c r="H457">
        <v>80000000</v>
      </c>
      <c r="I457">
        <v>6.7</v>
      </c>
    </row>
    <row r="458" spans="1:9" x14ac:dyDescent="0.3">
      <c r="A458" t="s">
        <v>2750</v>
      </c>
      <c r="B458">
        <v>74</v>
      </c>
      <c r="C458">
        <v>60507228</v>
      </c>
      <c r="D458" t="s">
        <v>2752</v>
      </c>
      <c r="E458" t="s">
        <v>2754</v>
      </c>
      <c r="F458" t="s">
        <v>37</v>
      </c>
      <c r="G458" t="s">
        <v>38</v>
      </c>
      <c r="H458">
        <v>80000000</v>
      </c>
      <c r="I458">
        <v>7.3</v>
      </c>
    </row>
    <row r="459" spans="1:9" x14ac:dyDescent="0.3">
      <c r="A459" t="s">
        <v>928</v>
      </c>
      <c r="B459">
        <v>96</v>
      </c>
      <c r="C459">
        <v>56684819</v>
      </c>
      <c r="D459" t="s">
        <v>73</v>
      </c>
      <c r="E459" t="s">
        <v>2759</v>
      </c>
      <c r="F459" t="s">
        <v>37</v>
      </c>
      <c r="G459" t="s">
        <v>38</v>
      </c>
      <c r="H459">
        <v>80000000</v>
      </c>
      <c r="I459">
        <v>5.9</v>
      </c>
    </row>
    <row r="460" spans="1:9" x14ac:dyDescent="0.3">
      <c r="A460" t="s">
        <v>1902</v>
      </c>
      <c r="B460">
        <v>114</v>
      </c>
      <c r="C460">
        <v>50628009</v>
      </c>
      <c r="D460" t="s">
        <v>2764</v>
      </c>
      <c r="E460" t="s">
        <v>2765</v>
      </c>
      <c r="F460" t="s">
        <v>37</v>
      </c>
      <c r="G460" t="s">
        <v>38</v>
      </c>
      <c r="H460">
        <v>90000000</v>
      </c>
      <c r="I460">
        <v>5.6</v>
      </c>
    </row>
    <row r="461" spans="1:9" x14ac:dyDescent="0.3">
      <c r="A461" t="s">
        <v>1687</v>
      </c>
      <c r="B461">
        <v>99</v>
      </c>
      <c r="C461">
        <v>69772969</v>
      </c>
      <c r="D461" t="s">
        <v>334</v>
      </c>
      <c r="E461" t="s">
        <v>2769</v>
      </c>
      <c r="F461" t="s">
        <v>37</v>
      </c>
      <c r="G461" t="s">
        <v>38</v>
      </c>
      <c r="H461">
        <v>80000000</v>
      </c>
      <c r="I461">
        <v>6.5</v>
      </c>
    </row>
    <row r="462" spans="1:9" x14ac:dyDescent="0.3">
      <c r="A462" t="s">
        <v>313</v>
      </c>
      <c r="B462">
        <v>129</v>
      </c>
      <c r="C462">
        <v>45356386</v>
      </c>
      <c r="D462" t="s">
        <v>136</v>
      </c>
      <c r="E462" t="s">
        <v>2774</v>
      </c>
      <c r="F462" t="s">
        <v>2778</v>
      </c>
      <c r="G462" t="s">
        <v>38</v>
      </c>
      <c r="H462">
        <v>75000000</v>
      </c>
      <c r="I462">
        <v>5.9</v>
      </c>
    </row>
    <row r="463" spans="1:9" x14ac:dyDescent="0.3">
      <c r="A463" t="s">
        <v>2779</v>
      </c>
      <c r="B463">
        <v>113</v>
      </c>
      <c r="C463">
        <v>55350897</v>
      </c>
      <c r="D463" t="s">
        <v>687</v>
      </c>
      <c r="E463" t="s">
        <v>2781</v>
      </c>
      <c r="F463" t="s">
        <v>37</v>
      </c>
      <c r="G463" t="s">
        <v>38</v>
      </c>
      <c r="H463">
        <v>85000000</v>
      </c>
      <c r="I463">
        <v>7</v>
      </c>
    </row>
    <row r="464" spans="1:9" x14ac:dyDescent="0.3">
      <c r="A464" t="s">
        <v>2785</v>
      </c>
      <c r="B464">
        <v>90</v>
      </c>
      <c r="C464">
        <v>39442871</v>
      </c>
      <c r="D464" t="s">
        <v>2786</v>
      </c>
      <c r="E464" t="s">
        <v>2787</v>
      </c>
      <c r="F464" t="s">
        <v>37</v>
      </c>
      <c r="G464" t="s">
        <v>38</v>
      </c>
      <c r="H464">
        <v>80000000</v>
      </c>
      <c r="I464">
        <v>5.3</v>
      </c>
    </row>
    <row r="465" spans="1:9" x14ac:dyDescent="0.3">
      <c r="A465" t="s">
        <v>2791</v>
      </c>
      <c r="B465">
        <v>118</v>
      </c>
      <c r="C465">
        <v>37899638</v>
      </c>
      <c r="D465" t="s">
        <v>2792</v>
      </c>
      <c r="E465" t="s">
        <v>2793</v>
      </c>
      <c r="F465" t="s">
        <v>37</v>
      </c>
      <c r="G465" t="s">
        <v>38</v>
      </c>
      <c r="H465">
        <v>88000000</v>
      </c>
      <c r="I465">
        <v>5.9</v>
      </c>
    </row>
    <row r="466" spans="1:9" x14ac:dyDescent="0.3">
      <c r="A466" t="s">
        <v>255</v>
      </c>
      <c r="B466">
        <v>106</v>
      </c>
      <c r="C466">
        <v>37754208</v>
      </c>
      <c r="D466" t="s">
        <v>1904</v>
      </c>
      <c r="E466" t="s">
        <v>2796</v>
      </c>
      <c r="F466" t="s">
        <v>37</v>
      </c>
      <c r="G466" t="s">
        <v>38</v>
      </c>
      <c r="H466">
        <v>70000000</v>
      </c>
      <c r="I466">
        <v>6.3</v>
      </c>
    </row>
    <row r="467" spans="1:9" x14ac:dyDescent="0.3">
      <c r="A467" t="s">
        <v>646</v>
      </c>
      <c r="B467">
        <v>89</v>
      </c>
      <c r="C467">
        <v>38542418</v>
      </c>
      <c r="D467" t="s">
        <v>2813</v>
      </c>
      <c r="E467" t="s">
        <v>2814</v>
      </c>
      <c r="F467" t="s">
        <v>37</v>
      </c>
      <c r="G467" t="s">
        <v>38</v>
      </c>
      <c r="H467">
        <v>80000000</v>
      </c>
      <c r="I467">
        <v>6.3</v>
      </c>
    </row>
    <row r="468" spans="1:9" x14ac:dyDescent="0.3">
      <c r="A468" t="s">
        <v>1489</v>
      </c>
      <c r="B468">
        <v>145</v>
      </c>
      <c r="C468">
        <v>34566746</v>
      </c>
      <c r="D468" t="s">
        <v>2819</v>
      </c>
      <c r="E468" t="s">
        <v>2820</v>
      </c>
      <c r="F468" t="s">
        <v>37</v>
      </c>
      <c r="G468" t="s">
        <v>38</v>
      </c>
      <c r="H468">
        <v>80000000</v>
      </c>
      <c r="I468">
        <v>7.3</v>
      </c>
    </row>
    <row r="469" spans="1:9" x14ac:dyDescent="0.3">
      <c r="A469" t="s">
        <v>499</v>
      </c>
      <c r="B469">
        <v>114</v>
      </c>
      <c r="C469">
        <v>32885565</v>
      </c>
      <c r="D469" t="s">
        <v>712</v>
      </c>
      <c r="E469" t="s">
        <v>2825</v>
      </c>
      <c r="F469" t="s">
        <v>37</v>
      </c>
      <c r="G469" t="s">
        <v>38</v>
      </c>
      <c r="H469">
        <v>80000000</v>
      </c>
      <c r="I469">
        <v>5.8</v>
      </c>
    </row>
    <row r="470" spans="1:9" x14ac:dyDescent="0.3">
      <c r="A470" t="s">
        <v>2829</v>
      </c>
      <c r="B470">
        <v>87</v>
      </c>
      <c r="C470">
        <v>36073232</v>
      </c>
      <c r="D470" t="s">
        <v>2831</v>
      </c>
      <c r="E470" t="s">
        <v>2833</v>
      </c>
      <c r="F470" t="s">
        <v>37</v>
      </c>
      <c r="G470" t="s">
        <v>38</v>
      </c>
      <c r="H470">
        <v>80000000</v>
      </c>
      <c r="I470">
        <v>5.2</v>
      </c>
    </row>
    <row r="471" spans="1:9" x14ac:dyDescent="0.3">
      <c r="A471" t="s">
        <v>2837</v>
      </c>
      <c r="B471">
        <v>119</v>
      </c>
      <c r="C471">
        <v>21471685</v>
      </c>
      <c r="D471" t="s">
        <v>73</v>
      </c>
      <c r="E471" t="s">
        <v>2839</v>
      </c>
      <c r="F471" t="s">
        <v>37</v>
      </c>
      <c r="G471" t="s">
        <v>38</v>
      </c>
      <c r="H471">
        <v>44000000</v>
      </c>
      <c r="I471">
        <v>2.4</v>
      </c>
    </row>
    <row r="472" spans="1:9" x14ac:dyDescent="0.3">
      <c r="A472" t="s">
        <v>2843</v>
      </c>
      <c r="B472">
        <v>91</v>
      </c>
      <c r="C472">
        <v>20950820</v>
      </c>
      <c r="D472" t="s">
        <v>1177</v>
      </c>
      <c r="E472" t="s">
        <v>2845</v>
      </c>
      <c r="F472" t="s">
        <v>37</v>
      </c>
      <c r="G472" t="s">
        <v>767</v>
      </c>
      <c r="H472">
        <v>80000000</v>
      </c>
      <c r="I472">
        <v>5.7</v>
      </c>
    </row>
    <row r="473" spans="1:9" x14ac:dyDescent="0.3">
      <c r="A473" t="s">
        <v>157</v>
      </c>
      <c r="B473">
        <v>118</v>
      </c>
      <c r="C473">
        <v>19673424</v>
      </c>
      <c r="D473" t="s">
        <v>2850</v>
      </c>
      <c r="E473" t="s">
        <v>2852</v>
      </c>
      <c r="F473" t="s">
        <v>37</v>
      </c>
      <c r="G473" t="s">
        <v>38</v>
      </c>
      <c r="H473">
        <v>80000000</v>
      </c>
      <c r="I473">
        <v>5.8</v>
      </c>
    </row>
    <row r="474" spans="1:9" x14ac:dyDescent="0.3">
      <c r="A474" t="s">
        <v>1058</v>
      </c>
      <c r="B474">
        <v>116</v>
      </c>
      <c r="C474">
        <v>19480739</v>
      </c>
      <c r="D474" t="s">
        <v>73</v>
      </c>
      <c r="E474" t="s">
        <v>2856</v>
      </c>
      <c r="F474" t="s">
        <v>37</v>
      </c>
      <c r="G474" t="s">
        <v>38</v>
      </c>
      <c r="H474">
        <v>80000000</v>
      </c>
      <c r="I474">
        <v>5.6</v>
      </c>
    </row>
    <row r="475" spans="1:9" x14ac:dyDescent="0.3">
      <c r="A475" t="s">
        <v>2859</v>
      </c>
      <c r="B475">
        <v>177</v>
      </c>
      <c r="C475">
        <v>17593391</v>
      </c>
      <c r="D475" t="s">
        <v>571</v>
      </c>
      <c r="E475" t="s">
        <v>2861</v>
      </c>
      <c r="F475" t="s">
        <v>37</v>
      </c>
      <c r="G475" t="s">
        <v>38</v>
      </c>
      <c r="H475">
        <v>80000000</v>
      </c>
      <c r="I475">
        <v>6</v>
      </c>
    </row>
    <row r="476" spans="1:9" x14ac:dyDescent="0.3">
      <c r="A476" t="s">
        <v>845</v>
      </c>
      <c r="B476">
        <v>97</v>
      </c>
      <c r="C476">
        <v>18318000</v>
      </c>
      <c r="D476" t="s">
        <v>2449</v>
      </c>
      <c r="E476" t="s">
        <v>2866</v>
      </c>
      <c r="F476" t="s">
        <v>37</v>
      </c>
      <c r="G476" t="s">
        <v>370</v>
      </c>
      <c r="H476">
        <v>80000000</v>
      </c>
      <c r="I476">
        <v>5.8</v>
      </c>
    </row>
    <row r="477" spans="1:9" x14ac:dyDescent="0.3">
      <c r="A477" t="s">
        <v>1076</v>
      </c>
      <c r="B477">
        <v>106</v>
      </c>
      <c r="C477">
        <v>27356090</v>
      </c>
      <c r="D477" t="s">
        <v>42</v>
      </c>
      <c r="E477" t="s">
        <v>2871</v>
      </c>
      <c r="F477" t="s">
        <v>37</v>
      </c>
      <c r="G477" t="s">
        <v>38</v>
      </c>
      <c r="H477">
        <v>90000000</v>
      </c>
      <c r="I477">
        <v>6</v>
      </c>
    </row>
    <row r="478" spans="1:9" x14ac:dyDescent="0.3">
      <c r="A478" t="s">
        <v>2875</v>
      </c>
      <c r="B478">
        <v>106</v>
      </c>
      <c r="C478">
        <v>17473245</v>
      </c>
      <c r="D478" t="s">
        <v>2813</v>
      </c>
      <c r="E478" t="s">
        <v>2878</v>
      </c>
      <c r="F478" t="s">
        <v>37</v>
      </c>
      <c r="G478" t="s">
        <v>38</v>
      </c>
      <c r="H478">
        <v>70000000</v>
      </c>
      <c r="I478">
        <v>5.7</v>
      </c>
    </row>
    <row r="479" spans="1:9" x14ac:dyDescent="0.3">
      <c r="A479" t="s">
        <v>1971</v>
      </c>
      <c r="B479">
        <v>94</v>
      </c>
      <c r="C479">
        <v>15131330</v>
      </c>
      <c r="D479" t="s">
        <v>628</v>
      </c>
      <c r="E479" t="s">
        <v>2884</v>
      </c>
      <c r="F479" t="s">
        <v>37</v>
      </c>
      <c r="G479" t="s">
        <v>1465</v>
      </c>
      <c r="H479">
        <v>86000000</v>
      </c>
      <c r="I479">
        <v>6</v>
      </c>
    </row>
    <row r="480" spans="1:9" x14ac:dyDescent="0.3">
      <c r="A480" t="s">
        <v>2888</v>
      </c>
      <c r="B480">
        <v>104</v>
      </c>
      <c r="C480">
        <v>19406406</v>
      </c>
      <c r="D480" t="s">
        <v>2889</v>
      </c>
      <c r="E480" t="s">
        <v>2891</v>
      </c>
      <c r="F480" t="s">
        <v>1464</v>
      </c>
      <c r="G480" t="s">
        <v>1465</v>
      </c>
      <c r="H480">
        <v>40000000</v>
      </c>
      <c r="I480">
        <v>7.8</v>
      </c>
    </row>
    <row r="481" spans="1:9" x14ac:dyDescent="0.3">
      <c r="A481" t="s">
        <v>1819</v>
      </c>
      <c r="B481">
        <v>102</v>
      </c>
      <c r="C481">
        <v>1891821</v>
      </c>
      <c r="D481" t="s">
        <v>341</v>
      </c>
      <c r="E481" t="s">
        <v>2895</v>
      </c>
      <c r="F481" t="s">
        <v>37</v>
      </c>
      <c r="G481" t="s">
        <v>56</v>
      </c>
      <c r="H481">
        <v>52000000</v>
      </c>
      <c r="I481">
        <v>4.2</v>
      </c>
    </row>
    <row r="482" spans="1:9" x14ac:dyDescent="0.3">
      <c r="A482" t="s">
        <v>2331</v>
      </c>
      <c r="B482">
        <v>105</v>
      </c>
      <c r="C482">
        <v>23219748</v>
      </c>
      <c r="D482" t="s">
        <v>2900</v>
      </c>
      <c r="E482" t="s">
        <v>2902</v>
      </c>
      <c r="F482" t="s">
        <v>37</v>
      </c>
      <c r="G482" t="s">
        <v>268</v>
      </c>
      <c r="H482">
        <v>80000000</v>
      </c>
      <c r="I482">
        <v>5.6</v>
      </c>
    </row>
    <row r="483" spans="1:9" x14ac:dyDescent="0.3">
      <c r="A483" t="s">
        <v>850</v>
      </c>
      <c r="B483">
        <v>135</v>
      </c>
      <c r="C483">
        <v>170708996</v>
      </c>
      <c r="D483" t="s">
        <v>1544</v>
      </c>
      <c r="E483" t="s">
        <v>2915</v>
      </c>
      <c r="F483" t="s">
        <v>37</v>
      </c>
      <c r="G483" t="s">
        <v>38</v>
      </c>
      <c r="H483">
        <v>58000000</v>
      </c>
      <c r="I483">
        <v>8.1999999999999993</v>
      </c>
    </row>
    <row r="484" spans="1:9" x14ac:dyDescent="0.3">
      <c r="A484" t="s">
        <v>2386</v>
      </c>
      <c r="B484">
        <v>73</v>
      </c>
      <c r="C484">
        <v>422783777</v>
      </c>
      <c r="D484" t="s">
        <v>2918</v>
      </c>
      <c r="E484" t="s">
        <v>2919</v>
      </c>
      <c r="F484" t="s">
        <v>37</v>
      </c>
      <c r="G484" t="s">
        <v>38</v>
      </c>
      <c r="H484">
        <v>45000000</v>
      </c>
      <c r="I484">
        <v>8.5</v>
      </c>
    </row>
    <row r="485" spans="1:9" x14ac:dyDescent="0.3">
      <c r="A485" t="s">
        <v>1511</v>
      </c>
      <c r="B485">
        <v>94</v>
      </c>
      <c r="C485">
        <v>103812241</v>
      </c>
      <c r="D485" t="s">
        <v>165</v>
      </c>
      <c r="E485" t="s">
        <v>2923</v>
      </c>
      <c r="F485" t="s">
        <v>37</v>
      </c>
      <c r="G485" t="s">
        <v>38</v>
      </c>
      <c r="H485">
        <v>79000000</v>
      </c>
      <c r="I485">
        <v>5.8</v>
      </c>
    </row>
    <row r="486" spans="1:9" x14ac:dyDescent="0.3">
      <c r="A486" t="s">
        <v>2926</v>
      </c>
      <c r="B486">
        <v>95</v>
      </c>
      <c r="C486">
        <v>119793567</v>
      </c>
      <c r="D486" t="s">
        <v>2927</v>
      </c>
      <c r="E486" t="s">
        <v>2928</v>
      </c>
      <c r="F486" t="s">
        <v>37</v>
      </c>
      <c r="G486" t="s">
        <v>38</v>
      </c>
      <c r="H486">
        <v>78000000</v>
      </c>
      <c r="I486">
        <v>6.5</v>
      </c>
    </row>
    <row r="487" spans="1:9" x14ac:dyDescent="0.3">
      <c r="A487" t="s">
        <v>260</v>
      </c>
      <c r="B487">
        <v>124</v>
      </c>
      <c r="C487">
        <v>92930005</v>
      </c>
      <c r="D487" t="s">
        <v>2125</v>
      </c>
      <c r="E487" t="s">
        <v>2932</v>
      </c>
      <c r="F487" t="s">
        <v>37</v>
      </c>
      <c r="G487" t="s">
        <v>767</v>
      </c>
      <c r="H487">
        <v>78000000</v>
      </c>
      <c r="I487">
        <v>7.2</v>
      </c>
    </row>
    <row r="488" spans="1:9" x14ac:dyDescent="0.3">
      <c r="A488" t="s">
        <v>893</v>
      </c>
      <c r="B488">
        <v>136</v>
      </c>
      <c r="C488">
        <v>67286731</v>
      </c>
      <c r="D488" t="s">
        <v>136</v>
      </c>
      <c r="E488" t="s">
        <v>2936</v>
      </c>
      <c r="F488" t="s">
        <v>37</v>
      </c>
      <c r="G488" t="s">
        <v>38</v>
      </c>
      <c r="H488">
        <v>100000000</v>
      </c>
      <c r="I488">
        <v>6.7</v>
      </c>
    </row>
    <row r="489" spans="1:9" x14ac:dyDescent="0.3">
      <c r="A489" t="s">
        <v>2178</v>
      </c>
      <c r="B489">
        <v>91</v>
      </c>
      <c r="C489">
        <v>74158157</v>
      </c>
      <c r="D489" t="s">
        <v>1671</v>
      </c>
      <c r="E489" t="s">
        <v>2939</v>
      </c>
      <c r="F489" t="s">
        <v>37</v>
      </c>
      <c r="G489" t="s">
        <v>38</v>
      </c>
      <c r="H489">
        <v>79000000</v>
      </c>
      <c r="I489">
        <v>3.4</v>
      </c>
    </row>
    <row r="490" spans="1:9" x14ac:dyDescent="0.3">
      <c r="A490" t="s">
        <v>2943</v>
      </c>
      <c r="B490">
        <v>107</v>
      </c>
      <c r="C490">
        <v>127083765</v>
      </c>
      <c r="D490" t="s">
        <v>334</v>
      </c>
      <c r="E490" t="s">
        <v>2944</v>
      </c>
      <c r="F490" t="s">
        <v>37</v>
      </c>
      <c r="G490" t="s">
        <v>38</v>
      </c>
      <c r="H490">
        <v>76000000</v>
      </c>
      <c r="I490">
        <v>5.9</v>
      </c>
    </row>
    <row r="491" spans="1:9" x14ac:dyDescent="0.3">
      <c r="A491" t="s">
        <v>1161</v>
      </c>
      <c r="B491">
        <v>108</v>
      </c>
      <c r="C491">
        <v>1339152</v>
      </c>
      <c r="D491" t="s">
        <v>2948</v>
      </c>
      <c r="E491" t="s">
        <v>2949</v>
      </c>
      <c r="F491" t="s">
        <v>37</v>
      </c>
      <c r="G491" t="s">
        <v>1465</v>
      </c>
      <c r="H491">
        <v>81200000</v>
      </c>
      <c r="I491">
        <v>7.8</v>
      </c>
    </row>
    <row r="492" spans="1:9" x14ac:dyDescent="0.3">
      <c r="A492" t="s">
        <v>2952</v>
      </c>
      <c r="B492">
        <v>99</v>
      </c>
      <c r="C492">
        <v>15071514</v>
      </c>
      <c r="D492" t="s">
        <v>2954</v>
      </c>
      <c r="E492" t="s">
        <v>2955</v>
      </c>
      <c r="F492" t="s">
        <v>37</v>
      </c>
      <c r="G492" t="s">
        <v>38</v>
      </c>
      <c r="H492">
        <v>80000000</v>
      </c>
      <c r="I492">
        <v>5.9</v>
      </c>
    </row>
    <row r="493" spans="1:9" x14ac:dyDescent="0.3">
      <c r="A493" t="s">
        <v>2959</v>
      </c>
      <c r="B493">
        <v>92</v>
      </c>
      <c r="C493">
        <v>26000610</v>
      </c>
      <c r="D493" t="s">
        <v>271</v>
      </c>
      <c r="E493" t="s">
        <v>2960</v>
      </c>
      <c r="F493" t="s">
        <v>37</v>
      </c>
      <c r="G493" t="s">
        <v>38</v>
      </c>
      <c r="H493">
        <v>76000000</v>
      </c>
      <c r="I493">
        <v>4.0999999999999996</v>
      </c>
    </row>
    <row r="494" spans="1:9" x14ac:dyDescent="0.3">
      <c r="A494" t="s">
        <v>2964</v>
      </c>
      <c r="B494">
        <v>87</v>
      </c>
      <c r="C494">
        <v>323505540</v>
      </c>
      <c r="D494" t="s">
        <v>2966</v>
      </c>
      <c r="E494" t="s">
        <v>2967</v>
      </c>
      <c r="F494" t="s">
        <v>37</v>
      </c>
      <c r="G494" t="s">
        <v>677</v>
      </c>
      <c r="H494">
        <v>75000000</v>
      </c>
      <c r="I494">
        <v>6.8</v>
      </c>
    </row>
    <row r="495" spans="1:9" x14ac:dyDescent="0.3">
      <c r="A495" t="s">
        <v>2971</v>
      </c>
      <c r="B495">
        <v>110</v>
      </c>
      <c r="C495">
        <v>66462600</v>
      </c>
      <c r="D495" t="s">
        <v>31</v>
      </c>
      <c r="E495" t="s">
        <v>2973</v>
      </c>
      <c r="F495" t="s">
        <v>37</v>
      </c>
      <c r="G495" t="s">
        <v>38</v>
      </c>
      <c r="H495">
        <v>78000000</v>
      </c>
      <c r="I495">
        <v>5.8</v>
      </c>
    </row>
    <row r="496" spans="1:9" x14ac:dyDescent="0.3">
      <c r="A496" t="s">
        <v>2976</v>
      </c>
      <c r="B496">
        <v>98</v>
      </c>
      <c r="C496">
        <v>368049635</v>
      </c>
      <c r="D496" t="s">
        <v>2100</v>
      </c>
      <c r="E496" t="s">
        <v>2978</v>
      </c>
      <c r="F496" t="s">
        <v>37</v>
      </c>
      <c r="G496" t="s">
        <v>38</v>
      </c>
      <c r="H496">
        <v>76000000</v>
      </c>
      <c r="I496">
        <v>7.5</v>
      </c>
    </row>
    <row r="497" spans="1:9" x14ac:dyDescent="0.3">
      <c r="A497" t="s">
        <v>428</v>
      </c>
      <c r="B497">
        <v>154</v>
      </c>
      <c r="C497">
        <v>306124059</v>
      </c>
      <c r="D497" t="s">
        <v>73</v>
      </c>
      <c r="E497" t="s">
        <v>2981</v>
      </c>
      <c r="F497" t="s">
        <v>37</v>
      </c>
      <c r="G497" t="s">
        <v>38</v>
      </c>
      <c r="H497">
        <v>75000000</v>
      </c>
      <c r="I497">
        <v>6.9</v>
      </c>
    </row>
    <row r="498" spans="1:9" x14ac:dyDescent="0.3">
      <c r="A498" t="s">
        <v>389</v>
      </c>
      <c r="B498">
        <v>129</v>
      </c>
      <c r="C498">
        <v>229074524</v>
      </c>
      <c r="D498" t="s">
        <v>73</v>
      </c>
      <c r="E498" t="s">
        <v>2987</v>
      </c>
      <c r="F498" t="s">
        <v>37</v>
      </c>
      <c r="G498" t="s">
        <v>38</v>
      </c>
      <c r="H498">
        <v>73000000</v>
      </c>
      <c r="I498">
        <v>6.5</v>
      </c>
    </row>
    <row r="499" spans="1:9" x14ac:dyDescent="0.3">
      <c r="A499" t="s">
        <v>801</v>
      </c>
      <c r="B499">
        <v>86</v>
      </c>
      <c r="C499">
        <v>193136719</v>
      </c>
      <c r="D499" t="s">
        <v>471</v>
      </c>
      <c r="E499" t="s">
        <v>2991</v>
      </c>
      <c r="F499" t="s">
        <v>37</v>
      </c>
      <c r="G499" t="s">
        <v>38</v>
      </c>
      <c r="H499">
        <v>75000000</v>
      </c>
      <c r="I499">
        <v>6.9</v>
      </c>
    </row>
    <row r="500" spans="1:9" x14ac:dyDescent="0.3">
      <c r="A500" t="s">
        <v>1217</v>
      </c>
      <c r="B500">
        <v>109</v>
      </c>
      <c r="C500">
        <v>35286428</v>
      </c>
      <c r="D500" t="s">
        <v>2683</v>
      </c>
      <c r="E500" t="s">
        <v>2995</v>
      </c>
      <c r="F500" t="s">
        <v>37</v>
      </c>
      <c r="G500" t="s">
        <v>38</v>
      </c>
      <c r="H500">
        <v>76000000</v>
      </c>
      <c r="I500">
        <v>7.9</v>
      </c>
    </row>
    <row r="501" spans="1:9" x14ac:dyDescent="0.3">
      <c r="A501" t="s">
        <v>118</v>
      </c>
      <c r="B501">
        <v>104</v>
      </c>
      <c r="C501">
        <v>157299717</v>
      </c>
      <c r="D501" t="s">
        <v>73</v>
      </c>
      <c r="E501" t="s">
        <v>3000</v>
      </c>
      <c r="F501" t="s">
        <v>37</v>
      </c>
      <c r="G501" t="s">
        <v>38</v>
      </c>
      <c r="H501">
        <v>75000000</v>
      </c>
      <c r="I501">
        <v>7.4</v>
      </c>
    </row>
    <row r="502" spans="1:9" x14ac:dyDescent="0.3">
      <c r="A502" t="s">
        <v>2156</v>
      </c>
      <c r="B502">
        <v>110</v>
      </c>
      <c r="C502">
        <v>134568845</v>
      </c>
      <c r="D502" t="s">
        <v>3003</v>
      </c>
      <c r="E502" t="s">
        <v>3004</v>
      </c>
      <c r="F502" t="s">
        <v>37</v>
      </c>
      <c r="G502" t="s">
        <v>38</v>
      </c>
      <c r="H502">
        <v>75000000</v>
      </c>
      <c r="I502">
        <v>6.7</v>
      </c>
    </row>
    <row r="503" spans="1:9" x14ac:dyDescent="0.3">
      <c r="A503" t="s">
        <v>278</v>
      </c>
      <c r="B503">
        <v>136</v>
      </c>
      <c r="C503">
        <v>134006721</v>
      </c>
      <c r="D503" t="s">
        <v>50</v>
      </c>
      <c r="E503" t="s">
        <v>3008</v>
      </c>
      <c r="F503" t="s">
        <v>37</v>
      </c>
      <c r="G503" t="s">
        <v>38</v>
      </c>
      <c r="H503">
        <v>75000000</v>
      </c>
      <c r="I503">
        <v>7.4</v>
      </c>
    </row>
    <row r="504" spans="1:9" x14ac:dyDescent="0.3">
      <c r="A504" t="s">
        <v>1278</v>
      </c>
      <c r="B504">
        <v>115</v>
      </c>
      <c r="C504">
        <v>195329763</v>
      </c>
      <c r="D504" t="s">
        <v>1035</v>
      </c>
      <c r="E504" t="s">
        <v>3013</v>
      </c>
      <c r="F504" t="s">
        <v>37</v>
      </c>
      <c r="G504" t="s">
        <v>38</v>
      </c>
      <c r="H504">
        <v>80000000</v>
      </c>
      <c r="I504">
        <v>6.9</v>
      </c>
    </row>
    <row r="505" spans="1:9" x14ac:dyDescent="0.3">
      <c r="A505" t="s">
        <v>2467</v>
      </c>
      <c r="B505">
        <v>99</v>
      </c>
      <c r="C505">
        <v>120776832</v>
      </c>
      <c r="D505" t="s">
        <v>1681</v>
      </c>
      <c r="E505" t="s">
        <v>3018</v>
      </c>
      <c r="F505" t="s">
        <v>37</v>
      </c>
      <c r="G505" t="s">
        <v>38</v>
      </c>
      <c r="H505">
        <v>75000000</v>
      </c>
      <c r="I505">
        <v>6.8</v>
      </c>
    </row>
    <row r="506" spans="1:9" x14ac:dyDescent="0.3">
      <c r="A506" t="s">
        <v>2612</v>
      </c>
      <c r="B506">
        <v>117</v>
      </c>
      <c r="C506">
        <v>118823091</v>
      </c>
      <c r="D506" t="s">
        <v>3023</v>
      </c>
      <c r="E506" t="s">
        <v>3025</v>
      </c>
      <c r="F506" t="s">
        <v>37</v>
      </c>
      <c r="G506" t="s">
        <v>38</v>
      </c>
      <c r="H506">
        <v>75000000</v>
      </c>
      <c r="I506">
        <v>6.7</v>
      </c>
    </row>
    <row r="507" spans="1:9" x14ac:dyDescent="0.3">
      <c r="A507" t="s">
        <v>2066</v>
      </c>
      <c r="B507">
        <v>125</v>
      </c>
      <c r="C507">
        <v>41814863</v>
      </c>
      <c r="D507" t="s">
        <v>3030</v>
      </c>
      <c r="E507" t="s">
        <v>3031</v>
      </c>
      <c r="F507" t="s">
        <v>37</v>
      </c>
      <c r="G507" t="s">
        <v>38</v>
      </c>
      <c r="H507">
        <v>50000000</v>
      </c>
      <c r="I507">
        <v>5.0999999999999996</v>
      </c>
    </row>
    <row r="508" spans="1:9" x14ac:dyDescent="0.3">
      <c r="A508" t="s">
        <v>3035</v>
      </c>
      <c r="B508">
        <v>110</v>
      </c>
      <c r="C508">
        <v>97360069</v>
      </c>
      <c r="D508" t="s">
        <v>3036</v>
      </c>
      <c r="E508" t="s">
        <v>3037</v>
      </c>
      <c r="F508" t="s">
        <v>37</v>
      </c>
      <c r="G508" t="s">
        <v>38</v>
      </c>
      <c r="H508">
        <v>75000000</v>
      </c>
      <c r="I508">
        <v>4.0999999999999996</v>
      </c>
    </row>
    <row r="509" spans="1:9" x14ac:dyDescent="0.3">
      <c r="A509" t="s">
        <v>1114</v>
      </c>
      <c r="B509">
        <v>125</v>
      </c>
      <c r="C509">
        <v>117698894</v>
      </c>
      <c r="D509" t="s">
        <v>2215</v>
      </c>
      <c r="E509" t="s">
        <v>3040</v>
      </c>
      <c r="F509" t="s">
        <v>37</v>
      </c>
      <c r="G509" t="s">
        <v>38</v>
      </c>
      <c r="H509">
        <v>75000000</v>
      </c>
      <c r="I509">
        <v>7.3</v>
      </c>
    </row>
    <row r="510" spans="1:9" x14ac:dyDescent="0.3">
      <c r="A510" t="s">
        <v>2178</v>
      </c>
      <c r="B510">
        <v>102</v>
      </c>
      <c r="C510">
        <v>162001186</v>
      </c>
      <c r="D510" t="s">
        <v>1671</v>
      </c>
      <c r="E510" t="s">
        <v>3044</v>
      </c>
      <c r="F510" t="s">
        <v>37</v>
      </c>
      <c r="G510" t="s">
        <v>38</v>
      </c>
      <c r="H510">
        <v>80000000</v>
      </c>
      <c r="I510">
        <v>6</v>
      </c>
    </row>
    <row r="511" spans="1:9" x14ac:dyDescent="0.3">
      <c r="A511" t="s">
        <v>389</v>
      </c>
      <c r="B511">
        <v>128</v>
      </c>
      <c r="C511">
        <v>77032279</v>
      </c>
      <c r="D511" t="s">
        <v>2527</v>
      </c>
      <c r="E511" t="s">
        <v>3047</v>
      </c>
      <c r="F511" t="s">
        <v>37</v>
      </c>
      <c r="G511" t="s">
        <v>38</v>
      </c>
      <c r="H511">
        <v>60000000</v>
      </c>
      <c r="I511">
        <v>7.3</v>
      </c>
    </row>
    <row r="512" spans="1:9" x14ac:dyDescent="0.3">
      <c r="A512" t="s">
        <v>2222</v>
      </c>
      <c r="B512">
        <v>100</v>
      </c>
      <c r="C512">
        <v>73023275</v>
      </c>
      <c r="D512" t="s">
        <v>3057</v>
      </c>
      <c r="E512" t="s">
        <v>3058</v>
      </c>
      <c r="F512" t="s">
        <v>37</v>
      </c>
      <c r="G512" t="s">
        <v>38</v>
      </c>
      <c r="H512">
        <v>35000000</v>
      </c>
      <c r="I512">
        <v>5.4</v>
      </c>
    </row>
    <row r="513" spans="1:9" x14ac:dyDescent="0.3">
      <c r="A513" t="s">
        <v>313</v>
      </c>
      <c r="B513">
        <v>124</v>
      </c>
      <c r="C513">
        <v>68473360</v>
      </c>
      <c r="D513" t="s">
        <v>712</v>
      </c>
      <c r="E513" t="s">
        <v>3063</v>
      </c>
      <c r="F513" t="s">
        <v>37</v>
      </c>
      <c r="G513" t="s">
        <v>38</v>
      </c>
      <c r="H513">
        <v>75000000</v>
      </c>
      <c r="I513">
        <v>5.9</v>
      </c>
    </row>
    <row r="514" spans="1:9" x14ac:dyDescent="0.3">
      <c r="A514" t="s">
        <v>3066</v>
      </c>
      <c r="B514">
        <v>102</v>
      </c>
      <c r="C514">
        <v>66636385</v>
      </c>
      <c r="D514" t="s">
        <v>3067</v>
      </c>
      <c r="E514" t="s">
        <v>3068</v>
      </c>
      <c r="F514" t="s">
        <v>37</v>
      </c>
      <c r="G514" t="s">
        <v>38</v>
      </c>
      <c r="H514">
        <v>75000000</v>
      </c>
      <c r="I514">
        <v>7.1</v>
      </c>
    </row>
    <row r="515" spans="1:9" x14ac:dyDescent="0.3">
      <c r="A515" t="s">
        <v>1983</v>
      </c>
      <c r="B515">
        <v>90</v>
      </c>
      <c r="C515">
        <v>160762022</v>
      </c>
      <c r="D515" t="s">
        <v>471</v>
      </c>
      <c r="E515" t="s">
        <v>3072</v>
      </c>
      <c r="F515" t="s">
        <v>37</v>
      </c>
      <c r="G515" t="s">
        <v>38</v>
      </c>
      <c r="H515">
        <v>75000000</v>
      </c>
      <c r="I515">
        <v>6</v>
      </c>
    </row>
    <row r="516" spans="1:9" x14ac:dyDescent="0.3">
      <c r="A516" t="s">
        <v>1104</v>
      </c>
      <c r="B516">
        <v>130</v>
      </c>
      <c r="C516">
        <v>103338338</v>
      </c>
      <c r="D516" t="s">
        <v>3076</v>
      </c>
      <c r="E516" t="s">
        <v>3078</v>
      </c>
      <c r="F516" t="s">
        <v>37</v>
      </c>
      <c r="G516" t="s">
        <v>38</v>
      </c>
      <c r="H516">
        <v>70000000</v>
      </c>
      <c r="I516">
        <v>6.5</v>
      </c>
    </row>
    <row r="517" spans="1:9" x14ac:dyDescent="0.3">
      <c r="A517" t="s">
        <v>3088</v>
      </c>
      <c r="B517">
        <v>118</v>
      </c>
      <c r="C517">
        <v>55808744</v>
      </c>
      <c r="D517" t="s">
        <v>3090</v>
      </c>
      <c r="E517" t="s">
        <v>3091</v>
      </c>
      <c r="F517" t="s">
        <v>37</v>
      </c>
      <c r="G517" t="s">
        <v>38</v>
      </c>
      <c r="H517">
        <v>53000000</v>
      </c>
      <c r="I517">
        <v>5.7</v>
      </c>
    </row>
    <row r="518" spans="1:9" x14ac:dyDescent="0.3">
      <c r="A518" t="s">
        <v>389</v>
      </c>
      <c r="B518">
        <v>163</v>
      </c>
      <c r="C518">
        <v>47379090</v>
      </c>
      <c r="D518" t="s">
        <v>2819</v>
      </c>
      <c r="E518" t="s">
        <v>3095</v>
      </c>
      <c r="F518" t="s">
        <v>37</v>
      </c>
      <c r="G518" t="s">
        <v>1465</v>
      </c>
      <c r="H518">
        <v>70000000</v>
      </c>
      <c r="I518">
        <v>7.6</v>
      </c>
    </row>
    <row r="519" spans="1:9" x14ac:dyDescent="0.3">
      <c r="A519" t="s">
        <v>3098</v>
      </c>
      <c r="B519">
        <v>142</v>
      </c>
      <c r="C519">
        <v>43426961</v>
      </c>
      <c r="D519" t="s">
        <v>1910</v>
      </c>
      <c r="E519" t="s">
        <v>3099</v>
      </c>
      <c r="F519" t="s">
        <v>37</v>
      </c>
      <c r="G519" t="s">
        <v>38</v>
      </c>
      <c r="H519">
        <v>70000000</v>
      </c>
      <c r="I519">
        <v>6.6</v>
      </c>
    </row>
    <row r="520" spans="1:9" x14ac:dyDescent="0.3">
      <c r="A520" t="s">
        <v>3102</v>
      </c>
      <c r="B520">
        <v>100</v>
      </c>
      <c r="C520">
        <v>47000485</v>
      </c>
      <c r="D520" t="s">
        <v>3103</v>
      </c>
      <c r="E520" t="s">
        <v>3105</v>
      </c>
      <c r="F520" t="s">
        <v>37</v>
      </c>
      <c r="G520" t="s">
        <v>38</v>
      </c>
      <c r="H520">
        <v>75000000</v>
      </c>
      <c r="I520">
        <v>5.4</v>
      </c>
    </row>
    <row r="521" spans="1:9" x14ac:dyDescent="0.3">
      <c r="A521" t="s">
        <v>1294</v>
      </c>
      <c r="B521">
        <v>116</v>
      </c>
      <c r="C521">
        <v>45434443</v>
      </c>
      <c r="D521" t="s">
        <v>1628</v>
      </c>
      <c r="E521" t="s">
        <v>3108</v>
      </c>
      <c r="F521" t="s">
        <v>37</v>
      </c>
      <c r="G521" t="s">
        <v>38</v>
      </c>
      <c r="H521">
        <v>75000000</v>
      </c>
      <c r="I521">
        <v>7.3</v>
      </c>
    </row>
    <row r="522" spans="1:9" x14ac:dyDescent="0.3">
      <c r="A522" t="s">
        <v>1413</v>
      </c>
      <c r="B522">
        <v>131</v>
      </c>
      <c r="C522">
        <v>42044321</v>
      </c>
      <c r="D522" t="s">
        <v>1415</v>
      </c>
      <c r="E522" t="s">
        <v>3113</v>
      </c>
      <c r="F522" t="s">
        <v>37</v>
      </c>
      <c r="G522" t="s">
        <v>38</v>
      </c>
      <c r="H522">
        <v>80000000</v>
      </c>
      <c r="I522">
        <v>6.5</v>
      </c>
    </row>
    <row r="523" spans="1:9" x14ac:dyDescent="0.3">
      <c r="A523" t="s">
        <v>3117</v>
      </c>
      <c r="B523">
        <v>91</v>
      </c>
      <c r="C523">
        <v>73661010</v>
      </c>
      <c r="D523" t="s">
        <v>3118</v>
      </c>
      <c r="E523" t="s">
        <v>3119</v>
      </c>
      <c r="F523" t="s">
        <v>37</v>
      </c>
      <c r="G523" t="s">
        <v>38</v>
      </c>
      <c r="H523">
        <v>75000000</v>
      </c>
      <c r="I523">
        <v>6.6</v>
      </c>
    </row>
    <row r="524" spans="1:9" x14ac:dyDescent="0.3">
      <c r="A524" t="s">
        <v>3122</v>
      </c>
      <c r="B524">
        <v>123</v>
      </c>
      <c r="C524">
        <v>41523271</v>
      </c>
      <c r="D524" t="s">
        <v>3124</v>
      </c>
      <c r="E524" t="s">
        <v>3125</v>
      </c>
      <c r="F524" t="s">
        <v>37</v>
      </c>
      <c r="G524" t="s">
        <v>38</v>
      </c>
      <c r="H524">
        <v>80000000</v>
      </c>
      <c r="I524">
        <v>6.6</v>
      </c>
    </row>
    <row r="525" spans="1:9" x14ac:dyDescent="0.3">
      <c r="A525" t="s">
        <v>3129</v>
      </c>
      <c r="B525">
        <v>134</v>
      </c>
      <c r="C525">
        <v>37600435</v>
      </c>
      <c r="D525" t="s">
        <v>3131</v>
      </c>
      <c r="E525" t="s">
        <v>3132</v>
      </c>
      <c r="F525" t="s">
        <v>37</v>
      </c>
      <c r="G525" t="s">
        <v>38</v>
      </c>
      <c r="H525">
        <v>55000000</v>
      </c>
      <c r="I525">
        <v>5.9</v>
      </c>
    </row>
    <row r="526" spans="1:9" x14ac:dyDescent="0.3">
      <c r="A526" t="s">
        <v>3136</v>
      </c>
      <c r="B526">
        <v>148</v>
      </c>
      <c r="C526">
        <v>39251128</v>
      </c>
      <c r="D526" t="s">
        <v>3138</v>
      </c>
      <c r="E526" t="s">
        <v>3139</v>
      </c>
      <c r="F526" t="s">
        <v>37</v>
      </c>
      <c r="G526" t="s">
        <v>38</v>
      </c>
      <c r="H526">
        <v>75000000</v>
      </c>
      <c r="I526">
        <v>6.7</v>
      </c>
    </row>
    <row r="527" spans="1:9" x14ac:dyDescent="0.3">
      <c r="A527" t="s">
        <v>2448</v>
      </c>
      <c r="B527">
        <v>110</v>
      </c>
      <c r="C527">
        <v>83503161</v>
      </c>
      <c r="D527" t="s">
        <v>3144</v>
      </c>
      <c r="E527" t="s">
        <v>3145</v>
      </c>
      <c r="F527" t="s">
        <v>37</v>
      </c>
      <c r="G527" t="s">
        <v>38</v>
      </c>
      <c r="H527">
        <v>75000000</v>
      </c>
      <c r="I527">
        <v>6.1</v>
      </c>
    </row>
    <row r="528" spans="1:9" x14ac:dyDescent="0.3">
      <c r="A528" t="s">
        <v>3149</v>
      </c>
      <c r="B528">
        <v>113</v>
      </c>
      <c r="C528">
        <v>34636443</v>
      </c>
      <c r="D528" t="s">
        <v>1120</v>
      </c>
      <c r="E528" t="s">
        <v>3150</v>
      </c>
      <c r="F528" t="s">
        <v>37</v>
      </c>
      <c r="G528" t="s">
        <v>38</v>
      </c>
      <c r="H528">
        <v>52000000</v>
      </c>
      <c r="I528">
        <v>6.6</v>
      </c>
    </row>
    <row r="529" spans="1:9" x14ac:dyDescent="0.3">
      <c r="A529" t="s">
        <v>3154</v>
      </c>
      <c r="B529">
        <v>94</v>
      </c>
      <c r="C529">
        <v>22751979</v>
      </c>
      <c r="D529" t="s">
        <v>3155</v>
      </c>
      <c r="E529" t="s">
        <v>3156</v>
      </c>
      <c r="F529" t="s">
        <v>37</v>
      </c>
      <c r="G529" t="s">
        <v>38</v>
      </c>
      <c r="H529">
        <v>75000000</v>
      </c>
      <c r="I529">
        <v>6.6</v>
      </c>
    </row>
    <row r="530" spans="1:9" x14ac:dyDescent="0.3">
      <c r="A530" t="s">
        <v>3159</v>
      </c>
      <c r="B530">
        <v>116</v>
      </c>
      <c r="C530">
        <v>30013346</v>
      </c>
      <c r="D530" t="s">
        <v>422</v>
      </c>
      <c r="E530" t="s">
        <v>3160</v>
      </c>
      <c r="F530" t="s">
        <v>37</v>
      </c>
      <c r="G530" t="s">
        <v>38</v>
      </c>
      <c r="H530">
        <v>75000000</v>
      </c>
      <c r="I530">
        <v>5.3</v>
      </c>
    </row>
    <row r="531" spans="1:9" x14ac:dyDescent="0.3">
      <c r="A531" t="s">
        <v>2331</v>
      </c>
      <c r="B531">
        <v>99</v>
      </c>
      <c r="C531">
        <v>14567883</v>
      </c>
      <c r="D531" t="s">
        <v>3165</v>
      </c>
      <c r="E531" t="s">
        <v>3166</v>
      </c>
      <c r="F531" t="s">
        <v>37</v>
      </c>
      <c r="G531" t="s">
        <v>56</v>
      </c>
      <c r="H531">
        <v>75000000</v>
      </c>
      <c r="I531">
        <v>6</v>
      </c>
    </row>
    <row r="532" spans="1:9" x14ac:dyDescent="0.3">
      <c r="A532" t="s">
        <v>3176</v>
      </c>
      <c r="B532">
        <v>93</v>
      </c>
      <c r="C532">
        <v>5409517</v>
      </c>
      <c r="D532" t="s">
        <v>3178</v>
      </c>
      <c r="E532" t="s">
        <v>3179</v>
      </c>
      <c r="F532" t="s">
        <v>37</v>
      </c>
      <c r="G532" t="s">
        <v>38</v>
      </c>
      <c r="H532">
        <v>75000000</v>
      </c>
      <c r="I532">
        <v>4.7</v>
      </c>
    </row>
    <row r="533" spans="1:9" x14ac:dyDescent="0.3">
      <c r="A533" t="s">
        <v>2048</v>
      </c>
      <c r="B533">
        <v>113</v>
      </c>
      <c r="C533">
        <v>21009180</v>
      </c>
      <c r="D533" t="s">
        <v>712</v>
      </c>
      <c r="E533" t="s">
        <v>3183</v>
      </c>
      <c r="F533" t="s">
        <v>37</v>
      </c>
      <c r="G533" t="s">
        <v>38</v>
      </c>
      <c r="H533">
        <v>45000000</v>
      </c>
      <c r="I533">
        <v>6.1</v>
      </c>
    </row>
    <row r="534" spans="1:9" x14ac:dyDescent="0.3">
      <c r="A534" t="s">
        <v>912</v>
      </c>
      <c r="B534">
        <v>106</v>
      </c>
      <c r="C534">
        <v>94999143</v>
      </c>
      <c r="D534" t="s">
        <v>2202</v>
      </c>
      <c r="E534" t="s">
        <v>3186</v>
      </c>
      <c r="F534" t="s">
        <v>37</v>
      </c>
      <c r="G534" t="s">
        <v>38</v>
      </c>
      <c r="H534">
        <v>75000000</v>
      </c>
      <c r="I534">
        <v>7.2</v>
      </c>
    </row>
    <row r="535" spans="1:9" x14ac:dyDescent="0.3">
      <c r="A535" t="s">
        <v>3189</v>
      </c>
      <c r="B535">
        <v>91</v>
      </c>
      <c r="C535">
        <v>336029560</v>
      </c>
      <c r="D535" t="s">
        <v>1247</v>
      </c>
      <c r="E535" t="s">
        <v>3190</v>
      </c>
      <c r="F535" t="s">
        <v>37</v>
      </c>
      <c r="G535" t="s">
        <v>38</v>
      </c>
      <c r="H535">
        <v>74000000</v>
      </c>
      <c r="I535">
        <v>6.4</v>
      </c>
    </row>
    <row r="536" spans="1:9" x14ac:dyDescent="0.3">
      <c r="A536" t="s">
        <v>111</v>
      </c>
      <c r="B536">
        <v>128</v>
      </c>
      <c r="C536">
        <v>36381716</v>
      </c>
      <c r="D536" t="s">
        <v>1239</v>
      </c>
      <c r="E536" t="s">
        <v>3193</v>
      </c>
      <c r="F536" t="s">
        <v>37</v>
      </c>
      <c r="G536" t="s">
        <v>38</v>
      </c>
      <c r="H536">
        <v>82000000</v>
      </c>
      <c r="I536">
        <v>6.1</v>
      </c>
    </row>
    <row r="537" spans="1:9" x14ac:dyDescent="0.3">
      <c r="A537" t="s">
        <v>2246</v>
      </c>
      <c r="B537">
        <v>98</v>
      </c>
      <c r="C537">
        <v>55585389</v>
      </c>
      <c r="D537" t="s">
        <v>2215</v>
      </c>
      <c r="E537" t="s">
        <v>3197</v>
      </c>
      <c r="F537" t="s">
        <v>37</v>
      </c>
      <c r="G537" t="s">
        <v>38</v>
      </c>
      <c r="H537">
        <v>69000000</v>
      </c>
      <c r="I537">
        <v>5.9</v>
      </c>
    </row>
    <row r="538" spans="1:9" x14ac:dyDescent="0.3">
      <c r="A538" t="s">
        <v>3122</v>
      </c>
      <c r="B538">
        <v>134</v>
      </c>
      <c r="C538">
        <v>36976367</v>
      </c>
      <c r="D538" t="s">
        <v>2202</v>
      </c>
      <c r="E538" t="s">
        <v>3203</v>
      </c>
      <c r="F538" t="s">
        <v>37</v>
      </c>
      <c r="G538" t="s">
        <v>38</v>
      </c>
      <c r="H538">
        <v>75000000</v>
      </c>
      <c r="I538">
        <v>6</v>
      </c>
    </row>
    <row r="539" spans="1:9" x14ac:dyDescent="0.3">
      <c r="A539" t="s">
        <v>3207</v>
      </c>
      <c r="B539">
        <v>97</v>
      </c>
      <c r="C539">
        <v>107225164</v>
      </c>
      <c r="D539" t="s">
        <v>3208</v>
      </c>
      <c r="E539" t="s">
        <v>3209</v>
      </c>
      <c r="F539" t="s">
        <v>37</v>
      </c>
      <c r="G539" t="s">
        <v>38</v>
      </c>
      <c r="H539">
        <v>73000000</v>
      </c>
      <c r="I539">
        <v>6.3</v>
      </c>
    </row>
    <row r="540" spans="1:9" x14ac:dyDescent="0.3">
      <c r="A540" t="s">
        <v>3136</v>
      </c>
      <c r="B540">
        <v>112</v>
      </c>
      <c r="C540">
        <v>70224196</v>
      </c>
      <c r="D540" t="s">
        <v>3213</v>
      </c>
      <c r="E540" t="s">
        <v>3214</v>
      </c>
      <c r="F540" t="s">
        <v>37</v>
      </c>
      <c r="G540" t="s">
        <v>38</v>
      </c>
      <c r="H540">
        <v>70000000</v>
      </c>
      <c r="I540">
        <v>5.6</v>
      </c>
    </row>
    <row r="541" spans="1:9" x14ac:dyDescent="0.3">
      <c r="A541" t="s">
        <v>3218</v>
      </c>
      <c r="B541">
        <v>153</v>
      </c>
      <c r="C541">
        <v>51814190</v>
      </c>
      <c r="D541" t="s">
        <v>2527</v>
      </c>
      <c r="E541" t="s">
        <v>3219</v>
      </c>
      <c r="F541" t="s">
        <v>37</v>
      </c>
      <c r="G541" t="s">
        <v>38</v>
      </c>
      <c r="H541">
        <v>75000000</v>
      </c>
      <c r="I541">
        <v>6.4</v>
      </c>
    </row>
    <row r="542" spans="1:9" x14ac:dyDescent="0.3">
      <c r="A542" t="s">
        <v>225</v>
      </c>
      <c r="B542">
        <v>110</v>
      </c>
      <c r="C542">
        <v>47456450</v>
      </c>
      <c r="D542" t="s">
        <v>923</v>
      </c>
      <c r="E542" t="s">
        <v>3224</v>
      </c>
      <c r="F542" t="s">
        <v>37</v>
      </c>
      <c r="G542" t="s">
        <v>38</v>
      </c>
      <c r="H542">
        <v>70000000</v>
      </c>
      <c r="I542">
        <v>7.1</v>
      </c>
    </row>
    <row r="543" spans="1:9" x14ac:dyDescent="0.3">
      <c r="A543" t="s">
        <v>1751</v>
      </c>
      <c r="B543">
        <v>122</v>
      </c>
      <c r="C543">
        <v>148213377</v>
      </c>
      <c r="D543" t="s">
        <v>3228</v>
      </c>
      <c r="E543" t="s">
        <v>3229</v>
      </c>
      <c r="F543" t="s">
        <v>37</v>
      </c>
      <c r="G543" t="s">
        <v>38</v>
      </c>
      <c r="H543">
        <v>73000000</v>
      </c>
      <c r="I543">
        <v>6.6</v>
      </c>
    </row>
    <row r="544" spans="1:9" x14ac:dyDescent="0.3">
      <c r="A544" t="s">
        <v>3233</v>
      </c>
      <c r="B544">
        <v>87</v>
      </c>
      <c r="C544">
        <v>112950721</v>
      </c>
      <c r="D544" t="s">
        <v>515</v>
      </c>
      <c r="E544" t="s">
        <v>3235</v>
      </c>
      <c r="F544" t="s">
        <v>37</v>
      </c>
      <c r="G544" t="s">
        <v>38</v>
      </c>
      <c r="H544">
        <v>72000000</v>
      </c>
      <c r="I544">
        <v>4.5999999999999996</v>
      </c>
    </row>
    <row r="545" spans="1:9" x14ac:dyDescent="0.3">
      <c r="A545" t="s">
        <v>3239</v>
      </c>
      <c r="B545">
        <v>178</v>
      </c>
      <c r="C545">
        <v>75600000</v>
      </c>
      <c r="D545" t="s">
        <v>3241</v>
      </c>
      <c r="E545" t="s">
        <v>3243</v>
      </c>
      <c r="F545" t="s">
        <v>37</v>
      </c>
      <c r="G545" t="s">
        <v>38</v>
      </c>
      <c r="H545">
        <v>72000000</v>
      </c>
      <c r="I545">
        <v>8.4</v>
      </c>
    </row>
    <row r="546" spans="1:9" x14ac:dyDescent="0.3">
      <c r="A546" t="s">
        <v>48</v>
      </c>
      <c r="B546">
        <v>125</v>
      </c>
      <c r="C546">
        <v>62647540</v>
      </c>
      <c r="D546" t="s">
        <v>1467</v>
      </c>
      <c r="E546" t="s">
        <v>3248</v>
      </c>
      <c r="F546" t="s">
        <v>37</v>
      </c>
      <c r="G546" t="s">
        <v>767</v>
      </c>
      <c r="H546">
        <v>70000000</v>
      </c>
      <c r="I546">
        <v>7.1</v>
      </c>
    </row>
    <row r="547" spans="1:9" x14ac:dyDescent="0.3">
      <c r="A547" t="s">
        <v>3252</v>
      </c>
      <c r="B547">
        <v>87</v>
      </c>
      <c r="C547">
        <v>183132370</v>
      </c>
      <c r="D547" t="s">
        <v>3254</v>
      </c>
      <c r="E547" t="s">
        <v>3255</v>
      </c>
      <c r="F547" t="s">
        <v>37</v>
      </c>
      <c r="G547" t="s">
        <v>38</v>
      </c>
      <c r="H547">
        <v>75000000</v>
      </c>
      <c r="I547">
        <v>7.4</v>
      </c>
    </row>
    <row r="548" spans="1:9" x14ac:dyDescent="0.3">
      <c r="A548" t="s">
        <v>3259</v>
      </c>
      <c r="B548">
        <v>152</v>
      </c>
      <c r="C548">
        <v>27796042</v>
      </c>
      <c r="D548" t="s">
        <v>214</v>
      </c>
      <c r="E548" t="s">
        <v>3261</v>
      </c>
      <c r="F548" t="s">
        <v>37</v>
      </c>
      <c r="G548" t="s">
        <v>38</v>
      </c>
      <c r="H548">
        <v>72000000</v>
      </c>
      <c r="I548">
        <v>6.9</v>
      </c>
    </row>
    <row r="549" spans="1:9" x14ac:dyDescent="0.3">
      <c r="A549" t="s">
        <v>2066</v>
      </c>
      <c r="B549">
        <v>116</v>
      </c>
      <c r="C549">
        <v>32616869</v>
      </c>
      <c r="D549" t="s">
        <v>3265</v>
      </c>
      <c r="E549" t="s">
        <v>3266</v>
      </c>
      <c r="F549" t="s">
        <v>37</v>
      </c>
      <c r="G549" t="s">
        <v>38</v>
      </c>
      <c r="H549">
        <v>72000000</v>
      </c>
      <c r="I549">
        <v>4.5</v>
      </c>
    </row>
    <row r="550" spans="1:9" x14ac:dyDescent="0.3">
      <c r="A550" t="s">
        <v>2396</v>
      </c>
      <c r="B550">
        <v>109</v>
      </c>
      <c r="C550">
        <v>18947630</v>
      </c>
      <c r="D550" t="s">
        <v>3271</v>
      </c>
      <c r="E550" t="s">
        <v>3273</v>
      </c>
      <c r="F550" t="s">
        <v>37</v>
      </c>
      <c r="G550" t="s">
        <v>1465</v>
      </c>
      <c r="H550">
        <v>59660000</v>
      </c>
      <c r="I550">
        <v>7.1</v>
      </c>
    </row>
    <row r="551" spans="1:9" x14ac:dyDescent="0.3">
      <c r="A551" t="s">
        <v>912</v>
      </c>
      <c r="B551">
        <v>108</v>
      </c>
      <c r="C551">
        <v>114195633</v>
      </c>
      <c r="D551" t="s">
        <v>3277</v>
      </c>
      <c r="E551" t="s">
        <v>3278</v>
      </c>
      <c r="F551" t="s">
        <v>37</v>
      </c>
      <c r="G551" t="s">
        <v>38</v>
      </c>
      <c r="H551">
        <v>60000000</v>
      </c>
      <c r="I551">
        <v>6.5</v>
      </c>
    </row>
    <row r="552" spans="1:9" x14ac:dyDescent="0.3">
      <c r="A552" t="s">
        <v>3281</v>
      </c>
      <c r="B552">
        <v>85</v>
      </c>
      <c r="C552">
        <v>144156464</v>
      </c>
      <c r="D552" t="s">
        <v>515</v>
      </c>
      <c r="E552" t="s">
        <v>3282</v>
      </c>
      <c r="F552" t="s">
        <v>37</v>
      </c>
      <c r="G552" t="s">
        <v>38</v>
      </c>
      <c r="H552">
        <v>71500000</v>
      </c>
      <c r="I552">
        <v>5.3</v>
      </c>
    </row>
    <row r="553" spans="1:9" x14ac:dyDescent="0.3">
      <c r="A553" t="s">
        <v>912</v>
      </c>
      <c r="B553">
        <v>106</v>
      </c>
      <c r="C553">
        <v>227965690</v>
      </c>
      <c r="D553" t="s">
        <v>2683</v>
      </c>
      <c r="E553" t="s">
        <v>3288</v>
      </c>
      <c r="F553" t="s">
        <v>37</v>
      </c>
      <c r="G553" t="s">
        <v>38</v>
      </c>
      <c r="H553">
        <v>72000000</v>
      </c>
      <c r="I553">
        <v>6.7</v>
      </c>
    </row>
    <row r="554" spans="1:9" x14ac:dyDescent="0.3">
      <c r="A554" t="s">
        <v>146</v>
      </c>
      <c r="B554">
        <v>93</v>
      </c>
      <c r="C554">
        <v>436471036</v>
      </c>
      <c r="D554" t="s">
        <v>3293</v>
      </c>
      <c r="E554" t="s">
        <v>3294</v>
      </c>
      <c r="F554" t="s">
        <v>37</v>
      </c>
      <c r="G554" t="s">
        <v>38</v>
      </c>
      <c r="H554">
        <v>150000000</v>
      </c>
      <c r="I554">
        <v>7.2</v>
      </c>
    </row>
    <row r="555" spans="1:9" x14ac:dyDescent="0.3">
      <c r="A555" t="s">
        <v>306</v>
      </c>
      <c r="B555">
        <v>117</v>
      </c>
      <c r="C555">
        <v>244052771</v>
      </c>
      <c r="D555" t="s">
        <v>307</v>
      </c>
      <c r="E555" t="s">
        <v>3299</v>
      </c>
      <c r="F555" t="s">
        <v>37</v>
      </c>
      <c r="G555" t="s">
        <v>38</v>
      </c>
      <c r="H555">
        <v>120000000</v>
      </c>
      <c r="I555">
        <v>7.2</v>
      </c>
    </row>
    <row r="556" spans="1:9" x14ac:dyDescent="0.3">
      <c r="A556" t="s">
        <v>3303</v>
      </c>
      <c r="B556">
        <v>116</v>
      </c>
      <c r="C556">
        <v>152149590</v>
      </c>
      <c r="D556" t="s">
        <v>1681</v>
      </c>
      <c r="E556" t="s">
        <v>3304</v>
      </c>
      <c r="F556" t="s">
        <v>37</v>
      </c>
      <c r="G556" t="s">
        <v>38</v>
      </c>
      <c r="H556">
        <v>70000000</v>
      </c>
      <c r="I556">
        <v>5.5</v>
      </c>
    </row>
    <row r="557" spans="1:9" x14ac:dyDescent="0.3">
      <c r="A557" t="s">
        <v>499</v>
      </c>
      <c r="B557">
        <v>132</v>
      </c>
      <c r="C557">
        <v>141204016</v>
      </c>
      <c r="D557" t="s">
        <v>50</v>
      </c>
      <c r="E557" t="s">
        <v>3309</v>
      </c>
      <c r="F557" t="s">
        <v>37</v>
      </c>
      <c r="G557" t="s">
        <v>38</v>
      </c>
      <c r="H557">
        <v>70000000</v>
      </c>
      <c r="I557">
        <v>5.8</v>
      </c>
    </row>
    <row r="558" spans="1:9" x14ac:dyDescent="0.3">
      <c r="A558" t="s">
        <v>3313</v>
      </c>
      <c r="B558">
        <v>92</v>
      </c>
      <c r="C558">
        <v>162495848</v>
      </c>
      <c r="D558" t="s">
        <v>271</v>
      </c>
      <c r="E558" t="s">
        <v>3316</v>
      </c>
      <c r="F558" t="s">
        <v>37</v>
      </c>
      <c r="G558" t="s">
        <v>38</v>
      </c>
      <c r="H558">
        <v>74000000</v>
      </c>
      <c r="I558">
        <v>6</v>
      </c>
    </row>
    <row r="559" spans="1:9" x14ac:dyDescent="0.3">
      <c r="A559" t="s">
        <v>850</v>
      </c>
      <c r="B559">
        <v>139</v>
      </c>
      <c r="C559">
        <v>136448821</v>
      </c>
      <c r="D559" t="s">
        <v>1528</v>
      </c>
      <c r="E559" t="s">
        <v>3319</v>
      </c>
      <c r="F559" t="s">
        <v>37</v>
      </c>
      <c r="G559" t="s">
        <v>38</v>
      </c>
      <c r="H559">
        <v>80000000</v>
      </c>
      <c r="I559">
        <v>6.6</v>
      </c>
    </row>
    <row r="560" spans="1:9" x14ac:dyDescent="0.3">
      <c r="A560" t="s">
        <v>1764</v>
      </c>
      <c r="B560">
        <v>153</v>
      </c>
      <c r="C560">
        <v>120523073</v>
      </c>
      <c r="D560" t="s">
        <v>3322</v>
      </c>
      <c r="E560" t="s">
        <v>3323</v>
      </c>
      <c r="F560" t="s">
        <v>37</v>
      </c>
      <c r="G560" t="s">
        <v>38</v>
      </c>
      <c r="H560">
        <v>75000000</v>
      </c>
      <c r="I560">
        <v>8.3000000000000007</v>
      </c>
    </row>
    <row r="561" spans="1:9" x14ac:dyDescent="0.3">
      <c r="A561" t="s">
        <v>389</v>
      </c>
      <c r="B561">
        <v>142</v>
      </c>
      <c r="C561">
        <v>119654900</v>
      </c>
      <c r="D561" t="s">
        <v>787</v>
      </c>
      <c r="E561" t="s">
        <v>3326</v>
      </c>
      <c r="F561" t="s">
        <v>37</v>
      </c>
      <c r="G561" t="s">
        <v>38</v>
      </c>
      <c r="H561">
        <v>70000000</v>
      </c>
      <c r="I561">
        <v>6.7</v>
      </c>
    </row>
    <row r="562" spans="1:9" x14ac:dyDescent="0.3">
      <c r="A562" t="s">
        <v>2066</v>
      </c>
      <c r="B562">
        <v>124</v>
      </c>
      <c r="C562">
        <v>117541000</v>
      </c>
      <c r="D562" t="s">
        <v>59</v>
      </c>
      <c r="E562" t="s">
        <v>3330</v>
      </c>
      <c r="F562" t="s">
        <v>37</v>
      </c>
      <c r="G562" t="s">
        <v>38</v>
      </c>
      <c r="H562">
        <v>70000000</v>
      </c>
      <c r="I562">
        <v>7.1</v>
      </c>
    </row>
    <row r="563" spans="1:9" x14ac:dyDescent="0.3">
      <c r="A563" t="s">
        <v>3334</v>
      </c>
      <c r="B563">
        <v>117</v>
      </c>
      <c r="C563">
        <v>116643346</v>
      </c>
      <c r="D563" t="s">
        <v>3336</v>
      </c>
      <c r="E563" t="s">
        <v>3337</v>
      </c>
      <c r="F563" t="s">
        <v>37</v>
      </c>
      <c r="G563" t="s">
        <v>38</v>
      </c>
      <c r="H563">
        <v>80000000</v>
      </c>
      <c r="I563">
        <v>6</v>
      </c>
    </row>
    <row r="564" spans="1:9" x14ac:dyDescent="0.3">
      <c r="A564" t="s">
        <v>3347</v>
      </c>
      <c r="B564">
        <v>141</v>
      </c>
      <c r="C564">
        <v>100614858</v>
      </c>
      <c r="D564" t="s">
        <v>3348</v>
      </c>
      <c r="E564" t="s">
        <v>3349</v>
      </c>
      <c r="F564" t="s">
        <v>37</v>
      </c>
      <c r="G564" t="s">
        <v>38</v>
      </c>
      <c r="H564">
        <v>68000000</v>
      </c>
      <c r="I564">
        <v>6.9</v>
      </c>
    </row>
    <row r="565" spans="1:9" x14ac:dyDescent="0.3">
      <c r="A565" t="s">
        <v>912</v>
      </c>
      <c r="B565">
        <v>110</v>
      </c>
      <c r="C565">
        <v>42272747</v>
      </c>
      <c r="D565" t="s">
        <v>3353</v>
      </c>
      <c r="E565" t="s">
        <v>3354</v>
      </c>
      <c r="F565" t="s">
        <v>37</v>
      </c>
      <c r="G565" t="s">
        <v>38</v>
      </c>
      <c r="H565">
        <v>70000000</v>
      </c>
      <c r="I565">
        <v>5.6</v>
      </c>
    </row>
    <row r="566" spans="1:9" x14ac:dyDescent="0.3">
      <c r="A566" t="s">
        <v>2331</v>
      </c>
      <c r="B566">
        <v>109</v>
      </c>
      <c r="C566">
        <v>80281096</v>
      </c>
      <c r="D566" t="s">
        <v>2208</v>
      </c>
      <c r="E566" t="s">
        <v>3358</v>
      </c>
      <c r="F566" t="s">
        <v>37</v>
      </c>
      <c r="G566" t="s">
        <v>38</v>
      </c>
      <c r="H566">
        <v>60000000</v>
      </c>
      <c r="I566">
        <v>5.6</v>
      </c>
    </row>
    <row r="567" spans="1:9" x14ac:dyDescent="0.3">
      <c r="A567" t="s">
        <v>3281</v>
      </c>
      <c r="B567">
        <v>88</v>
      </c>
      <c r="C567">
        <v>219613391</v>
      </c>
      <c r="D567" t="s">
        <v>3363</v>
      </c>
      <c r="E567" t="s">
        <v>3364</v>
      </c>
      <c r="F567" t="s">
        <v>37</v>
      </c>
      <c r="G567" t="s">
        <v>38</v>
      </c>
      <c r="H567">
        <v>75000000</v>
      </c>
      <c r="I567">
        <v>4.5</v>
      </c>
    </row>
    <row r="568" spans="1:9" x14ac:dyDescent="0.3">
      <c r="A568" t="s">
        <v>3367</v>
      </c>
      <c r="B568">
        <v>124</v>
      </c>
      <c r="C568">
        <v>78120196</v>
      </c>
      <c r="D568" t="s">
        <v>1017</v>
      </c>
      <c r="E568" t="s">
        <v>3368</v>
      </c>
      <c r="F568" t="s">
        <v>37</v>
      </c>
      <c r="G568" t="s">
        <v>38</v>
      </c>
      <c r="H568">
        <v>75000000</v>
      </c>
      <c r="I568">
        <v>7.1</v>
      </c>
    </row>
    <row r="569" spans="1:9" x14ac:dyDescent="0.3">
      <c r="A569" t="s">
        <v>3098</v>
      </c>
      <c r="B569">
        <v>119</v>
      </c>
      <c r="C569">
        <v>98895417</v>
      </c>
      <c r="D569" t="s">
        <v>59</v>
      </c>
      <c r="E569" t="s">
        <v>3372</v>
      </c>
      <c r="F569" t="s">
        <v>37</v>
      </c>
      <c r="G569" t="s">
        <v>38</v>
      </c>
      <c r="H569">
        <v>70000000</v>
      </c>
      <c r="I569">
        <v>6.5</v>
      </c>
    </row>
    <row r="570" spans="1:9" x14ac:dyDescent="0.3">
      <c r="A570" t="s">
        <v>3376</v>
      </c>
      <c r="B570">
        <v>103</v>
      </c>
      <c r="C570">
        <v>70117571</v>
      </c>
      <c r="D570" t="s">
        <v>227</v>
      </c>
      <c r="E570" t="s">
        <v>3378</v>
      </c>
      <c r="F570" t="s">
        <v>37</v>
      </c>
      <c r="G570" t="s">
        <v>38</v>
      </c>
      <c r="H570">
        <v>58000000</v>
      </c>
      <c r="I570">
        <v>6.4</v>
      </c>
    </row>
    <row r="571" spans="1:9" x14ac:dyDescent="0.3">
      <c r="A571" t="s">
        <v>876</v>
      </c>
      <c r="B571">
        <v>116</v>
      </c>
      <c r="C571">
        <v>83552429</v>
      </c>
      <c r="D571" t="s">
        <v>647</v>
      </c>
      <c r="E571" t="s">
        <v>3382</v>
      </c>
      <c r="F571" t="s">
        <v>37</v>
      </c>
      <c r="G571" t="s">
        <v>38</v>
      </c>
      <c r="H571">
        <v>70000000</v>
      </c>
      <c r="I571">
        <v>5.8</v>
      </c>
    </row>
    <row r="572" spans="1:9" x14ac:dyDescent="0.3">
      <c r="A572" t="s">
        <v>255</v>
      </c>
      <c r="B572">
        <v>125</v>
      </c>
      <c r="C572">
        <v>66257002</v>
      </c>
      <c r="D572" t="s">
        <v>1356</v>
      </c>
      <c r="E572" t="s">
        <v>3386</v>
      </c>
      <c r="F572" t="s">
        <v>37</v>
      </c>
      <c r="G572" t="s">
        <v>38</v>
      </c>
      <c r="H572">
        <v>70000000</v>
      </c>
      <c r="I572">
        <v>8</v>
      </c>
    </row>
    <row r="573" spans="1:9" x14ac:dyDescent="0.3">
      <c r="A573" t="s">
        <v>3066</v>
      </c>
      <c r="B573">
        <v>125</v>
      </c>
      <c r="C573">
        <v>65012000</v>
      </c>
      <c r="D573" t="s">
        <v>3390</v>
      </c>
      <c r="E573" t="s">
        <v>3392</v>
      </c>
      <c r="F573" t="s">
        <v>37</v>
      </c>
      <c r="G573" t="s">
        <v>38</v>
      </c>
      <c r="H573">
        <v>70000000</v>
      </c>
      <c r="I573">
        <v>6.2</v>
      </c>
    </row>
    <row r="574" spans="1:9" x14ac:dyDescent="0.3">
      <c r="A574" t="s">
        <v>389</v>
      </c>
      <c r="B574">
        <v>146</v>
      </c>
      <c r="C574">
        <v>79883359</v>
      </c>
      <c r="D574" t="s">
        <v>3396</v>
      </c>
      <c r="E574" t="s">
        <v>3398</v>
      </c>
      <c r="F574" t="s">
        <v>37</v>
      </c>
      <c r="G574" t="s">
        <v>38</v>
      </c>
      <c r="H574">
        <v>66000000</v>
      </c>
      <c r="I574">
        <v>7.2</v>
      </c>
    </row>
    <row r="575" spans="1:9" x14ac:dyDescent="0.3">
      <c r="A575" t="s">
        <v>3401</v>
      </c>
      <c r="B575">
        <v>118</v>
      </c>
      <c r="C575">
        <v>78031620</v>
      </c>
      <c r="D575" t="s">
        <v>3396</v>
      </c>
      <c r="E575" t="s">
        <v>3402</v>
      </c>
      <c r="F575" t="s">
        <v>37</v>
      </c>
      <c r="G575" t="s">
        <v>38</v>
      </c>
      <c r="H575">
        <v>70000000</v>
      </c>
      <c r="I575">
        <v>6.1</v>
      </c>
    </row>
    <row r="576" spans="1:9" x14ac:dyDescent="0.3">
      <c r="A576" t="s">
        <v>29</v>
      </c>
      <c r="B576">
        <v>171</v>
      </c>
      <c r="C576">
        <v>54222000</v>
      </c>
      <c r="D576" t="s">
        <v>1483</v>
      </c>
      <c r="E576" t="s">
        <v>3406</v>
      </c>
      <c r="F576" t="s">
        <v>37</v>
      </c>
      <c r="G576" t="s">
        <v>38</v>
      </c>
      <c r="H576">
        <v>69500000</v>
      </c>
      <c r="I576">
        <v>7.6</v>
      </c>
    </row>
    <row r="577" spans="1:9" x14ac:dyDescent="0.3">
      <c r="A577" t="s">
        <v>760</v>
      </c>
      <c r="B577">
        <v>136</v>
      </c>
      <c r="C577">
        <v>52474616</v>
      </c>
      <c r="D577" t="s">
        <v>3409</v>
      </c>
      <c r="E577" t="s">
        <v>3410</v>
      </c>
      <c r="F577" t="s">
        <v>37</v>
      </c>
      <c r="G577" t="s">
        <v>38</v>
      </c>
      <c r="H577">
        <v>70000000</v>
      </c>
      <c r="I577">
        <v>6.3</v>
      </c>
    </row>
    <row r="578" spans="1:9" x14ac:dyDescent="0.3">
      <c r="A578" t="s">
        <v>3414</v>
      </c>
      <c r="B578">
        <v>92</v>
      </c>
      <c r="C578">
        <v>55942830</v>
      </c>
      <c r="D578" t="s">
        <v>3416</v>
      </c>
      <c r="E578" t="s">
        <v>3417</v>
      </c>
      <c r="F578" t="s">
        <v>37</v>
      </c>
      <c r="G578" t="s">
        <v>38</v>
      </c>
      <c r="H578">
        <v>70000000</v>
      </c>
      <c r="I578">
        <v>6.3</v>
      </c>
    </row>
    <row r="579" spans="1:9" x14ac:dyDescent="0.3">
      <c r="A579" t="s">
        <v>1015</v>
      </c>
      <c r="B579">
        <v>116</v>
      </c>
      <c r="C579">
        <v>40932372</v>
      </c>
      <c r="D579" t="s">
        <v>59</v>
      </c>
      <c r="E579" t="s">
        <v>3421</v>
      </c>
      <c r="F579" t="s">
        <v>37</v>
      </c>
      <c r="G579" t="s">
        <v>38</v>
      </c>
      <c r="H579">
        <v>70000000</v>
      </c>
      <c r="I579">
        <v>6.3</v>
      </c>
    </row>
    <row r="580" spans="1:9" x14ac:dyDescent="0.3">
      <c r="A580" t="s">
        <v>692</v>
      </c>
      <c r="B580">
        <v>127</v>
      </c>
      <c r="C580">
        <v>38345403</v>
      </c>
      <c r="D580" t="s">
        <v>3425</v>
      </c>
      <c r="E580" t="s">
        <v>3426</v>
      </c>
      <c r="F580" t="s">
        <v>37</v>
      </c>
      <c r="G580" t="s">
        <v>56</v>
      </c>
      <c r="H580">
        <v>70000000</v>
      </c>
      <c r="I580">
        <v>7.7</v>
      </c>
    </row>
    <row r="581" spans="1:9" x14ac:dyDescent="0.3">
      <c r="A581" t="s">
        <v>2396</v>
      </c>
      <c r="B581">
        <v>136</v>
      </c>
      <c r="C581">
        <v>37901509</v>
      </c>
      <c r="D581" t="s">
        <v>3430</v>
      </c>
      <c r="E581" t="s">
        <v>3431</v>
      </c>
      <c r="F581" t="s">
        <v>37</v>
      </c>
      <c r="G581" t="s">
        <v>38</v>
      </c>
      <c r="H581">
        <v>70000000</v>
      </c>
      <c r="I581">
        <v>7</v>
      </c>
    </row>
    <row r="582" spans="1:9" x14ac:dyDescent="0.3">
      <c r="A582" t="s">
        <v>850</v>
      </c>
      <c r="B582">
        <v>111</v>
      </c>
      <c r="C582">
        <v>48430355</v>
      </c>
      <c r="D582" t="s">
        <v>2527</v>
      </c>
      <c r="E582" t="s">
        <v>3435</v>
      </c>
      <c r="F582" t="s">
        <v>37</v>
      </c>
      <c r="G582" t="s">
        <v>38</v>
      </c>
      <c r="H582">
        <v>70000000</v>
      </c>
      <c r="I582">
        <v>5.3</v>
      </c>
    </row>
    <row r="583" spans="1:9" x14ac:dyDescent="0.3">
      <c r="A583" t="s">
        <v>1324</v>
      </c>
      <c r="B583">
        <v>116</v>
      </c>
      <c r="C583">
        <v>30157016</v>
      </c>
      <c r="D583" t="s">
        <v>1077</v>
      </c>
      <c r="E583" t="s">
        <v>3440</v>
      </c>
      <c r="F583" t="s">
        <v>37</v>
      </c>
      <c r="G583" t="s">
        <v>38</v>
      </c>
      <c r="H583">
        <v>70000000</v>
      </c>
      <c r="I583">
        <v>5.6</v>
      </c>
    </row>
    <row r="584" spans="1:9" x14ac:dyDescent="0.3">
      <c r="A584" t="s">
        <v>3444</v>
      </c>
      <c r="B584">
        <v>113</v>
      </c>
      <c r="C584">
        <v>28031250</v>
      </c>
      <c r="D584" t="s">
        <v>3446</v>
      </c>
      <c r="E584" t="s">
        <v>3447</v>
      </c>
      <c r="F584" t="s">
        <v>37</v>
      </c>
      <c r="G584" t="s">
        <v>56</v>
      </c>
      <c r="H584">
        <v>60000000</v>
      </c>
      <c r="I584">
        <v>5.2</v>
      </c>
    </row>
    <row r="585" spans="1:9" x14ac:dyDescent="0.3">
      <c r="A585" t="s">
        <v>3281</v>
      </c>
      <c r="B585">
        <v>97</v>
      </c>
      <c r="C585">
        <v>33105600</v>
      </c>
      <c r="D585" t="s">
        <v>1077</v>
      </c>
      <c r="E585" t="s">
        <v>3452</v>
      </c>
      <c r="F585" t="s">
        <v>37</v>
      </c>
      <c r="G585" t="s">
        <v>38</v>
      </c>
      <c r="H585">
        <v>70000000</v>
      </c>
      <c r="I585">
        <v>5.4</v>
      </c>
    </row>
    <row r="586" spans="1:9" x14ac:dyDescent="0.3">
      <c r="A586" t="s">
        <v>3456</v>
      </c>
      <c r="B586">
        <v>88</v>
      </c>
      <c r="C586">
        <v>62321039</v>
      </c>
      <c r="D586" t="s">
        <v>3458</v>
      </c>
      <c r="E586" t="s">
        <v>3459</v>
      </c>
      <c r="F586" t="s">
        <v>37</v>
      </c>
      <c r="G586" t="s">
        <v>38</v>
      </c>
      <c r="H586">
        <v>70000000</v>
      </c>
      <c r="I586">
        <v>6.4</v>
      </c>
    </row>
    <row r="587" spans="1:9" x14ac:dyDescent="0.3">
      <c r="A587" t="s">
        <v>2612</v>
      </c>
      <c r="B587">
        <v>136</v>
      </c>
      <c r="C587">
        <v>38509342</v>
      </c>
      <c r="D587" t="s">
        <v>3464</v>
      </c>
      <c r="E587" t="s">
        <v>3466</v>
      </c>
      <c r="F587" t="s">
        <v>37</v>
      </c>
      <c r="G587" t="s">
        <v>38</v>
      </c>
      <c r="H587">
        <v>75000000</v>
      </c>
      <c r="I587">
        <v>5.9</v>
      </c>
    </row>
    <row r="588" spans="1:9" x14ac:dyDescent="0.3">
      <c r="A588" t="s">
        <v>3470</v>
      </c>
      <c r="B588">
        <v>125</v>
      </c>
      <c r="C588">
        <v>19076815</v>
      </c>
      <c r="D588" t="s">
        <v>3396</v>
      </c>
      <c r="E588" t="s">
        <v>3471</v>
      </c>
      <c r="F588" t="s">
        <v>37</v>
      </c>
      <c r="G588" t="s">
        <v>38</v>
      </c>
      <c r="H588">
        <v>60000000</v>
      </c>
      <c r="I588">
        <v>6.3</v>
      </c>
    </row>
    <row r="589" spans="1:9" x14ac:dyDescent="0.3">
      <c r="A589" t="s">
        <v>3475</v>
      </c>
      <c r="B589">
        <v>116</v>
      </c>
      <c r="C589">
        <v>25093607</v>
      </c>
      <c r="D589" t="s">
        <v>334</v>
      </c>
      <c r="E589" t="s">
        <v>3476</v>
      </c>
      <c r="F589" t="s">
        <v>37</v>
      </c>
      <c r="G589" t="s">
        <v>56</v>
      </c>
      <c r="H589">
        <v>35000000</v>
      </c>
      <c r="I589">
        <v>6.5</v>
      </c>
    </row>
    <row r="590" spans="1:9" x14ac:dyDescent="0.3">
      <c r="A590" t="s">
        <v>1311</v>
      </c>
      <c r="B590">
        <v>98</v>
      </c>
      <c r="C590">
        <v>18990542</v>
      </c>
      <c r="D590" t="s">
        <v>3479</v>
      </c>
      <c r="E590" t="s">
        <v>3480</v>
      </c>
      <c r="F590" t="s">
        <v>37</v>
      </c>
      <c r="G590" t="s">
        <v>38</v>
      </c>
      <c r="H590">
        <v>70000000</v>
      </c>
      <c r="I590">
        <v>3</v>
      </c>
    </row>
    <row r="591" spans="1:9" x14ac:dyDescent="0.3">
      <c r="A591" t="s">
        <v>3483</v>
      </c>
      <c r="B591">
        <v>91</v>
      </c>
      <c r="C591">
        <v>14294842</v>
      </c>
      <c r="D591" t="s">
        <v>1401</v>
      </c>
      <c r="E591" t="s">
        <v>3485</v>
      </c>
      <c r="F591" t="s">
        <v>37</v>
      </c>
      <c r="G591" t="s">
        <v>38</v>
      </c>
      <c r="H591">
        <v>70000000</v>
      </c>
      <c r="I591">
        <v>3.6</v>
      </c>
    </row>
    <row r="592" spans="1:9" x14ac:dyDescent="0.3">
      <c r="A592" t="s">
        <v>3489</v>
      </c>
      <c r="B592">
        <v>97</v>
      </c>
      <c r="C592">
        <v>19819494</v>
      </c>
      <c r="D592" t="s">
        <v>464</v>
      </c>
      <c r="E592" t="s">
        <v>3491</v>
      </c>
      <c r="F592" t="s">
        <v>37</v>
      </c>
      <c r="G592" t="s">
        <v>38</v>
      </c>
      <c r="H592">
        <v>70000000</v>
      </c>
      <c r="I592">
        <v>5.8</v>
      </c>
    </row>
    <row r="593" spans="1:9" x14ac:dyDescent="0.3">
      <c r="A593" t="s">
        <v>3494</v>
      </c>
      <c r="B593">
        <v>95</v>
      </c>
      <c r="C593">
        <v>13596911</v>
      </c>
      <c r="D593" t="s">
        <v>3496</v>
      </c>
      <c r="E593" t="s">
        <v>3497</v>
      </c>
      <c r="F593" t="s">
        <v>37</v>
      </c>
      <c r="G593" t="s">
        <v>38</v>
      </c>
      <c r="H593">
        <v>70000000</v>
      </c>
      <c r="I593">
        <v>6.2</v>
      </c>
    </row>
    <row r="594" spans="1:9" x14ac:dyDescent="0.3">
      <c r="A594" t="s">
        <v>1582</v>
      </c>
      <c r="B594">
        <v>88</v>
      </c>
      <c r="C594">
        <v>8460990</v>
      </c>
      <c r="D594" t="s">
        <v>3500</v>
      </c>
      <c r="E594" t="s">
        <v>3502</v>
      </c>
      <c r="F594" t="s">
        <v>37</v>
      </c>
      <c r="G594" t="s">
        <v>38</v>
      </c>
      <c r="H594">
        <v>70000000</v>
      </c>
      <c r="I594">
        <v>5.6</v>
      </c>
    </row>
    <row r="595" spans="1:9" x14ac:dyDescent="0.3">
      <c r="A595" t="s">
        <v>1633</v>
      </c>
      <c r="B595">
        <v>133</v>
      </c>
      <c r="C595">
        <v>7097125</v>
      </c>
      <c r="D595" t="s">
        <v>1120</v>
      </c>
      <c r="E595" t="s">
        <v>3507</v>
      </c>
      <c r="F595" t="s">
        <v>37</v>
      </c>
      <c r="G595" t="s">
        <v>38</v>
      </c>
      <c r="H595">
        <v>70000000</v>
      </c>
      <c r="I595">
        <v>5.4</v>
      </c>
    </row>
    <row r="596" spans="1:9" x14ac:dyDescent="0.3">
      <c r="A596" t="s">
        <v>3511</v>
      </c>
      <c r="B596">
        <v>106</v>
      </c>
      <c r="C596">
        <v>37760080</v>
      </c>
      <c r="D596" t="s">
        <v>1589</v>
      </c>
      <c r="E596" t="s">
        <v>3513</v>
      </c>
      <c r="F596" t="s">
        <v>37</v>
      </c>
      <c r="G596" t="s">
        <v>38</v>
      </c>
      <c r="H596">
        <v>70000000</v>
      </c>
      <c r="I596">
        <v>6.1</v>
      </c>
    </row>
    <row r="597" spans="1:9" x14ac:dyDescent="0.3">
      <c r="A597" t="s">
        <v>3516</v>
      </c>
      <c r="B597">
        <v>116</v>
      </c>
      <c r="C597">
        <v>5851188</v>
      </c>
      <c r="D597" t="s">
        <v>2215</v>
      </c>
      <c r="E597" t="s">
        <v>3519</v>
      </c>
      <c r="F597" t="s">
        <v>37</v>
      </c>
      <c r="G597" t="s">
        <v>56</v>
      </c>
      <c r="H597">
        <v>70000000</v>
      </c>
      <c r="I597">
        <v>4.2</v>
      </c>
    </row>
    <row r="598" spans="1:9" x14ac:dyDescent="0.3">
      <c r="A598" t="s">
        <v>3523</v>
      </c>
      <c r="B598">
        <v>115</v>
      </c>
      <c r="C598">
        <v>25121291</v>
      </c>
      <c r="D598" t="s">
        <v>3525</v>
      </c>
      <c r="E598" t="s">
        <v>3526</v>
      </c>
      <c r="F598" t="s">
        <v>37</v>
      </c>
      <c r="G598" t="s">
        <v>38</v>
      </c>
      <c r="H598">
        <v>50000000</v>
      </c>
      <c r="I598">
        <v>6.7</v>
      </c>
    </row>
    <row r="599" spans="1:9" x14ac:dyDescent="0.3">
      <c r="A599" t="s">
        <v>2066</v>
      </c>
      <c r="B599">
        <v>99</v>
      </c>
      <c r="C599">
        <v>18821279</v>
      </c>
      <c r="D599" t="s">
        <v>42</v>
      </c>
      <c r="E599" t="s">
        <v>3532</v>
      </c>
      <c r="F599" t="s">
        <v>37</v>
      </c>
      <c r="G599" t="s">
        <v>38</v>
      </c>
      <c r="H599">
        <v>70000000</v>
      </c>
      <c r="I599">
        <v>4.2</v>
      </c>
    </row>
    <row r="600" spans="1:9" x14ac:dyDescent="0.3">
      <c r="A600" t="s">
        <v>3536</v>
      </c>
      <c r="B600">
        <v>124</v>
      </c>
      <c r="C600">
        <v>118471320</v>
      </c>
      <c r="D600" t="s">
        <v>923</v>
      </c>
      <c r="E600" t="s">
        <v>3537</v>
      </c>
      <c r="F600" t="s">
        <v>37</v>
      </c>
      <c r="G600" t="s">
        <v>38</v>
      </c>
      <c r="H600">
        <v>68000000</v>
      </c>
      <c r="I600">
        <v>6.4</v>
      </c>
    </row>
    <row r="601" spans="1:9" x14ac:dyDescent="0.3">
      <c r="A601" t="s">
        <v>3541</v>
      </c>
      <c r="B601">
        <v>124</v>
      </c>
      <c r="C601">
        <v>300523113</v>
      </c>
      <c r="D601" t="s">
        <v>1105</v>
      </c>
      <c r="E601" t="s">
        <v>3542</v>
      </c>
      <c r="F601" t="s">
        <v>37</v>
      </c>
      <c r="G601" t="s">
        <v>38</v>
      </c>
      <c r="H601">
        <v>68000000</v>
      </c>
      <c r="I601">
        <v>4.9000000000000004</v>
      </c>
    </row>
    <row r="602" spans="1:9" x14ac:dyDescent="0.3">
      <c r="A602" t="s">
        <v>1954</v>
      </c>
      <c r="B602">
        <v>124</v>
      </c>
      <c r="C602">
        <v>71069884</v>
      </c>
      <c r="D602" t="s">
        <v>2125</v>
      </c>
      <c r="E602" t="s">
        <v>3545</v>
      </c>
      <c r="F602" t="s">
        <v>37</v>
      </c>
      <c r="G602" t="s">
        <v>38</v>
      </c>
      <c r="H602">
        <v>68000000</v>
      </c>
      <c r="I602">
        <v>6.8</v>
      </c>
    </row>
    <row r="603" spans="1:9" x14ac:dyDescent="0.3">
      <c r="A603" t="s">
        <v>2976</v>
      </c>
      <c r="B603">
        <v>87</v>
      </c>
      <c r="C603">
        <v>251501645</v>
      </c>
      <c r="D603" t="s">
        <v>2966</v>
      </c>
      <c r="E603" t="s">
        <v>3549</v>
      </c>
      <c r="F603" t="s">
        <v>37</v>
      </c>
      <c r="G603" t="s">
        <v>38</v>
      </c>
      <c r="H603">
        <v>69000000</v>
      </c>
      <c r="I603">
        <v>7.7</v>
      </c>
    </row>
    <row r="604" spans="1:9" x14ac:dyDescent="0.3">
      <c r="A604" t="s">
        <v>3552</v>
      </c>
      <c r="B604">
        <v>105</v>
      </c>
      <c r="C604">
        <v>35324232</v>
      </c>
      <c r="D604" t="s">
        <v>3554</v>
      </c>
      <c r="E604" t="s">
        <v>3556</v>
      </c>
      <c r="F604" t="s">
        <v>37</v>
      </c>
      <c r="G604" t="s">
        <v>38</v>
      </c>
      <c r="H604">
        <v>68000000</v>
      </c>
      <c r="I604">
        <v>5.6</v>
      </c>
    </row>
    <row r="605" spans="1:9" x14ac:dyDescent="0.3">
      <c r="A605" t="s">
        <v>2513</v>
      </c>
      <c r="B605">
        <v>125</v>
      </c>
      <c r="C605">
        <v>81257500</v>
      </c>
      <c r="D605" t="s">
        <v>1671</v>
      </c>
      <c r="E605" t="s">
        <v>3560</v>
      </c>
      <c r="F605" t="s">
        <v>37</v>
      </c>
      <c r="G605" t="s">
        <v>38</v>
      </c>
      <c r="H605">
        <v>68000000</v>
      </c>
      <c r="I605">
        <v>6.4</v>
      </c>
    </row>
    <row r="606" spans="1:9" x14ac:dyDescent="0.3">
      <c r="A606" t="s">
        <v>3563</v>
      </c>
      <c r="B606">
        <v>141</v>
      </c>
      <c r="C606">
        <v>617840</v>
      </c>
      <c r="D606" t="s">
        <v>3565</v>
      </c>
      <c r="E606" t="s">
        <v>3567</v>
      </c>
      <c r="F606" t="s">
        <v>37</v>
      </c>
      <c r="G606" t="s">
        <v>3571</v>
      </c>
      <c r="H606">
        <v>70000000</v>
      </c>
      <c r="I606">
        <v>7.2</v>
      </c>
    </row>
    <row r="607" spans="1:9" x14ac:dyDescent="0.3">
      <c r="A607" t="s">
        <v>3572</v>
      </c>
      <c r="B607">
        <v>121</v>
      </c>
      <c r="C607">
        <v>29655590</v>
      </c>
      <c r="D607" t="s">
        <v>971</v>
      </c>
      <c r="E607" t="s">
        <v>3573</v>
      </c>
      <c r="F607" t="s">
        <v>37</v>
      </c>
      <c r="G607" t="s">
        <v>38</v>
      </c>
      <c r="H607">
        <v>65000000</v>
      </c>
      <c r="I607">
        <v>6</v>
      </c>
    </row>
    <row r="608" spans="1:9" x14ac:dyDescent="0.3">
      <c r="A608" t="s">
        <v>3494</v>
      </c>
      <c r="B608">
        <v>111</v>
      </c>
      <c r="C608">
        <v>45045037</v>
      </c>
      <c r="D608" t="s">
        <v>1681</v>
      </c>
      <c r="E608" t="s">
        <v>3577</v>
      </c>
      <c r="F608" t="s">
        <v>37</v>
      </c>
      <c r="G608" t="s">
        <v>38</v>
      </c>
      <c r="H608">
        <v>36000000</v>
      </c>
      <c r="I608">
        <v>5.9</v>
      </c>
    </row>
    <row r="609" spans="1:9" x14ac:dyDescent="0.3">
      <c r="A609" t="s">
        <v>1633</v>
      </c>
      <c r="B609">
        <v>157</v>
      </c>
      <c r="C609">
        <v>28965197</v>
      </c>
      <c r="D609" t="s">
        <v>3581</v>
      </c>
      <c r="E609" t="s">
        <v>3582</v>
      </c>
      <c r="F609" t="s">
        <v>37</v>
      </c>
      <c r="G609" t="s">
        <v>38</v>
      </c>
      <c r="H609">
        <v>68000000</v>
      </c>
      <c r="I609">
        <v>7.9</v>
      </c>
    </row>
    <row r="610" spans="1:9" x14ac:dyDescent="0.3">
      <c r="A610" t="s">
        <v>187</v>
      </c>
      <c r="B610">
        <v>128</v>
      </c>
      <c r="C610">
        <v>39380442</v>
      </c>
      <c r="D610" t="s">
        <v>923</v>
      </c>
      <c r="E610" t="s">
        <v>3593</v>
      </c>
      <c r="F610" t="s">
        <v>37</v>
      </c>
      <c r="G610" t="s">
        <v>38</v>
      </c>
      <c r="H610">
        <v>70000000</v>
      </c>
      <c r="I610">
        <v>7.1</v>
      </c>
    </row>
    <row r="611" spans="1:9" x14ac:dyDescent="0.3">
      <c r="A611" t="s">
        <v>2156</v>
      </c>
      <c r="B611">
        <v>105</v>
      </c>
      <c r="C611">
        <v>37516013</v>
      </c>
      <c r="D611" t="s">
        <v>3458</v>
      </c>
      <c r="E611" t="s">
        <v>3600</v>
      </c>
      <c r="F611" t="s">
        <v>37</v>
      </c>
      <c r="G611" t="s">
        <v>38</v>
      </c>
      <c r="H611">
        <v>69000000</v>
      </c>
      <c r="I611">
        <v>5.9</v>
      </c>
    </row>
    <row r="612" spans="1:9" x14ac:dyDescent="0.3">
      <c r="A612" t="s">
        <v>2461</v>
      </c>
      <c r="B612">
        <v>113</v>
      </c>
      <c r="C612">
        <v>87704396</v>
      </c>
      <c r="D612" t="s">
        <v>1606</v>
      </c>
      <c r="E612" t="s">
        <v>3604</v>
      </c>
      <c r="F612" t="s">
        <v>37</v>
      </c>
      <c r="G612" t="s">
        <v>38</v>
      </c>
      <c r="H612">
        <v>66000000</v>
      </c>
      <c r="I612">
        <v>6.2</v>
      </c>
    </row>
    <row r="613" spans="1:9" x14ac:dyDescent="0.3">
      <c r="A613" t="s">
        <v>3613</v>
      </c>
      <c r="B613">
        <v>121</v>
      </c>
      <c r="C613">
        <v>83892374</v>
      </c>
      <c r="D613" t="s">
        <v>2202</v>
      </c>
      <c r="E613" t="s">
        <v>3615</v>
      </c>
      <c r="F613" t="s">
        <v>37</v>
      </c>
      <c r="G613" t="s">
        <v>38</v>
      </c>
      <c r="H613">
        <v>66000000</v>
      </c>
      <c r="I613">
        <v>7</v>
      </c>
    </row>
    <row r="614" spans="1:9" x14ac:dyDescent="0.3">
      <c r="A614" t="s">
        <v>3618</v>
      </c>
      <c r="B614">
        <v>102</v>
      </c>
      <c r="C614">
        <v>5932060</v>
      </c>
      <c r="D614" t="s">
        <v>3619</v>
      </c>
      <c r="E614" t="s">
        <v>3620</v>
      </c>
      <c r="F614" t="s">
        <v>37</v>
      </c>
      <c r="G614" t="s">
        <v>56</v>
      </c>
      <c r="H614">
        <v>35000000</v>
      </c>
      <c r="I614">
        <v>5.4</v>
      </c>
    </row>
    <row r="615" spans="1:9" x14ac:dyDescent="0.3">
      <c r="A615" t="s">
        <v>389</v>
      </c>
      <c r="B615">
        <v>169</v>
      </c>
      <c r="C615">
        <v>216119491</v>
      </c>
      <c r="D615" t="s">
        <v>1467</v>
      </c>
      <c r="E615" t="s">
        <v>3624</v>
      </c>
      <c r="F615" t="s">
        <v>37</v>
      </c>
      <c r="G615" t="s">
        <v>38</v>
      </c>
      <c r="H615">
        <v>70000000</v>
      </c>
      <c r="I615">
        <v>8.6</v>
      </c>
    </row>
    <row r="616" spans="1:9" x14ac:dyDescent="0.3">
      <c r="A616" t="s">
        <v>3627</v>
      </c>
      <c r="B616">
        <v>132</v>
      </c>
      <c r="C616">
        <v>43568507</v>
      </c>
      <c r="D616" t="s">
        <v>464</v>
      </c>
      <c r="E616" t="s">
        <v>3628</v>
      </c>
      <c r="F616" t="s">
        <v>37</v>
      </c>
      <c r="G616" t="s">
        <v>38</v>
      </c>
      <c r="H616">
        <v>66000000</v>
      </c>
      <c r="I616">
        <v>6.5</v>
      </c>
    </row>
    <row r="617" spans="1:9" x14ac:dyDescent="0.3">
      <c r="A617" t="s">
        <v>2367</v>
      </c>
      <c r="B617">
        <v>127</v>
      </c>
      <c r="C617">
        <v>182805123</v>
      </c>
      <c r="D617" t="s">
        <v>3632</v>
      </c>
      <c r="E617" t="s">
        <v>3633</v>
      </c>
      <c r="F617" t="s">
        <v>37</v>
      </c>
      <c r="G617" t="s">
        <v>38</v>
      </c>
      <c r="H617">
        <v>70000000</v>
      </c>
      <c r="I617">
        <v>6.4</v>
      </c>
    </row>
    <row r="618" spans="1:9" x14ac:dyDescent="0.3">
      <c r="A618" t="s">
        <v>1807</v>
      </c>
      <c r="B618">
        <v>103</v>
      </c>
      <c r="C618">
        <v>176387405</v>
      </c>
      <c r="D618" t="s">
        <v>471</v>
      </c>
      <c r="E618" t="s">
        <v>3636</v>
      </c>
      <c r="F618" t="s">
        <v>37</v>
      </c>
      <c r="G618" t="s">
        <v>38</v>
      </c>
      <c r="H618">
        <v>59000000</v>
      </c>
      <c r="I618">
        <v>7.6</v>
      </c>
    </row>
    <row r="619" spans="1:9" x14ac:dyDescent="0.3">
      <c r="A619" t="s">
        <v>3639</v>
      </c>
      <c r="B619">
        <v>136</v>
      </c>
      <c r="C619">
        <v>33685268</v>
      </c>
      <c r="D619" t="s">
        <v>3171</v>
      </c>
      <c r="E619" t="s">
        <v>3640</v>
      </c>
      <c r="F619" t="s">
        <v>37</v>
      </c>
      <c r="G619" t="s">
        <v>38</v>
      </c>
      <c r="H619">
        <v>68000000</v>
      </c>
      <c r="I619">
        <v>5.5</v>
      </c>
    </row>
    <row r="620" spans="1:9" x14ac:dyDescent="0.3">
      <c r="A620" t="s">
        <v>389</v>
      </c>
      <c r="B620">
        <v>150</v>
      </c>
      <c r="C620">
        <v>182204440</v>
      </c>
      <c r="D620" t="s">
        <v>3241</v>
      </c>
      <c r="E620" t="s">
        <v>3644</v>
      </c>
      <c r="F620" t="s">
        <v>37</v>
      </c>
      <c r="G620" t="s">
        <v>38</v>
      </c>
      <c r="H620">
        <v>65000000</v>
      </c>
      <c r="I620">
        <v>7.4</v>
      </c>
    </row>
    <row r="621" spans="1:9" x14ac:dyDescent="0.3">
      <c r="A621" t="s">
        <v>443</v>
      </c>
      <c r="B621">
        <v>136</v>
      </c>
      <c r="C621">
        <v>171383253</v>
      </c>
      <c r="D621" t="s">
        <v>647</v>
      </c>
      <c r="E621" t="s">
        <v>3648</v>
      </c>
      <c r="F621" t="s">
        <v>37</v>
      </c>
      <c r="G621" t="s">
        <v>38</v>
      </c>
      <c r="H621">
        <v>63000000</v>
      </c>
      <c r="I621">
        <v>8.6999999999999993</v>
      </c>
    </row>
    <row r="622" spans="1:9" x14ac:dyDescent="0.3">
      <c r="A622" t="s">
        <v>850</v>
      </c>
      <c r="B622">
        <v>140</v>
      </c>
      <c r="C622">
        <v>172071312</v>
      </c>
      <c r="D622" t="s">
        <v>2157</v>
      </c>
      <c r="E622" t="s">
        <v>3653</v>
      </c>
      <c r="F622" t="s">
        <v>37</v>
      </c>
      <c r="G622" t="s">
        <v>38</v>
      </c>
      <c r="H622">
        <v>62000000</v>
      </c>
      <c r="I622">
        <v>7.6</v>
      </c>
    </row>
    <row r="623" spans="1:9" x14ac:dyDescent="0.3">
      <c r="A623" t="s">
        <v>3657</v>
      </c>
      <c r="B623">
        <v>104</v>
      </c>
      <c r="C623">
        <v>139225854</v>
      </c>
      <c r="D623" t="s">
        <v>515</v>
      </c>
      <c r="E623" t="s">
        <v>3660</v>
      </c>
      <c r="F623" t="s">
        <v>37</v>
      </c>
      <c r="G623" t="s">
        <v>38</v>
      </c>
      <c r="H623">
        <v>60000000</v>
      </c>
      <c r="I623">
        <v>5.5</v>
      </c>
    </row>
    <row r="624" spans="1:9" x14ac:dyDescent="0.3">
      <c r="A624" t="s">
        <v>3664</v>
      </c>
      <c r="B624">
        <v>158</v>
      </c>
      <c r="C624">
        <v>148775460</v>
      </c>
      <c r="D624" t="s">
        <v>2850</v>
      </c>
      <c r="E624" t="s">
        <v>3665</v>
      </c>
      <c r="F624" t="s">
        <v>37</v>
      </c>
      <c r="G624" t="s">
        <v>38</v>
      </c>
      <c r="H624">
        <v>61000000</v>
      </c>
      <c r="I624">
        <v>7.6</v>
      </c>
    </row>
    <row r="625" spans="1:9" x14ac:dyDescent="0.3">
      <c r="A625" t="s">
        <v>3668</v>
      </c>
      <c r="B625">
        <v>119</v>
      </c>
      <c r="C625">
        <v>115731542</v>
      </c>
      <c r="D625" t="s">
        <v>1415</v>
      </c>
      <c r="E625" t="s">
        <v>3670</v>
      </c>
      <c r="F625" t="s">
        <v>37</v>
      </c>
      <c r="G625" t="s">
        <v>38</v>
      </c>
      <c r="H625">
        <v>65000000</v>
      </c>
      <c r="I625">
        <v>6.5</v>
      </c>
    </row>
    <row r="626" spans="1:9" x14ac:dyDescent="0.3">
      <c r="A626" t="s">
        <v>1751</v>
      </c>
      <c r="B626">
        <v>106</v>
      </c>
      <c r="C626">
        <v>100468793</v>
      </c>
      <c r="D626" t="s">
        <v>1671</v>
      </c>
      <c r="E626" t="s">
        <v>3673</v>
      </c>
      <c r="F626" t="s">
        <v>37</v>
      </c>
      <c r="G626" t="s">
        <v>38</v>
      </c>
      <c r="H626">
        <v>65000000</v>
      </c>
      <c r="I626">
        <v>6.9</v>
      </c>
    </row>
    <row r="627" spans="1:9" x14ac:dyDescent="0.3">
      <c r="A627" t="s">
        <v>313</v>
      </c>
      <c r="B627">
        <v>136</v>
      </c>
      <c r="C627">
        <v>93771072</v>
      </c>
      <c r="D627" t="s">
        <v>3678</v>
      </c>
      <c r="E627" t="s">
        <v>3679</v>
      </c>
      <c r="F627" t="s">
        <v>37</v>
      </c>
      <c r="G627" t="s">
        <v>38</v>
      </c>
      <c r="H627">
        <v>65000000</v>
      </c>
      <c r="I627">
        <v>6.7</v>
      </c>
    </row>
    <row r="628" spans="1:9" x14ac:dyDescent="0.3">
      <c r="A628" t="s">
        <v>2542</v>
      </c>
      <c r="B628">
        <v>95</v>
      </c>
      <c r="C628">
        <v>100448498</v>
      </c>
      <c r="D628" t="s">
        <v>2527</v>
      </c>
      <c r="E628" t="s">
        <v>3683</v>
      </c>
      <c r="F628" t="s">
        <v>37</v>
      </c>
      <c r="G628" t="s">
        <v>38</v>
      </c>
      <c r="H628">
        <v>65000000</v>
      </c>
      <c r="I628">
        <v>6.6</v>
      </c>
    </row>
    <row r="629" spans="1:9" x14ac:dyDescent="0.3">
      <c r="A629" t="s">
        <v>565</v>
      </c>
      <c r="B629">
        <v>137</v>
      </c>
      <c r="C629">
        <v>115603980</v>
      </c>
      <c r="D629" t="s">
        <v>3688</v>
      </c>
      <c r="E629" t="s">
        <v>3690</v>
      </c>
      <c r="F629" t="s">
        <v>37</v>
      </c>
      <c r="G629" t="s">
        <v>38</v>
      </c>
      <c r="H629">
        <v>65000000</v>
      </c>
      <c r="I629">
        <v>7.2</v>
      </c>
    </row>
    <row r="630" spans="1:9" x14ac:dyDescent="0.3">
      <c r="A630" t="s">
        <v>3694</v>
      </c>
      <c r="B630">
        <v>130</v>
      </c>
      <c r="C630">
        <v>90454043</v>
      </c>
      <c r="D630" t="s">
        <v>50</v>
      </c>
      <c r="E630" t="s">
        <v>3696</v>
      </c>
      <c r="F630" t="s">
        <v>37</v>
      </c>
      <c r="G630" t="s">
        <v>38</v>
      </c>
      <c r="H630">
        <v>65000000</v>
      </c>
      <c r="I630">
        <v>6.4</v>
      </c>
    </row>
    <row r="631" spans="1:9" x14ac:dyDescent="0.3">
      <c r="A631" t="s">
        <v>2066</v>
      </c>
      <c r="B631">
        <v>124</v>
      </c>
      <c r="C631">
        <v>84049211</v>
      </c>
      <c r="D631" t="s">
        <v>50</v>
      </c>
      <c r="E631" t="s">
        <v>3701</v>
      </c>
      <c r="F631" t="s">
        <v>37</v>
      </c>
      <c r="G631" t="s">
        <v>38</v>
      </c>
      <c r="H631">
        <v>70000000</v>
      </c>
      <c r="I631">
        <v>6.4</v>
      </c>
    </row>
    <row r="632" spans="1:9" x14ac:dyDescent="0.3">
      <c r="A632" t="s">
        <v>1340</v>
      </c>
      <c r="B632">
        <v>108</v>
      </c>
      <c r="C632">
        <v>70450000</v>
      </c>
      <c r="D632" t="s">
        <v>334</v>
      </c>
      <c r="E632" t="s">
        <v>3706</v>
      </c>
      <c r="F632" t="s">
        <v>37</v>
      </c>
      <c r="G632" t="s">
        <v>38</v>
      </c>
      <c r="H632">
        <v>50000000</v>
      </c>
      <c r="I632">
        <v>6</v>
      </c>
    </row>
    <row r="633" spans="1:9" x14ac:dyDescent="0.3">
      <c r="A633" t="s">
        <v>703</v>
      </c>
      <c r="B633">
        <v>104</v>
      </c>
      <c r="C633">
        <v>69688384</v>
      </c>
      <c r="D633" t="s">
        <v>515</v>
      </c>
      <c r="E633" t="s">
        <v>3710</v>
      </c>
      <c r="F633" t="s">
        <v>37</v>
      </c>
      <c r="G633" t="s">
        <v>38</v>
      </c>
      <c r="H633">
        <v>60000000</v>
      </c>
      <c r="I633">
        <v>6.1</v>
      </c>
    </row>
    <row r="634" spans="1:9" x14ac:dyDescent="0.3">
      <c r="A634" t="s">
        <v>760</v>
      </c>
      <c r="B634">
        <v>129</v>
      </c>
      <c r="C634">
        <v>70236496</v>
      </c>
      <c r="D634" t="s">
        <v>2819</v>
      </c>
      <c r="E634" t="s">
        <v>3715</v>
      </c>
      <c r="F634" t="s">
        <v>37</v>
      </c>
      <c r="G634" t="s">
        <v>38</v>
      </c>
      <c r="H634">
        <v>63000000</v>
      </c>
      <c r="I634">
        <v>6</v>
      </c>
    </row>
    <row r="635" spans="1:9" x14ac:dyDescent="0.3">
      <c r="A635" t="s">
        <v>371</v>
      </c>
      <c r="B635">
        <v>117</v>
      </c>
      <c r="C635">
        <v>63695760</v>
      </c>
      <c r="D635" t="s">
        <v>3409</v>
      </c>
      <c r="E635" t="s">
        <v>3718</v>
      </c>
      <c r="F635" t="s">
        <v>37</v>
      </c>
      <c r="G635" t="s">
        <v>38</v>
      </c>
      <c r="H635">
        <v>65000000</v>
      </c>
      <c r="I635">
        <v>6.4</v>
      </c>
    </row>
    <row r="636" spans="1:9" x14ac:dyDescent="0.3">
      <c r="A636" t="s">
        <v>3722</v>
      </c>
      <c r="B636">
        <v>99</v>
      </c>
      <c r="C636">
        <v>59617068</v>
      </c>
      <c r="D636" t="s">
        <v>1681</v>
      </c>
      <c r="E636" t="s">
        <v>3723</v>
      </c>
      <c r="F636" t="s">
        <v>37</v>
      </c>
      <c r="G636" t="s">
        <v>38</v>
      </c>
      <c r="H636">
        <v>65000000</v>
      </c>
      <c r="I636">
        <v>6.4</v>
      </c>
    </row>
    <row r="637" spans="1:9" x14ac:dyDescent="0.3">
      <c r="A637" t="s">
        <v>3727</v>
      </c>
      <c r="B637">
        <v>159</v>
      </c>
      <c r="C637">
        <v>55637680</v>
      </c>
      <c r="D637" t="s">
        <v>1924</v>
      </c>
      <c r="E637" t="s">
        <v>3729</v>
      </c>
      <c r="F637" t="s">
        <v>37</v>
      </c>
      <c r="G637" t="s">
        <v>56</v>
      </c>
      <c r="H637">
        <v>65000000</v>
      </c>
      <c r="I637">
        <v>7.3</v>
      </c>
    </row>
    <row r="638" spans="1:9" x14ac:dyDescent="0.3">
      <c r="A638" t="s">
        <v>3732</v>
      </c>
      <c r="B638">
        <v>118</v>
      </c>
      <c r="C638">
        <v>85911262</v>
      </c>
      <c r="D638" t="s">
        <v>3733</v>
      </c>
      <c r="E638" t="s">
        <v>3735</v>
      </c>
      <c r="F638" t="s">
        <v>37</v>
      </c>
      <c r="G638" t="s">
        <v>38</v>
      </c>
      <c r="H638">
        <v>65000000</v>
      </c>
      <c r="I638">
        <v>5.2</v>
      </c>
    </row>
    <row r="639" spans="1:9" x14ac:dyDescent="0.3">
      <c r="A639" t="s">
        <v>3739</v>
      </c>
      <c r="B639">
        <v>105</v>
      </c>
      <c r="C639">
        <v>53846915</v>
      </c>
      <c r="D639" t="s">
        <v>3124</v>
      </c>
      <c r="E639" t="s">
        <v>3740</v>
      </c>
      <c r="F639" t="s">
        <v>37</v>
      </c>
      <c r="G639" t="s">
        <v>38</v>
      </c>
      <c r="H639">
        <v>50100000</v>
      </c>
      <c r="I639">
        <v>6.6</v>
      </c>
    </row>
    <row r="640" spans="1:9" x14ac:dyDescent="0.3">
      <c r="A640" t="s">
        <v>327</v>
      </c>
      <c r="B640">
        <v>103</v>
      </c>
      <c r="C640">
        <v>54758461</v>
      </c>
      <c r="D640" t="s">
        <v>1423</v>
      </c>
      <c r="E640" t="s">
        <v>3745</v>
      </c>
      <c r="F640" t="s">
        <v>37</v>
      </c>
      <c r="G640" t="s">
        <v>38</v>
      </c>
      <c r="H640">
        <v>65000000</v>
      </c>
      <c r="I640">
        <v>6.3</v>
      </c>
    </row>
    <row r="641" spans="1:9" x14ac:dyDescent="0.3">
      <c r="A641" t="s">
        <v>3749</v>
      </c>
      <c r="B641">
        <v>122</v>
      </c>
      <c r="C641">
        <v>52397389</v>
      </c>
      <c r="D641" t="s">
        <v>3751</v>
      </c>
      <c r="E641" t="s">
        <v>3752</v>
      </c>
      <c r="F641" t="s">
        <v>37</v>
      </c>
      <c r="G641" t="s">
        <v>38</v>
      </c>
      <c r="H641">
        <v>65000000</v>
      </c>
      <c r="I641">
        <v>5.9</v>
      </c>
    </row>
    <row r="642" spans="1:9" x14ac:dyDescent="0.3">
      <c r="A642" t="s">
        <v>3066</v>
      </c>
      <c r="B642">
        <v>143</v>
      </c>
      <c r="C642">
        <v>38966057</v>
      </c>
      <c r="D642" t="s">
        <v>2527</v>
      </c>
      <c r="E642" t="s">
        <v>3762</v>
      </c>
      <c r="F642" t="s">
        <v>37</v>
      </c>
      <c r="G642" t="s">
        <v>1465</v>
      </c>
      <c r="H642">
        <v>65000000</v>
      </c>
      <c r="I642">
        <v>6.7</v>
      </c>
    </row>
    <row r="643" spans="1:9" x14ac:dyDescent="0.3">
      <c r="A643" t="s">
        <v>2331</v>
      </c>
      <c r="B643">
        <v>96</v>
      </c>
      <c r="C643">
        <v>42345531</v>
      </c>
      <c r="D643" t="s">
        <v>2208</v>
      </c>
      <c r="E643" t="s">
        <v>3766</v>
      </c>
      <c r="F643" t="s">
        <v>37</v>
      </c>
      <c r="G643" t="s">
        <v>767</v>
      </c>
      <c r="H643">
        <v>65000000</v>
      </c>
      <c r="I643">
        <v>5.4</v>
      </c>
    </row>
    <row r="644" spans="1:9" x14ac:dyDescent="0.3">
      <c r="A644" t="s">
        <v>2331</v>
      </c>
      <c r="B644">
        <v>111</v>
      </c>
      <c r="C644">
        <v>36064910</v>
      </c>
      <c r="D644" t="s">
        <v>2813</v>
      </c>
      <c r="E644" t="s">
        <v>3769</v>
      </c>
      <c r="F644" t="s">
        <v>37</v>
      </c>
      <c r="G644" t="s">
        <v>38</v>
      </c>
      <c r="H644">
        <v>45000000</v>
      </c>
      <c r="I644">
        <v>6.4</v>
      </c>
    </row>
    <row r="645" spans="1:9" x14ac:dyDescent="0.3">
      <c r="A645" t="s">
        <v>2066</v>
      </c>
      <c r="B645">
        <v>121</v>
      </c>
      <c r="C645">
        <v>33328051</v>
      </c>
      <c r="D645" t="s">
        <v>1120</v>
      </c>
      <c r="E645" t="s">
        <v>3774</v>
      </c>
      <c r="F645" t="s">
        <v>37</v>
      </c>
      <c r="G645" t="s">
        <v>38</v>
      </c>
      <c r="H645">
        <v>65000000</v>
      </c>
      <c r="I645">
        <v>6.7</v>
      </c>
    </row>
    <row r="646" spans="1:9" x14ac:dyDescent="0.3">
      <c r="A646" t="s">
        <v>3778</v>
      </c>
      <c r="B646">
        <v>135</v>
      </c>
      <c r="C646">
        <v>32598931</v>
      </c>
      <c r="D646" t="s">
        <v>923</v>
      </c>
      <c r="E646" t="s">
        <v>3780</v>
      </c>
      <c r="F646" t="s">
        <v>37</v>
      </c>
      <c r="G646" t="s">
        <v>38</v>
      </c>
      <c r="H646">
        <v>65000000</v>
      </c>
      <c r="I646">
        <v>6.2</v>
      </c>
    </row>
    <row r="647" spans="1:9" x14ac:dyDescent="0.3">
      <c r="A647" t="s">
        <v>250</v>
      </c>
      <c r="B647">
        <v>101</v>
      </c>
      <c r="C647">
        <v>28045540</v>
      </c>
      <c r="D647" t="s">
        <v>165</v>
      </c>
      <c r="E647" t="s">
        <v>3784</v>
      </c>
      <c r="F647" t="s">
        <v>37</v>
      </c>
      <c r="G647" t="s">
        <v>38</v>
      </c>
      <c r="H647">
        <v>65000000</v>
      </c>
      <c r="I647">
        <v>6.1</v>
      </c>
    </row>
    <row r="648" spans="1:9" x14ac:dyDescent="0.3">
      <c r="A648" t="s">
        <v>685</v>
      </c>
      <c r="B648">
        <v>151</v>
      </c>
      <c r="C648">
        <v>37023395</v>
      </c>
      <c r="D648" t="s">
        <v>3409</v>
      </c>
      <c r="E648" t="s">
        <v>3789</v>
      </c>
      <c r="F648" t="s">
        <v>37</v>
      </c>
      <c r="G648" t="s">
        <v>38</v>
      </c>
      <c r="H648">
        <v>63000000</v>
      </c>
      <c r="I648">
        <v>8.8000000000000007</v>
      </c>
    </row>
    <row r="649" spans="1:9" x14ac:dyDescent="0.3">
      <c r="A649" t="s">
        <v>327</v>
      </c>
      <c r="B649">
        <v>131</v>
      </c>
      <c r="C649">
        <v>43532294</v>
      </c>
      <c r="D649" t="s">
        <v>3794</v>
      </c>
      <c r="E649" t="s">
        <v>3795</v>
      </c>
      <c r="F649" t="s">
        <v>37</v>
      </c>
      <c r="G649" t="s">
        <v>38</v>
      </c>
      <c r="H649">
        <v>65000000</v>
      </c>
      <c r="I649">
        <v>7.1</v>
      </c>
    </row>
    <row r="650" spans="1:9" x14ac:dyDescent="0.3">
      <c r="A650" t="s">
        <v>3802</v>
      </c>
      <c r="B650">
        <v>100</v>
      </c>
      <c r="C650">
        <v>17218080</v>
      </c>
      <c r="D650" t="s">
        <v>1628</v>
      </c>
      <c r="E650" t="s">
        <v>3803</v>
      </c>
      <c r="F650" t="s">
        <v>37</v>
      </c>
      <c r="G650" t="s">
        <v>38</v>
      </c>
      <c r="H650">
        <v>70000000</v>
      </c>
      <c r="I650">
        <v>5.7</v>
      </c>
    </row>
    <row r="651" spans="1:9" x14ac:dyDescent="0.3">
      <c r="A651" t="s">
        <v>3668</v>
      </c>
      <c r="B651">
        <v>105</v>
      </c>
      <c r="C651">
        <v>10014234</v>
      </c>
      <c r="D651" t="s">
        <v>1009</v>
      </c>
      <c r="E651" t="s">
        <v>3807</v>
      </c>
      <c r="F651" t="s">
        <v>37</v>
      </c>
      <c r="G651" t="s">
        <v>1465</v>
      </c>
      <c r="H651">
        <v>65000000</v>
      </c>
      <c r="I651">
        <v>5</v>
      </c>
    </row>
    <row r="652" spans="1:9" x14ac:dyDescent="0.3">
      <c r="A652" t="s">
        <v>3810</v>
      </c>
      <c r="B652">
        <v>92</v>
      </c>
      <c r="C652">
        <v>19059018</v>
      </c>
      <c r="D652" t="s">
        <v>3812</v>
      </c>
      <c r="E652" t="s">
        <v>3814</v>
      </c>
      <c r="F652" t="s">
        <v>37</v>
      </c>
      <c r="G652" t="s">
        <v>370</v>
      </c>
      <c r="H652">
        <v>65000000</v>
      </c>
      <c r="I652">
        <v>5.0999999999999996</v>
      </c>
    </row>
    <row r="653" spans="1:9" x14ac:dyDescent="0.3">
      <c r="A653" t="s">
        <v>3817</v>
      </c>
      <c r="B653">
        <v>130</v>
      </c>
      <c r="C653">
        <v>1987287</v>
      </c>
      <c r="D653" t="s">
        <v>1935</v>
      </c>
      <c r="E653" t="s">
        <v>3820</v>
      </c>
      <c r="F653" t="s">
        <v>37</v>
      </c>
      <c r="G653" t="s">
        <v>56</v>
      </c>
      <c r="H653">
        <v>50000000</v>
      </c>
      <c r="I653">
        <v>6.9</v>
      </c>
    </row>
    <row r="654" spans="1:9" x14ac:dyDescent="0.3">
      <c r="A654" t="s">
        <v>3613</v>
      </c>
      <c r="B654">
        <v>100</v>
      </c>
      <c r="C654">
        <v>24407944</v>
      </c>
      <c r="D654" t="s">
        <v>3003</v>
      </c>
      <c r="E654" t="s">
        <v>3824</v>
      </c>
      <c r="F654" t="s">
        <v>37</v>
      </c>
      <c r="G654" t="s">
        <v>268</v>
      </c>
      <c r="H654">
        <v>43000000</v>
      </c>
      <c r="I654">
        <v>4.8</v>
      </c>
    </row>
    <row r="655" spans="1:9" x14ac:dyDescent="0.3">
      <c r="A655" t="s">
        <v>3827</v>
      </c>
      <c r="B655">
        <v>102</v>
      </c>
      <c r="C655">
        <v>13750556</v>
      </c>
      <c r="D655" t="s">
        <v>334</v>
      </c>
      <c r="E655" t="s">
        <v>3828</v>
      </c>
      <c r="F655" t="s">
        <v>37</v>
      </c>
      <c r="G655" t="s">
        <v>38</v>
      </c>
      <c r="H655">
        <v>65000000</v>
      </c>
      <c r="I655">
        <v>6.5</v>
      </c>
    </row>
    <row r="656" spans="1:9" x14ac:dyDescent="0.3">
      <c r="A656" t="s">
        <v>2213</v>
      </c>
      <c r="B656">
        <v>133</v>
      </c>
      <c r="C656">
        <v>31054924</v>
      </c>
      <c r="D656" t="s">
        <v>3831</v>
      </c>
      <c r="E656" t="s">
        <v>3832</v>
      </c>
      <c r="F656" t="s">
        <v>37</v>
      </c>
      <c r="G656" t="s">
        <v>38</v>
      </c>
      <c r="H656">
        <v>64000000</v>
      </c>
      <c r="I656">
        <v>5.0999999999999996</v>
      </c>
    </row>
    <row r="657" spans="1:9" x14ac:dyDescent="0.3">
      <c r="A657" t="s">
        <v>3836</v>
      </c>
      <c r="B657">
        <v>121</v>
      </c>
      <c r="C657">
        <v>43247140</v>
      </c>
      <c r="D657" t="s">
        <v>3838</v>
      </c>
      <c r="E657" t="s">
        <v>3839</v>
      </c>
      <c r="F657" t="s">
        <v>37</v>
      </c>
      <c r="G657" t="s">
        <v>56</v>
      </c>
      <c r="H657">
        <v>55000000</v>
      </c>
      <c r="I657">
        <v>7.1</v>
      </c>
    </row>
    <row r="658" spans="1:9" x14ac:dyDescent="0.3">
      <c r="A658" t="s">
        <v>1847</v>
      </c>
      <c r="B658">
        <v>147</v>
      </c>
      <c r="C658">
        <v>2208939</v>
      </c>
      <c r="D658" t="s">
        <v>3844</v>
      </c>
      <c r="E658" t="s">
        <v>3846</v>
      </c>
      <c r="F658" t="s">
        <v>37</v>
      </c>
      <c r="G658" t="s">
        <v>767</v>
      </c>
      <c r="H658">
        <v>50000000</v>
      </c>
      <c r="I658">
        <v>7.5</v>
      </c>
    </row>
    <row r="659" spans="1:9" x14ac:dyDescent="0.3">
      <c r="A659" t="s">
        <v>1965</v>
      </c>
      <c r="B659">
        <v>94</v>
      </c>
      <c r="C659">
        <v>213079163</v>
      </c>
      <c r="D659" t="s">
        <v>1752</v>
      </c>
      <c r="E659" t="s">
        <v>3851</v>
      </c>
      <c r="F659" t="s">
        <v>37</v>
      </c>
      <c r="G659" t="s">
        <v>38</v>
      </c>
      <c r="H659">
        <v>63000000</v>
      </c>
      <c r="I659">
        <v>6.2</v>
      </c>
    </row>
    <row r="660" spans="1:9" x14ac:dyDescent="0.3">
      <c r="A660" t="s">
        <v>935</v>
      </c>
      <c r="B660">
        <v>94</v>
      </c>
      <c r="C660">
        <v>19548064</v>
      </c>
      <c r="D660" t="s">
        <v>1247</v>
      </c>
      <c r="E660" t="s">
        <v>3855</v>
      </c>
      <c r="F660" t="s">
        <v>37</v>
      </c>
      <c r="G660" t="s">
        <v>3859</v>
      </c>
      <c r="H660">
        <v>65000000</v>
      </c>
      <c r="I660">
        <v>6.3</v>
      </c>
    </row>
    <row r="661" spans="1:9" x14ac:dyDescent="0.3">
      <c r="A661" t="s">
        <v>389</v>
      </c>
      <c r="B661">
        <v>127</v>
      </c>
      <c r="C661">
        <v>356784000</v>
      </c>
      <c r="D661" t="s">
        <v>1170</v>
      </c>
      <c r="E661" t="s">
        <v>3860</v>
      </c>
      <c r="F661" t="s">
        <v>37</v>
      </c>
      <c r="G661" t="s">
        <v>38</v>
      </c>
      <c r="H661">
        <v>63000000</v>
      </c>
      <c r="I661">
        <v>8.1</v>
      </c>
    </row>
    <row r="662" spans="1:9" x14ac:dyDescent="0.3">
      <c r="A662" t="s">
        <v>3639</v>
      </c>
      <c r="B662">
        <v>212</v>
      </c>
      <c r="C662">
        <v>25052000</v>
      </c>
      <c r="D662" t="s">
        <v>3864</v>
      </c>
      <c r="E662" t="s">
        <v>3865</v>
      </c>
      <c r="F662" t="s">
        <v>37</v>
      </c>
      <c r="G662" t="s">
        <v>38</v>
      </c>
      <c r="H662">
        <v>63000000</v>
      </c>
      <c r="I662">
        <v>6.6</v>
      </c>
    </row>
    <row r="663" spans="1:9" x14ac:dyDescent="0.3">
      <c r="A663" t="s">
        <v>1198</v>
      </c>
      <c r="B663">
        <v>141</v>
      </c>
      <c r="C663">
        <v>122012710</v>
      </c>
      <c r="D663" t="s">
        <v>464</v>
      </c>
      <c r="E663" t="s">
        <v>3870</v>
      </c>
      <c r="F663" t="s">
        <v>37</v>
      </c>
      <c r="G663" t="s">
        <v>38</v>
      </c>
      <c r="H663">
        <v>62000000</v>
      </c>
      <c r="I663">
        <v>6.9</v>
      </c>
    </row>
    <row r="664" spans="1:9" x14ac:dyDescent="0.3">
      <c r="A664" t="s">
        <v>3873</v>
      </c>
      <c r="B664">
        <v>103</v>
      </c>
      <c r="C664">
        <v>72413</v>
      </c>
      <c r="D664" t="s">
        <v>189</v>
      </c>
      <c r="E664" t="s">
        <v>3876</v>
      </c>
      <c r="F664" t="s">
        <v>1946</v>
      </c>
      <c r="G664" t="s">
        <v>892</v>
      </c>
      <c r="H664">
        <v>65000000</v>
      </c>
      <c r="I664">
        <v>6.1</v>
      </c>
    </row>
    <row r="665" spans="1:9" x14ac:dyDescent="0.3">
      <c r="A665" t="s">
        <v>3880</v>
      </c>
      <c r="B665">
        <v>98</v>
      </c>
      <c r="C665">
        <v>58255287</v>
      </c>
      <c r="D665" t="s">
        <v>1009</v>
      </c>
      <c r="E665" t="s">
        <v>3882</v>
      </c>
      <c r="F665" t="s">
        <v>37</v>
      </c>
      <c r="G665" t="s">
        <v>38</v>
      </c>
      <c r="H665">
        <v>64000000</v>
      </c>
      <c r="I665">
        <v>4.3</v>
      </c>
    </row>
    <row r="666" spans="1:9" x14ac:dyDescent="0.3">
      <c r="A666" t="s">
        <v>646</v>
      </c>
      <c r="B666">
        <v>116</v>
      </c>
      <c r="C666">
        <v>77086030</v>
      </c>
      <c r="D666" t="s">
        <v>3886</v>
      </c>
      <c r="E666" t="s">
        <v>3887</v>
      </c>
      <c r="F666" t="s">
        <v>37</v>
      </c>
      <c r="G666" t="s">
        <v>1465</v>
      </c>
      <c r="H666">
        <v>62000000</v>
      </c>
      <c r="I666">
        <v>6.6</v>
      </c>
    </row>
    <row r="667" spans="1:9" x14ac:dyDescent="0.3">
      <c r="A667" t="s">
        <v>3891</v>
      </c>
      <c r="B667">
        <v>114</v>
      </c>
      <c r="C667">
        <v>65000000</v>
      </c>
      <c r="D667" t="s">
        <v>1415</v>
      </c>
      <c r="E667" t="s">
        <v>3893</v>
      </c>
      <c r="F667" t="s">
        <v>37</v>
      </c>
      <c r="G667" t="s">
        <v>38</v>
      </c>
      <c r="H667">
        <v>62000000</v>
      </c>
      <c r="I667">
        <v>6.8</v>
      </c>
    </row>
    <row r="668" spans="1:9" x14ac:dyDescent="0.3">
      <c r="A668" t="s">
        <v>3896</v>
      </c>
      <c r="B668">
        <v>87</v>
      </c>
      <c r="C668">
        <v>32178777</v>
      </c>
      <c r="D668" t="s">
        <v>3898</v>
      </c>
      <c r="E668" t="s">
        <v>3899</v>
      </c>
      <c r="F668" t="s">
        <v>37</v>
      </c>
      <c r="G668" t="s">
        <v>38</v>
      </c>
      <c r="H668">
        <v>62000000</v>
      </c>
      <c r="I668">
        <v>3.8</v>
      </c>
    </row>
    <row r="669" spans="1:9" x14ac:dyDescent="0.3">
      <c r="A669" t="s">
        <v>3902</v>
      </c>
      <c r="B669">
        <v>125</v>
      </c>
      <c r="C669">
        <v>15738632</v>
      </c>
      <c r="D669" t="s">
        <v>422</v>
      </c>
      <c r="E669" t="s">
        <v>3903</v>
      </c>
      <c r="F669" t="s">
        <v>37</v>
      </c>
      <c r="G669" t="s">
        <v>38</v>
      </c>
      <c r="H669">
        <v>42000000</v>
      </c>
      <c r="I669">
        <v>5.9</v>
      </c>
    </row>
    <row r="670" spans="1:9" x14ac:dyDescent="0.3">
      <c r="A670" t="s">
        <v>1764</v>
      </c>
      <c r="B670">
        <v>187</v>
      </c>
      <c r="C670">
        <v>54116191</v>
      </c>
      <c r="D670" t="s">
        <v>3907</v>
      </c>
      <c r="E670" t="s">
        <v>3909</v>
      </c>
      <c r="F670" t="s">
        <v>37</v>
      </c>
      <c r="G670" t="s">
        <v>38</v>
      </c>
      <c r="H670">
        <v>44000000</v>
      </c>
      <c r="I670">
        <v>7.9</v>
      </c>
    </row>
    <row r="671" spans="1:9" x14ac:dyDescent="0.3">
      <c r="A671" t="s">
        <v>3912</v>
      </c>
      <c r="B671">
        <v>93</v>
      </c>
      <c r="C671">
        <v>118153533</v>
      </c>
      <c r="D671" t="s">
        <v>3913</v>
      </c>
      <c r="E671" t="s">
        <v>3914</v>
      </c>
      <c r="F671" t="s">
        <v>37</v>
      </c>
      <c r="G671" t="s">
        <v>38</v>
      </c>
      <c r="H671">
        <v>61000000</v>
      </c>
      <c r="I671">
        <v>6.3</v>
      </c>
    </row>
    <row r="672" spans="1:9" x14ac:dyDescent="0.3">
      <c r="A672" t="s">
        <v>3917</v>
      </c>
      <c r="B672">
        <v>95</v>
      </c>
      <c r="C672">
        <v>108012170</v>
      </c>
      <c r="D672" t="s">
        <v>271</v>
      </c>
      <c r="E672" t="s">
        <v>3919</v>
      </c>
      <c r="F672" t="s">
        <v>37</v>
      </c>
      <c r="G672" t="s">
        <v>38</v>
      </c>
      <c r="H672">
        <v>63000000</v>
      </c>
      <c r="I672">
        <v>5.5</v>
      </c>
    </row>
    <row r="673" spans="1:9" x14ac:dyDescent="0.3">
      <c r="A673" t="s">
        <v>111</v>
      </c>
      <c r="B673">
        <v>117</v>
      </c>
      <c r="C673">
        <v>210592590</v>
      </c>
      <c r="D673" t="s">
        <v>1571</v>
      </c>
      <c r="E673" t="s">
        <v>3923</v>
      </c>
      <c r="F673" t="s">
        <v>37</v>
      </c>
      <c r="G673" t="s">
        <v>38</v>
      </c>
      <c r="H673">
        <v>65000000</v>
      </c>
      <c r="I673">
        <v>7.7</v>
      </c>
    </row>
    <row r="674" spans="1:9" x14ac:dyDescent="0.3">
      <c r="A674" t="s">
        <v>1965</v>
      </c>
      <c r="B674">
        <v>106</v>
      </c>
      <c r="C674">
        <v>279167575</v>
      </c>
      <c r="D674" t="s">
        <v>1681</v>
      </c>
      <c r="E674" t="s">
        <v>3927</v>
      </c>
      <c r="F674" t="s">
        <v>37</v>
      </c>
      <c r="G674" t="s">
        <v>38</v>
      </c>
      <c r="H674">
        <v>80000000</v>
      </c>
      <c r="I674">
        <v>6.3</v>
      </c>
    </row>
    <row r="675" spans="1:9" x14ac:dyDescent="0.3">
      <c r="A675" t="s">
        <v>3930</v>
      </c>
      <c r="B675">
        <v>115</v>
      </c>
      <c r="C675">
        <v>143151473</v>
      </c>
      <c r="D675" t="s">
        <v>3932</v>
      </c>
      <c r="E675" t="s">
        <v>3934</v>
      </c>
      <c r="F675" t="s">
        <v>37</v>
      </c>
      <c r="G675" t="s">
        <v>38</v>
      </c>
      <c r="H675">
        <v>60000000</v>
      </c>
      <c r="I675">
        <v>7.1</v>
      </c>
    </row>
    <row r="676" spans="1:9" x14ac:dyDescent="0.3">
      <c r="A676" t="s">
        <v>3259</v>
      </c>
      <c r="B676">
        <v>189</v>
      </c>
      <c r="C676">
        <v>136801374</v>
      </c>
      <c r="D676" t="s">
        <v>3938</v>
      </c>
      <c r="E676" t="s">
        <v>3939</v>
      </c>
      <c r="F676" t="s">
        <v>37</v>
      </c>
      <c r="G676" t="s">
        <v>38</v>
      </c>
      <c r="H676">
        <v>60000000</v>
      </c>
      <c r="I676">
        <v>8.5</v>
      </c>
    </row>
    <row r="677" spans="1:9" x14ac:dyDescent="0.3">
      <c r="A677" t="s">
        <v>1776</v>
      </c>
      <c r="B677">
        <v>81</v>
      </c>
      <c r="C677">
        <v>135381507</v>
      </c>
      <c r="D677" t="s">
        <v>621</v>
      </c>
      <c r="E677" t="s">
        <v>3948</v>
      </c>
      <c r="F677" t="s">
        <v>37</v>
      </c>
      <c r="G677" t="s">
        <v>38</v>
      </c>
      <c r="H677">
        <v>150000000</v>
      </c>
      <c r="I677">
        <v>5.8</v>
      </c>
    </row>
    <row r="678" spans="1:9" x14ac:dyDescent="0.3">
      <c r="A678" t="s">
        <v>685</v>
      </c>
      <c r="B678">
        <v>149</v>
      </c>
      <c r="C678">
        <v>167735396</v>
      </c>
      <c r="D678" t="s">
        <v>2142</v>
      </c>
      <c r="E678" t="s">
        <v>3952</v>
      </c>
      <c r="F678" t="s">
        <v>37</v>
      </c>
      <c r="G678" t="s">
        <v>38</v>
      </c>
      <c r="H678">
        <v>61000000</v>
      </c>
      <c r="I678">
        <v>8.1</v>
      </c>
    </row>
    <row r="679" spans="1:9" x14ac:dyDescent="0.3">
      <c r="A679" t="s">
        <v>521</v>
      </c>
      <c r="B679">
        <v>119</v>
      </c>
      <c r="C679">
        <v>121468960</v>
      </c>
      <c r="D679" t="s">
        <v>1156</v>
      </c>
      <c r="E679" t="s">
        <v>3957</v>
      </c>
      <c r="F679" t="s">
        <v>37</v>
      </c>
      <c r="G679" t="s">
        <v>38</v>
      </c>
      <c r="H679">
        <v>60000000</v>
      </c>
      <c r="I679">
        <v>7.9</v>
      </c>
    </row>
    <row r="680" spans="1:9" x14ac:dyDescent="0.3">
      <c r="A680" t="s">
        <v>313</v>
      </c>
      <c r="B680">
        <v>130</v>
      </c>
      <c r="C680">
        <v>106635996</v>
      </c>
      <c r="D680" t="s">
        <v>50</v>
      </c>
      <c r="E680" t="s">
        <v>3961</v>
      </c>
      <c r="F680" t="s">
        <v>37</v>
      </c>
      <c r="G680" t="s">
        <v>56</v>
      </c>
      <c r="H680">
        <v>58000000</v>
      </c>
      <c r="I680">
        <v>7.2</v>
      </c>
    </row>
    <row r="681" spans="1:9" x14ac:dyDescent="0.3">
      <c r="A681" t="s">
        <v>1783</v>
      </c>
      <c r="B681">
        <v>116</v>
      </c>
      <c r="C681">
        <v>102678089</v>
      </c>
      <c r="D681" t="s">
        <v>1924</v>
      </c>
      <c r="E681" t="s">
        <v>3965</v>
      </c>
      <c r="F681" t="s">
        <v>37</v>
      </c>
      <c r="G681" t="s">
        <v>38</v>
      </c>
      <c r="H681">
        <v>95000000</v>
      </c>
      <c r="I681">
        <v>6.3</v>
      </c>
    </row>
    <row r="682" spans="1:9" x14ac:dyDescent="0.3">
      <c r="A682" t="s">
        <v>1096</v>
      </c>
      <c r="B682">
        <v>103</v>
      </c>
      <c r="C682">
        <v>125603360</v>
      </c>
      <c r="D682" t="s">
        <v>2256</v>
      </c>
      <c r="E682" t="s">
        <v>3969</v>
      </c>
      <c r="F682" t="s">
        <v>37</v>
      </c>
      <c r="G682" t="s">
        <v>38</v>
      </c>
      <c r="H682">
        <v>60000000</v>
      </c>
      <c r="I682">
        <v>8.1</v>
      </c>
    </row>
    <row r="683" spans="1:9" x14ac:dyDescent="0.3">
      <c r="A683" t="s">
        <v>3973</v>
      </c>
      <c r="B683">
        <v>99</v>
      </c>
      <c r="C683">
        <v>101217900</v>
      </c>
      <c r="D683" t="s">
        <v>3975</v>
      </c>
      <c r="E683" t="s">
        <v>3976</v>
      </c>
      <c r="F683" t="s">
        <v>37</v>
      </c>
      <c r="G683" t="s">
        <v>38</v>
      </c>
      <c r="H683">
        <v>70000000</v>
      </c>
      <c r="I683">
        <v>7</v>
      </c>
    </row>
    <row r="684" spans="1:9" x14ac:dyDescent="0.3">
      <c r="A684" t="s">
        <v>3233</v>
      </c>
      <c r="B684">
        <v>92</v>
      </c>
      <c r="C684">
        <v>104148781</v>
      </c>
      <c r="D684" t="s">
        <v>3057</v>
      </c>
      <c r="E684" t="s">
        <v>3981</v>
      </c>
      <c r="F684" t="s">
        <v>37</v>
      </c>
      <c r="G684" t="s">
        <v>38</v>
      </c>
      <c r="H684">
        <v>60000000</v>
      </c>
      <c r="I684">
        <v>5.5</v>
      </c>
    </row>
    <row r="685" spans="1:9" x14ac:dyDescent="0.3">
      <c r="A685" t="s">
        <v>3836</v>
      </c>
      <c r="B685">
        <v>109</v>
      </c>
      <c r="C685">
        <v>75573300</v>
      </c>
      <c r="D685" t="s">
        <v>3554</v>
      </c>
      <c r="E685" t="s">
        <v>3985</v>
      </c>
      <c r="F685" t="s">
        <v>37</v>
      </c>
      <c r="G685" t="s">
        <v>38</v>
      </c>
      <c r="H685">
        <v>61000000</v>
      </c>
      <c r="I685">
        <v>6.7</v>
      </c>
    </row>
    <row r="686" spans="1:9" x14ac:dyDescent="0.3">
      <c r="A686" t="s">
        <v>1889</v>
      </c>
      <c r="B686">
        <v>87</v>
      </c>
      <c r="C686">
        <v>93375151</v>
      </c>
      <c r="D686" t="s">
        <v>2502</v>
      </c>
      <c r="E686" t="s">
        <v>3990</v>
      </c>
      <c r="F686" t="s">
        <v>37</v>
      </c>
      <c r="G686" t="s">
        <v>38</v>
      </c>
      <c r="H686">
        <v>60000000</v>
      </c>
      <c r="I686">
        <v>5.2</v>
      </c>
    </row>
    <row r="687" spans="1:9" x14ac:dyDescent="0.3">
      <c r="A687" t="s">
        <v>3088</v>
      </c>
      <c r="B687">
        <v>111</v>
      </c>
      <c r="C687">
        <v>106126012</v>
      </c>
      <c r="D687" t="s">
        <v>334</v>
      </c>
      <c r="E687" t="s">
        <v>3994</v>
      </c>
      <c r="F687" t="s">
        <v>37</v>
      </c>
      <c r="G687" t="s">
        <v>38</v>
      </c>
      <c r="H687">
        <v>60000000</v>
      </c>
      <c r="I687">
        <v>7</v>
      </c>
    </row>
    <row r="688" spans="1:9" x14ac:dyDescent="0.3">
      <c r="A688" t="s">
        <v>3998</v>
      </c>
      <c r="B688">
        <v>101</v>
      </c>
      <c r="C688">
        <v>93307796</v>
      </c>
      <c r="D688" t="s">
        <v>1681</v>
      </c>
      <c r="E688" t="s">
        <v>4000</v>
      </c>
      <c r="F688" t="s">
        <v>37</v>
      </c>
      <c r="G688" t="s">
        <v>38</v>
      </c>
      <c r="H688">
        <v>60000000</v>
      </c>
      <c r="I688">
        <v>6.1</v>
      </c>
    </row>
    <row r="689" spans="1:9" x14ac:dyDescent="0.3">
      <c r="A689" t="s">
        <v>801</v>
      </c>
      <c r="B689">
        <v>83</v>
      </c>
      <c r="C689">
        <v>90646554</v>
      </c>
      <c r="D689" t="s">
        <v>471</v>
      </c>
      <c r="E689" t="s">
        <v>4004</v>
      </c>
      <c r="F689" t="s">
        <v>37</v>
      </c>
      <c r="G689" t="s">
        <v>38</v>
      </c>
      <c r="H689">
        <v>105000000</v>
      </c>
      <c r="I689">
        <v>6.6</v>
      </c>
    </row>
    <row r="690" spans="1:9" x14ac:dyDescent="0.3">
      <c r="A690" t="s">
        <v>4008</v>
      </c>
      <c r="B690">
        <v>113</v>
      </c>
      <c r="C690">
        <v>109176215</v>
      </c>
      <c r="D690" t="s">
        <v>1671</v>
      </c>
      <c r="E690" t="s">
        <v>4009</v>
      </c>
      <c r="F690" t="s">
        <v>37</v>
      </c>
      <c r="G690" t="s">
        <v>38</v>
      </c>
      <c r="H690">
        <v>60000000</v>
      </c>
      <c r="I690">
        <v>5.5</v>
      </c>
    </row>
    <row r="691" spans="1:9" x14ac:dyDescent="0.3">
      <c r="A691" t="s">
        <v>1739</v>
      </c>
      <c r="B691">
        <v>107</v>
      </c>
      <c r="C691">
        <v>82670733</v>
      </c>
      <c r="D691" t="s">
        <v>3265</v>
      </c>
      <c r="E691" t="s">
        <v>4013</v>
      </c>
      <c r="F691" t="s">
        <v>37</v>
      </c>
      <c r="G691" t="s">
        <v>38</v>
      </c>
      <c r="H691">
        <v>60000000</v>
      </c>
      <c r="I691">
        <v>5.9</v>
      </c>
    </row>
    <row r="692" spans="1:9" x14ac:dyDescent="0.3">
      <c r="A692" t="s">
        <v>2612</v>
      </c>
      <c r="B692">
        <v>94</v>
      </c>
      <c r="C692">
        <v>82569532</v>
      </c>
      <c r="D692" t="s">
        <v>2358</v>
      </c>
      <c r="E692" t="s">
        <v>4017</v>
      </c>
      <c r="F692" t="s">
        <v>37</v>
      </c>
      <c r="G692" t="s">
        <v>38</v>
      </c>
      <c r="H692">
        <v>60000000</v>
      </c>
      <c r="I692">
        <v>5.4</v>
      </c>
    </row>
    <row r="693" spans="1:9" x14ac:dyDescent="0.3">
      <c r="A693" t="s">
        <v>4021</v>
      </c>
      <c r="B693">
        <v>132</v>
      </c>
      <c r="C693">
        <v>81687587</v>
      </c>
      <c r="D693" t="s">
        <v>2813</v>
      </c>
      <c r="E693" t="s">
        <v>4023</v>
      </c>
      <c r="F693" t="s">
        <v>37</v>
      </c>
      <c r="G693" t="s">
        <v>38</v>
      </c>
      <c r="H693">
        <v>61000000</v>
      </c>
      <c r="I693">
        <v>6.4</v>
      </c>
    </row>
    <row r="694" spans="1:9" x14ac:dyDescent="0.3">
      <c r="A694" t="s">
        <v>4027</v>
      </c>
      <c r="B694">
        <v>140</v>
      </c>
      <c r="C694">
        <v>80574010</v>
      </c>
      <c r="D694" t="s">
        <v>214</v>
      </c>
      <c r="E694" t="s">
        <v>4028</v>
      </c>
      <c r="F694" t="s">
        <v>37</v>
      </c>
      <c r="G694" t="s">
        <v>38</v>
      </c>
      <c r="H694">
        <v>60000000</v>
      </c>
      <c r="I694">
        <v>5.7</v>
      </c>
    </row>
    <row r="695" spans="1:9" x14ac:dyDescent="0.3">
      <c r="A695" t="s">
        <v>260</v>
      </c>
      <c r="B695">
        <v>125</v>
      </c>
      <c r="C695">
        <v>75764085</v>
      </c>
      <c r="D695" t="s">
        <v>2490</v>
      </c>
      <c r="E695" t="s">
        <v>4031</v>
      </c>
      <c r="F695" t="s">
        <v>37</v>
      </c>
      <c r="G695" t="s">
        <v>38</v>
      </c>
      <c r="H695">
        <v>60000000</v>
      </c>
      <c r="I695">
        <v>6.7</v>
      </c>
    </row>
    <row r="696" spans="1:9" x14ac:dyDescent="0.3">
      <c r="A696" t="s">
        <v>1257</v>
      </c>
      <c r="B696">
        <v>111</v>
      </c>
      <c r="C696">
        <v>90356857</v>
      </c>
      <c r="D696" t="s">
        <v>422</v>
      </c>
      <c r="E696" t="s">
        <v>4034</v>
      </c>
      <c r="F696" t="s">
        <v>37</v>
      </c>
      <c r="G696" t="s">
        <v>38</v>
      </c>
      <c r="H696">
        <v>58000000</v>
      </c>
      <c r="I696">
        <v>7.1</v>
      </c>
    </row>
    <row r="697" spans="1:9" x14ac:dyDescent="0.3">
      <c r="A697" t="s">
        <v>760</v>
      </c>
      <c r="B697">
        <v>156</v>
      </c>
      <c r="C697">
        <v>75530832</v>
      </c>
      <c r="D697" t="s">
        <v>3794</v>
      </c>
      <c r="E697" t="s">
        <v>4038</v>
      </c>
      <c r="F697" t="s">
        <v>37</v>
      </c>
      <c r="G697" t="s">
        <v>38</v>
      </c>
      <c r="H697">
        <v>55000000</v>
      </c>
      <c r="I697">
        <v>6.8</v>
      </c>
    </row>
    <row r="698" spans="1:9" x14ac:dyDescent="0.3">
      <c r="A698" t="s">
        <v>4041</v>
      </c>
      <c r="B698">
        <v>170</v>
      </c>
      <c r="C698">
        <v>75370763</v>
      </c>
      <c r="D698" t="s">
        <v>4042</v>
      </c>
      <c r="E698" t="s">
        <v>4043</v>
      </c>
      <c r="F698" t="s">
        <v>37</v>
      </c>
      <c r="G698" t="s">
        <v>38</v>
      </c>
      <c r="H698">
        <v>60000000</v>
      </c>
      <c r="I698">
        <v>6.5</v>
      </c>
    </row>
    <row r="699" spans="1:9" x14ac:dyDescent="0.3">
      <c r="A699" t="s">
        <v>1633</v>
      </c>
      <c r="B699">
        <v>120</v>
      </c>
      <c r="C699">
        <v>100003492</v>
      </c>
      <c r="D699" t="s">
        <v>2125</v>
      </c>
      <c r="E699" t="s">
        <v>4047</v>
      </c>
      <c r="F699" t="s">
        <v>37</v>
      </c>
      <c r="G699" t="s">
        <v>38</v>
      </c>
      <c r="H699">
        <v>65000000</v>
      </c>
      <c r="I699">
        <v>7.6</v>
      </c>
    </row>
    <row r="700" spans="1:9" x14ac:dyDescent="0.3">
      <c r="A700" t="s">
        <v>1757</v>
      </c>
      <c r="B700">
        <v>100</v>
      </c>
      <c r="C700">
        <v>90341670</v>
      </c>
      <c r="D700" t="s">
        <v>1930</v>
      </c>
      <c r="E700" t="s">
        <v>4050</v>
      </c>
      <c r="F700" t="s">
        <v>37</v>
      </c>
      <c r="G700" t="s">
        <v>38</v>
      </c>
      <c r="H700">
        <v>60000000</v>
      </c>
      <c r="I700">
        <v>5.5</v>
      </c>
    </row>
    <row r="701" spans="1:9" x14ac:dyDescent="0.3">
      <c r="A701" t="s">
        <v>4053</v>
      </c>
      <c r="B701">
        <v>115</v>
      </c>
      <c r="C701">
        <v>74540762</v>
      </c>
      <c r="D701" t="s">
        <v>923</v>
      </c>
      <c r="E701" t="s">
        <v>4055</v>
      </c>
      <c r="F701" t="s">
        <v>37</v>
      </c>
      <c r="G701" t="s">
        <v>38</v>
      </c>
      <c r="H701">
        <v>55000000</v>
      </c>
      <c r="I701">
        <v>6.5</v>
      </c>
    </row>
    <row r="702" spans="1:9" x14ac:dyDescent="0.3">
      <c r="A702" t="s">
        <v>886</v>
      </c>
      <c r="B702">
        <v>130</v>
      </c>
      <c r="C702">
        <v>80033643</v>
      </c>
      <c r="D702" t="s">
        <v>1199</v>
      </c>
      <c r="E702" t="s">
        <v>4059</v>
      </c>
      <c r="F702" t="s">
        <v>37</v>
      </c>
      <c r="G702" t="s">
        <v>38</v>
      </c>
      <c r="H702">
        <v>60000000</v>
      </c>
      <c r="I702">
        <v>7</v>
      </c>
    </row>
    <row r="703" spans="1:9" x14ac:dyDescent="0.3">
      <c r="A703" t="s">
        <v>2066</v>
      </c>
      <c r="B703">
        <v>105</v>
      </c>
      <c r="C703">
        <v>73648142</v>
      </c>
      <c r="D703" t="s">
        <v>2813</v>
      </c>
      <c r="E703" t="s">
        <v>4062</v>
      </c>
      <c r="F703" t="s">
        <v>37</v>
      </c>
      <c r="G703" t="s">
        <v>38</v>
      </c>
      <c r="H703">
        <v>60000000</v>
      </c>
      <c r="I703">
        <v>5.8</v>
      </c>
    </row>
    <row r="704" spans="1:9" x14ac:dyDescent="0.3">
      <c r="A704" t="s">
        <v>4066</v>
      </c>
      <c r="B704">
        <v>111</v>
      </c>
      <c r="C704">
        <v>71844424</v>
      </c>
      <c r="D704" t="s">
        <v>4068</v>
      </c>
      <c r="E704" t="s">
        <v>4070</v>
      </c>
      <c r="F704" t="s">
        <v>37</v>
      </c>
      <c r="G704" t="s">
        <v>38</v>
      </c>
      <c r="H704">
        <v>60000000</v>
      </c>
      <c r="I704">
        <v>7.3</v>
      </c>
    </row>
    <row r="705" spans="1:9" x14ac:dyDescent="0.3">
      <c r="A705" t="s">
        <v>1526</v>
      </c>
      <c r="B705">
        <v>106</v>
      </c>
      <c r="C705">
        <v>75638743</v>
      </c>
      <c r="D705" t="s">
        <v>4075</v>
      </c>
      <c r="E705" t="s">
        <v>4076</v>
      </c>
      <c r="F705" t="s">
        <v>37</v>
      </c>
      <c r="G705" t="s">
        <v>38</v>
      </c>
      <c r="H705">
        <v>60000000</v>
      </c>
      <c r="I705">
        <v>6.6</v>
      </c>
    </row>
    <row r="706" spans="1:9" x14ac:dyDescent="0.3">
      <c r="A706" t="s">
        <v>4080</v>
      </c>
      <c r="B706">
        <v>89</v>
      </c>
      <c r="C706">
        <v>66734992</v>
      </c>
      <c r="D706" t="s">
        <v>1374</v>
      </c>
      <c r="E706" t="s">
        <v>4082</v>
      </c>
      <c r="F706" t="s">
        <v>37</v>
      </c>
      <c r="G706" t="s">
        <v>38</v>
      </c>
      <c r="H706">
        <v>60000000</v>
      </c>
      <c r="I706">
        <v>4.4000000000000004</v>
      </c>
    </row>
    <row r="707" spans="1:9" x14ac:dyDescent="0.3">
      <c r="A707" t="s">
        <v>3176</v>
      </c>
      <c r="B707">
        <v>100</v>
      </c>
      <c r="C707">
        <v>75280058</v>
      </c>
      <c r="D707" t="s">
        <v>4087</v>
      </c>
      <c r="E707" t="s">
        <v>4088</v>
      </c>
      <c r="F707" t="s">
        <v>37</v>
      </c>
      <c r="G707" t="s">
        <v>38</v>
      </c>
      <c r="H707">
        <v>60000000</v>
      </c>
      <c r="I707">
        <v>7.7</v>
      </c>
    </row>
    <row r="708" spans="1:9" x14ac:dyDescent="0.3">
      <c r="A708" t="s">
        <v>912</v>
      </c>
      <c r="B708">
        <v>91</v>
      </c>
      <c r="C708">
        <v>64505912</v>
      </c>
      <c r="D708" t="s">
        <v>2954</v>
      </c>
      <c r="E708" t="s">
        <v>4092</v>
      </c>
      <c r="F708" t="s">
        <v>37</v>
      </c>
      <c r="G708" t="s">
        <v>38</v>
      </c>
      <c r="H708">
        <v>48000000</v>
      </c>
      <c r="I708">
        <v>5</v>
      </c>
    </row>
    <row r="709" spans="1:9" x14ac:dyDescent="0.3">
      <c r="A709" t="s">
        <v>1739</v>
      </c>
      <c r="B709">
        <v>146</v>
      </c>
      <c r="C709">
        <v>77862546</v>
      </c>
      <c r="D709" t="s">
        <v>464</v>
      </c>
      <c r="E709" t="s">
        <v>4096</v>
      </c>
      <c r="F709" t="s">
        <v>37</v>
      </c>
      <c r="G709" t="s">
        <v>38</v>
      </c>
      <c r="H709">
        <v>70000000</v>
      </c>
      <c r="I709">
        <v>7.7</v>
      </c>
    </row>
    <row r="710" spans="1:9" x14ac:dyDescent="0.3">
      <c r="A710" t="s">
        <v>4099</v>
      </c>
      <c r="B710">
        <v>98</v>
      </c>
      <c r="C710">
        <v>61112916</v>
      </c>
      <c r="D710" t="s">
        <v>515</v>
      </c>
      <c r="E710" t="s">
        <v>4100</v>
      </c>
      <c r="F710" t="s">
        <v>37</v>
      </c>
      <c r="G710" t="s">
        <v>38</v>
      </c>
      <c r="H710">
        <v>50000000</v>
      </c>
      <c r="I710">
        <v>4.4000000000000004</v>
      </c>
    </row>
    <row r="711" spans="1:9" x14ac:dyDescent="0.3">
      <c r="A711" t="s">
        <v>2542</v>
      </c>
      <c r="B711">
        <v>101</v>
      </c>
      <c r="C711">
        <v>88200225</v>
      </c>
      <c r="D711" t="s">
        <v>1009</v>
      </c>
      <c r="E711" t="s">
        <v>4103</v>
      </c>
      <c r="F711" t="s">
        <v>37</v>
      </c>
      <c r="G711" t="s">
        <v>38</v>
      </c>
      <c r="H711">
        <v>60000000</v>
      </c>
      <c r="I711">
        <v>6.1</v>
      </c>
    </row>
    <row r="712" spans="1:9" x14ac:dyDescent="0.3">
      <c r="A712" t="s">
        <v>4107</v>
      </c>
      <c r="B712">
        <v>94</v>
      </c>
      <c r="C712">
        <v>60573641</v>
      </c>
      <c r="D712" t="s">
        <v>3057</v>
      </c>
      <c r="E712" t="s">
        <v>4109</v>
      </c>
      <c r="F712" t="s">
        <v>37</v>
      </c>
      <c r="G712" t="s">
        <v>38</v>
      </c>
      <c r="H712">
        <v>60000000</v>
      </c>
      <c r="I712">
        <v>5.4</v>
      </c>
    </row>
    <row r="713" spans="1:9" x14ac:dyDescent="0.3">
      <c r="A713" t="s">
        <v>378</v>
      </c>
      <c r="B713">
        <v>132</v>
      </c>
      <c r="C713">
        <v>59035104</v>
      </c>
      <c r="D713" t="s">
        <v>4113</v>
      </c>
      <c r="E713" t="s">
        <v>4115</v>
      </c>
      <c r="F713" t="s">
        <v>37</v>
      </c>
      <c r="G713" t="s">
        <v>38</v>
      </c>
      <c r="H713">
        <v>66000000</v>
      </c>
      <c r="I713">
        <v>6.8</v>
      </c>
    </row>
    <row r="714" spans="1:9" x14ac:dyDescent="0.3">
      <c r="A714" t="s">
        <v>4118</v>
      </c>
      <c r="B714">
        <v>115</v>
      </c>
      <c r="C714">
        <v>56702901</v>
      </c>
      <c r="D714" t="s">
        <v>3409</v>
      </c>
      <c r="E714" t="s">
        <v>4119</v>
      </c>
      <c r="F714" t="s">
        <v>37</v>
      </c>
      <c r="G714" t="s">
        <v>38</v>
      </c>
      <c r="H714">
        <v>60000000</v>
      </c>
      <c r="I714">
        <v>6.5</v>
      </c>
    </row>
    <row r="715" spans="1:9" x14ac:dyDescent="0.3">
      <c r="A715" t="s">
        <v>4122</v>
      </c>
      <c r="B715">
        <v>92</v>
      </c>
      <c r="C715">
        <v>55994557</v>
      </c>
      <c r="D715" t="s">
        <v>271</v>
      </c>
      <c r="E715" t="s">
        <v>4123</v>
      </c>
      <c r="F715" t="s">
        <v>37</v>
      </c>
      <c r="G715" t="s">
        <v>38</v>
      </c>
      <c r="H715">
        <v>60000000</v>
      </c>
      <c r="I715">
        <v>7</v>
      </c>
    </row>
    <row r="716" spans="1:9" x14ac:dyDescent="0.3">
      <c r="A716" t="s">
        <v>3516</v>
      </c>
      <c r="B716">
        <v>124</v>
      </c>
      <c r="C716">
        <v>54910560</v>
      </c>
      <c r="D716" t="s">
        <v>3336</v>
      </c>
      <c r="E716" t="s">
        <v>4127</v>
      </c>
      <c r="F716" t="s">
        <v>37</v>
      </c>
      <c r="G716" t="s">
        <v>38</v>
      </c>
      <c r="H716">
        <v>60000000</v>
      </c>
      <c r="I716">
        <v>6.3</v>
      </c>
    </row>
    <row r="717" spans="1:9" x14ac:dyDescent="0.3">
      <c r="A717" t="s">
        <v>1340</v>
      </c>
      <c r="B717">
        <v>119</v>
      </c>
      <c r="C717">
        <v>53789313</v>
      </c>
      <c r="D717" t="s">
        <v>1644</v>
      </c>
      <c r="E717" t="s">
        <v>4131</v>
      </c>
      <c r="F717" t="s">
        <v>37</v>
      </c>
      <c r="G717" t="s">
        <v>38</v>
      </c>
      <c r="H717">
        <v>60000000</v>
      </c>
      <c r="I717">
        <v>6.3</v>
      </c>
    </row>
    <row r="718" spans="1:9" x14ac:dyDescent="0.3">
      <c r="A718" t="s">
        <v>4134</v>
      </c>
      <c r="B718">
        <v>124</v>
      </c>
      <c r="C718">
        <v>51045801</v>
      </c>
      <c r="D718" t="s">
        <v>214</v>
      </c>
      <c r="E718" t="s">
        <v>4136</v>
      </c>
      <c r="F718" t="s">
        <v>37</v>
      </c>
      <c r="G718" t="s">
        <v>38</v>
      </c>
      <c r="H718">
        <v>60000000</v>
      </c>
      <c r="I718">
        <v>6.1</v>
      </c>
    </row>
    <row r="719" spans="1:9" x14ac:dyDescent="0.3">
      <c r="A719" t="s">
        <v>4139</v>
      </c>
      <c r="B719">
        <v>93</v>
      </c>
      <c r="C719">
        <v>50818750</v>
      </c>
      <c r="D719" t="s">
        <v>271</v>
      </c>
      <c r="E719" t="s">
        <v>4140</v>
      </c>
      <c r="F719" t="s">
        <v>37</v>
      </c>
      <c r="G719" t="s">
        <v>56</v>
      </c>
      <c r="H719">
        <v>60000000</v>
      </c>
      <c r="I719">
        <v>6.1</v>
      </c>
    </row>
    <row r="720" spans="1:9" x14ac:dyDescent="0.3">
      <c r="A720" t="s">
        <v>4149</v>
      </c>
      <c r="B720">
        <v>98</v>
      </c>
      <c r="C720">
        <v>50189179</v>
      </c>
      <c r="D720" t="s">
        <v>1904</v>
      </c>
      <c r="E720" t="s">
        <v>4150</v>
      </c>
      <c r="F720" t="s">
        <v>37</v>
      </c>
      <c r="G720" t="s">
        <v>38</v>
      </c>
      <c r="H720">
        <v>60000000</v>
      </c>
      <c r="I720">
        <v>5.3</v>
      </c>
    </row>
    <row r="721" spans="1:9" x14ac:dyDescent="0.3">
      <c r="A721" t="s">
        <v>4154</v>
      </c>
      <c r="B721">
        <v>92</v>
      </c>
      <c r="C721">
        <v>50024083</v>
      </c>
      <c r="D721" t="s">
        <v>59</v>
      </c>
      <c r="E721" t="s">
        <v>4157</v>
      </c>
      <c r="F721" t="s">
        <v>37</v>
      </c>
      <c r="G721" t="s">
        <v>38</v>
      </c>
      <c r="H721">
        <v>60000000</v>
      </c>
      <c r="I721">
        <v>5.4</v>
      </c>
    </row>
    <row r="722" spans="1:9" x14ac:dyDescent="0.3">
      <c r="A722" t="s">
        <v>857</v>
      </c>
      <c r="B722">
        <v>105</v>
      </c>
      <c r="C722">
        <v>50549107</v>
      </c>
      <c r="D722" t="s">
        <v>923</v>
      </c>
      <c r="E722" t="s">
        <v>4162</v>
      </c>
      <c r="F722" t="s">
        <v>37</v>
      </c>
      <c r="G722" t="s">
        <v>38</v>
      </c>
      <c r="H722">
        <v>60000000</v>
      </c>
      <c r="I722">
        <v>6.2</v>
      </c>
    </row>
    <row r="723" spans="1:9" x14ac:dyDescent="0.3">
      <c r="A723" t="s">
        <v>4166</v>
      </c>
      <c r="B723">
        <v>124</v>
      </c>
      <c r="C723">
        <v>56443482</v>
      </c>
      <c r="D723" t="s">
        <v>4167</v>
      </c>
      <c r="E723" t="s">
        <v>4168</v>
      </c>
      <c r="F723" t="s">
        <v>37</v>
      </c>
      <c r="G723" t="s">
        <v>38</v>
      </c>
      <c r="H723">
        <v>60000000</v>
      </c>
      <c r="I723">
        <v>6.6</v>
      </c>
    </row>
    <row r="724" spans="1:9" x14ac:dyDescent="0.3">
      <c r="A724" t="s">
        <v>4171</v>
      </c>
      <c r="B724">
        <v>99</v>
      </c>
      <c r="C724">
        <v>62401264</v>
      </c>
      <c r="D724" t="s">
        <v>464</v>
      </c>
      <c r="E724" t="s">
        <v>4172</v>
      </c>
      <c r="F724" t="s">
        <v>37</v>
      </c>
      <c r="G724" t="s">
        <v>56</v>
      </c>
      <c r="H724">
        <v>60000000</v>
      </c>
      <c r="I724">
        <v>5.9</v>
      </c>
    </row>
    <row r="725" spans="1:9" x14ac:dyDescent="0.3">
      <c r="A725" t="s">
        <v>4176</v>
      </c>
      <c r="B725">
        <v>116</v>
      </c>
      <c r="C725">
        <v>47748610</v>
      </c>
      <c r="D725" t="s">
        <v>4177</v>
      </c>
      <c r="E725" t="s">
        <v>4179</v>
      </c>
      <c r="F725" t="s">
        <v>37</v>
      </c>
      <c r="G725" t="s">
        <v>38</v>
      </c>
      <c r="H725">
        <v>75000000</v>
      </c>
      <c r="I725">
        <v>6.3</v>
      </c>
    </row>
    <row r="726" spans="1:9" x14ac:dyDescent="0.3">
      <c r="A726" t="s">
        <v>3098</v>
      </c>
      <c r="B726">
        <v>124</v>
      </c>
      <c r="C726">
        <v>46975183</v>
      </c>
      <c r="D726" t="s">
        <v>1120</v>
      </c>
      <c r="E726" t="s">
        <v>4184</v>
      </c>
      <c r="F726" t="s">
        <v>37</v>
      </c>
      <c r="G726" t="s">
        <v>38</v>
      </c>
      <c r="H726">
        <v>61000000</v>
      </c>
      <c r="I726">
        <v>7.2</v>
      </c>
    </row>
    <row r="727" spans="1:9" x14ac:dyDescent="0.3">
      <c r="A727" t="s">
        <v>4188</v>
      </c>
      <c r="B727">
        <v>96</v>
      </c>
      <c r="C727">
        <v>50807639</v>
      </c>
      <c r="D727" t="s">
        <v>271</v>
      </c>
      <c r="E727" t="s">
        <v>4190</v>
      </c>
      <c r="F727" t="s">
        <v>37</v>
      </c>
      <c r="G727" t="s">
        <v>38</v>
      </c>
      <c r="H727">
        <v>60000000</v>
      </c>
      <c r="I727">
        <v>6.8</v>
      </c>
    </row>
    <row r="728" spans="1:9" x14ac:dyDescent="0.3">
      <c r="A728" t="s">
        <v>4194</v>
      </c>
      <c r="B728">
        <v>104</v>
      </c>
      <c r="C728">
        <v>46611204</v>
      </c>
      <c r="D728" t="s">
        <v>2490</v>
      </c>
      <c r="E728" t="s">
        <v>4196</v>
      </c>
      <c r="F728" t="s">
        <v>37</v>
      </c>
      <c r="G728" t="s">
        <v>38</v>
      </c>
      <c r="H728">
        <v>48000000</v>
      </c>
      <c r="I728">
        <v>6.1</v>
      </c>
    </row>
    <row r="729" spans="1:9" x14ac:dyDescent="0.3">
      <c r="A729" t="s">
        <v>2099</v>
      </c>
      <c r="B729">
        <v>100</v>
      </c>
      <c r="C729">
        <v>257756197</v>
      </c>
      <c r="D729" t="s">
        <v>1035</v>
      </c>
      <c r="E729" t="s">
        <v>4199</v>
      </c>
      <c r="F729" t="s">
        <v>37</v>
      </c>
      <c r="G729" t="s">
        <v>370</v>
      </c>
      <c r="H729">
        <v>60000000</v>
      </c>
      <c r="I729">
        <v>7.8</v>
      </c>
    </row>
    <row r="730" spans="1:9" x14ac:dyDescent="0.3">
      <c r="A730" t="s">
        <v>4203</v>
      </c>
      <c r="B730">
        <v>115</v>
      </c>
      <c r="C730">
        <v>48472213</v>
      </c>
      <c r="D730" t="s">
        <v>1752</v>
      </c>
      <c r="E730" t="s">
        <v>4205</v>
      </c>
      <c r="F730" t="s">
        <v>37</v>
      </c>
      <c r="G730" t="s">
        <v>38</v>
      </c>
      <c r="H730">
        <v>45000000</v>
      </c>
      <c r="I730">
        <v>5</v>
      </c>
    </row>
    <row r="731" spans="1:9" x14ac:dyDescent="0.3">
      <c r="A731" t="s">
        <v>3613</v>
      </c>
      <c r="B731">
        <v>101</v>
      </c>
      <c r="C731">
        <v>43060566</v>
      </c>
      <c r="D731" t="s">
        <v>262</v>
      </c>
      <c r="E731" t="s">
        <v>4209</v>
      </c>
      <c r="F731" t="s">
        <v>37</v>
      </c>
      <c r="G731" t="s">
        <v>38</v>
      </c>
      <c r="H731">
        <v>60000000</v>
      </c>
      <c r="I731">
        <v>6.2</v>
      </c>
    </row>
    <row r="732" spans="1:9" x14ac:dyDescent="0.3">
      <c r="A732" t="s">
        <v>4212</v>
      </c>
      <c r="B732">
        <v>113</v>
      </c>
      <c r="C732">
        <v>45996718</v>
      </c>
      <c r="D732" t="s">
        <v>464</v>
      </c>
      <c r="E732" t="s">
        <v>4214</v>
      </c>
      <c r="F732" t="s">
        <v>37</v>
      </c>
      <c r="G732" t="s">
        <v>38</v>
      </c>
      <c r="H732">
        <v>60000000</v>
      </c>
      <c r="I732">
        <v>6.7</v>
      </c>
    </row>
    <row r="733" spans="1:9" x14ac:dyDescent="0.3">
      <c r="A733" t="s">
        <v>4218</v>
      </c>
      <c r="B733">
        <v>100</v>
      </c>
      <c r="C733">
        <v>43337279</v>
      </c>
      <c r="D733" t="s">
        <v>4219</v>
      </c>
      <c r="E733" t="s">
        <v>4220</v>
      </c>
      <c r="F733" t="s">
        <v>37</v>
      </c>
      <c r="G733" t="s">
        <v>38</v>
      </c>
      <c r="H733">
        <v>60000000</v>
      </c>
      <c r="I733">
        <v>4.9000000000000004</v>
      </c>
    </row>
    <row r="734" spans="1:9" x14ac:dyDescent="0.3">
      <c r="A734" t="s">
        <v>3694</v>
      </c>
      <c r="B734">
        <v>134</v>
      </c>
      <c r="C734">
        <v>37479778</v>
      </c>
      <c r="D734" t="s">
        <v>4224</v>
      </c>
      <c r="E734" t="s">
        <v>4225</v>
      </c>
      <c r="F734" t="s">
        <v>37</v>
      </c>
      <c r="G734" t="s">
        <v>38</v>
      </c>
      <c r="H734">
        <v>60000000</v>
      </c>
      <c r="I734">
        <v>7.4</v>
      </c>
    </row>
    <row r="735" spans="1:9" x14ac:dyDescent="0.3">
      <c r="A735" t="s">
        <v>1318</v>
      </c>
      <c r="B735">
        <v>125</v>
      </c>
      <c r="C735">
        <v>40559930</v>
      </c>
      <c r="D735" t="s">
        <v>4234</v>
      </c>
      <c r="E735" t="s">
        <v>4235</v>
      </c>
      <c r="F735" t="s">
        <v>37</v>
      </c>
      <c r="G735" t="s">
        <v>38</v>
      </c>
      <c r="H735">
        <v>60000000</v>
      </c>
      <c r="I735">
        <v>6.2</v>
      </c>
    </row>
    <row r="736" spans="1:9" x14ac:dyDescent="0.3">
      <c r="A736" t="s">
        <v>4239</v>
      </c>
      <c r="B736">
        <v>94</v>
      </c>
      <c r="C736">
        <v>36830057</v>
      </c>
      <c r="D736" t="s">
        <v>2658</v>
      </c>
      <c r="E736" t="s">
        <v>4242</v>
      </c>
      <c r="F736" t="s">
        <v>37</v>
      </c>
      <c r="G736" t="s">
        <v>38</v>
      </c>
      <c r="H736">
        <v>65000000</v>
      </c>
      <c r="I736">
        <v>4.9000000000000004</v>
      </c>
    </row>
    <row r="737" spans="1:9" x14ac:dyDescent="0.3">
      <c r="A737" t="s">
        <v>3334</v>
      </c>
      <c r="B737">
        <v>107</v>
      </c>
      <c r="C737">
        <v>36279230</v>
      </c>
      <c r="D737" t="s">
        <v>334</v>
      </c>
      <c r="E737" t="s">
        <v>4248</v>
      </c>
      <c r="F737" t="s">
        <v>37</v>
      </c>
      <c r="G737" t="s">
        <v>38</v>
      </c>
      <c r="H737">
        <v>60000000</v>
      </c>
      <c r="I737">
        <v>6.1</v>
      </c>
    </row>
    <row r="738" spans="1:9" x14ac:dyDescent="0.3">
      <c r="A738" t="s">
        <v>4252</v>
      </c>
      <c r="B738">
        <v>91</v>
      </c>
      <c r="C738">
        <v>42194060</v>
      </c>
      <c r="D738" t="s">
        <v>621</v>
      </c>
      <c r="E738" t="s">
        <v>4253</v>
      </c>
      <c r="F738" t="s">
        <v>37</v>
      </c>
      <c r="G738" t="s">
        <v>3571</v>
      </c>
      <c r="H738">
        <v>70000000</v>
      </c>
      <c r="I738">
        <v>6.1</v>
      </c>
    </row>
    <row r="739" spans="1:9" x14ac:dyDescent="0.3">
      <c r="A739" t="s">
        <v>4256</v>
      </c>
      <c r="B739">
        <v>116</v>
      </c>
      <c r="C739">
        <v>43119879</v>
      </c>
      <c r="D739" t="s">
        <v>227</v>
      </c>
      <c r="E739" t="s">
        <v>4257</v>
      </c>
      <c r="F739" t="s">
        <v>37</v>
      </c>
      <c r="G739" t="s">
        <v>38</v>
      </c>
      <c r="H739">
        <v>60000000</v>
      </c>
      <c r="I739">
        <v>6.4</v>
      </c>
    </row>
    <row r="740" spans="1:9" x14ac:dyDescent="0.3">
      <c r="A740" t="s">
        <v>4260</v>
      </c>
      <c r="B740">
        <v>100</v>
      </c>
      <c r="C740">
        <v>35096190</v>
      </c>
      <c r="D740" t="s">
        <v>4262</v>
      </c>
      <c r="E740" t="s">
        <v>4263</v>
      </c>
      <c r="F740" t="s">
        <v>37</v>
      </c>
      <c r="G740" t="s">
        <v>38</v>
      </c>
      <c r="H740">
        <v>60000000</v>
      </c>
      <c r="I740">
        <v>6.3</v>
      </c>
    </row>
    <row r="741" spans="1:9" x14ac:dyDescent="0.3">
      <c r="A741" t="s">
        <v>313</v>
      </c>
      <c r="B741">
        <v>117</v>
      </c>
      <c r="C741">
        <v>43290977</v>
      </c>
      <c r="D741" t="s">
        <v>2142</v>
      </c>
      <c r="E741" t="s">
        <v>4273</v>
      </c>
      <c r="F741" t="s">
        <v>37</v>
      </c>
      <c r="G741" t="s">
        <v>56</v>
      </c>
      <c r="H741">
        <v>80000000</v>
      </c>
      <c r="I741">
        <v>6.6</v>
      </c>
    </row>
    <row r="742" spans="1:9" x14ac:dyDescent="0.3">
      <c r="A742" t="s">
        <v>1819</v>
      </c>
      <c r="B742">
        <v>110</v>
      </c>
      <c r="C742">
        <v>33927476</v>
      </c>
      <c r="D742" t="s">
        <v>4277</v>
      </c>
      <c r="E742" t="s">
        <v>4279</v>
      </c>
      <c r="F742" t="s">
        <v>37</v>
      </c>
      <c r="G742" t="s">
        <v>56</v>
      </c>
      <c r="H742">
        <v>40000000</v>
      </c>
      <c r="I742">
        <v>5.7</v>
      </c>
    </row>
    <row r="743" spans="1:9" x14ac:dyDescent="0.3">
      <c r="A743" t="s">
        <v>4218</v>
      </c>
      <c r="B743">
        <v>96</v>
      </c>
      <c r="C743">
        <v>32122249</v>
      </c>
      <c r="D743" t="s">
        <v>1009</v>
      </c>
      <c r="E743" t="s">
        <v>4284</v>
      </c>
      <c r="F743" t="s">
        <v>37</v>
      </c>
      <c r="G743" t="s">
        <v>38</v>
      </c>
      <c r="H743">
        <v>60000000</v>
      </c>
      <c r="I743">
        <v>5.9</v>
      </c>
    </row>
    <row r="744" spans="1:9" x14ac:dyDescent="0.3">
      <c r="A744" t="s">
        <v>4134</v>
      </c>
      <c r="B744">
        <v>101</v>
      </c>
      <c r="C744">
        <v>40076438</v>
      </c>
      <c r="D744" t="s">
        <v>1120</v>
      </c>
      <c r="E744" t="s">
        <v>4288</v>
      </c>
      <c r="F744" t="s">
        <v>37</v>
      </c>
      <c r="G744" t="s">
        <v>38</v>
      </c>
      <c r="H744">
        <v>60000000</v>
      </c>
      <c r="I744">
        <v>6</v>
      </c>
    </row>
    <row r="745" spans="1:9" x14ac:dyDescent="0.3">
      <c r="A745" t="s">
        <v>4291</v>
      </c>
      <c r="B745">
        <v>111</v>
      </c>
      <c r="C745">
        <v>32940507</v>
      </c>
      <c r="D745" t="s">
        <v>464</v>
      </c>
      <c r="E745" t="s">
        <v>4292</v>
      </c>
      <c r="F745" t="s">
        <v>37</v>
      </c>
      <c r="G745" t="s">
        <v>38</v>
      </c>
      <c r="H745">
        <v>60000000</v>
      </c>
      <c r="I745">
        <v>6.1</v>
      </c>
    </row>
    <row r="746" spans="1:9" x14ac:dyDescent="0.3">
      <c r="A746" t="s">
        <v>940</v>
      </c>
      <c r="B746">
        <v>117</v>
      </c>
      <c r="C746">
        <v>31670931</v>
      </c>
      <c r="D746" t="s">
        <v>4296</v>
      </c>
      <c r="E746" t="s">
        <v>4297</v>
      </c>
      <c r="F746" t="s">
        <v>37</v>
      </c>
      <c r="G746" t="s">
        <v>56</v>
      </c>
      <c r="H746">
        <v>60000000</v>
      </c>
      <c r="I746">
        <v>6.7</v>
      </c>
    </row>
    <row r="747" spans="1:9" x14ac:dyDescent="0.3">
      <c r="A747" t="s">
        <v>4041</v>
      </c>
      <c r="B747">
        <v>126</v>
      </c>
      <c r="C747">
        <v>30695227</v>
      </c>
      <c r="D747" t="s">
        <v>4300</v>
      </c>
      <c r="E747" t="s">
        <v>4301</v>
      </c>
      <c r="F747" t="s">
        <v>37</v>
      </c>
      <c r="G747" t="s">
        <v>38</v>
      </c>
      <c r="H747">
        <v>60000000</v>
      </c>
      <c r="I747">
        <v>6.7</v>
      </c>
    </row>
    <row r="748" spans="1:9" x14ac:dyDescent="0.3">
      <c r="A748" t="s">
        <v>3347</v>
      </c>
      <c r="B748">
        <v>152</v>
      </c>
      <c r="C748">
        <v>32522352</v>
      </c>
      <c r="D748" t="s">
        <v>4304</v>
      </c>
      <c r="E748" t="s">
        <v>4305</v>
      </c>
      <c r="F748" t="s">
        <v>37</v>
      </c>
      <c r="G748" t="s">
        <v>38</v>
      </c>
      <c r="H748">
        <v>60000000</v>
      </c>
      <c r="I748">
        <v>7.9</v>
      </c>
    </row>
    <row r="749" spans="1:9" x14ac:dyDescent="0.3">
      <c r="A749" t="s">
        <v>962</v>
      </c>
      <c r="B749">
        <v>101</v>
      </c>
      <c r="C749">
        <v>26082914</v>
      </c>
      <c r="D749" t="s">
        <v>3336</v>
      </c>
      <c r="E749" t="s">
        <v>4313</v>
      </c>
      <c r="F749" t="s">
        <v>37</v>
      </c>
      <c r="G749" t="s">
        <v>38</v>
      </c>
      <c r="H749">
        <v>87000000</v>
      </c>
      <c r="I749">
        <v>4.3</v>
      </c>
    </row>
    <row r="750" spans="1:9" x14ac:dyDescent="0.3">
      <c r="A750" t="s">
        <v>4317</v>
      </c>
      <c r="B750">
        <v>87</v>
      </c>
      <c r="C750">
        <v>29136626</v>
      </c>
      <c r="D750" t="s">
        <v>4319</v>
      </c>
      <c r="E750" t="s">
        <v>4321</v>
      </c>
      <c r="F750" t="s">
        <v>37</v>
      </c>
      <c r="G750" t="s">
        <v>38</v>
      </c>
      <c r="H750">
        <v>60000000</v>
      </c>
      <c r="I750">
        <v>5.7</v>
      </c>
    </row>
    <row r="751" spans="1:9" x14ac:dyDescent="0.3">
      <c r="A751" t="s">
        <v>4325</v>
      </c>
      <c r="B751">
        <v>85</v>
      </c>
      <c r="C751">
        <v>26288320</v>
      </c>
      <c r="D751" t="s">
        <v>4327</v>
      </c>
      <c r="E751" t="s">
        <v>4328</v>
      </c>
      <c r="F751" t="s">
        <v>37</v>
      </c>
      <c r="G751" t="s">
        <v>38</v>
      </c>
      <c r="H751">
        <v>60000000</v>
      </c>
      <c r="I751">
        <v>6.7</v>
      </c>
    </row>
    <row r="752" spans="1:9" x14ac:dyDescent="0.3">
      <c r="A752" t="s">
        <v>2331</v>
      </c>
      <c r="B752">
        <v>130</v>
      </c>
      <c r="C752">
        <v>26616590</v>
      </c>
      <c r="D752" t="s">
        <v>4332</v>
      </c>
      <c r="E752" t="s">
        <v>4333</v>
      </c>
      <c r="F752" t="s">
        <v>37</v>
      </c>
      <c r="G752" t="s">
        <v>56</v>
      </c>
      <c r="H752">
        <v>60000000</v>
      </c>
      <c r="I752">
        <v>6.7</v>
      </c>
    </row>
    <row r="753" spans="1:9" x14ac:dyDescent="0.3">
      <c r="A753" t="s">
        <v>514</v>
      </c>
      <c r="B753">
        <v>104</v>
      </c>
      <c r="C753">
        <v>30063805</v>
      </c>
      <c r="D753" t="s">
        <v>4337</v>
      </c>
      <c r="E753" t="s">
        <v>4338</v>
      </c>
      <c r="F753" t="s">
        <v>37</v>
      </c>
      <c r="G753" t="s">
        <v>38</v>
      </c>
      <c r="H753">
        <v>60000000</v>
      </c>
      <c r="I753">
        <v>6.1</v>
      </c>
    </row>
    <row r="754" spans="1:9" x14ac:dyDescent="0.3">
      <c r="A754" t="s">
        <v>2246</v>
      </c>
      <c r="B754">
        <v>121</v>
      </c>
      <c r="C754">
        <v>22518325</v>
      </c>
      <c r="D754" t="s">
        <v>2142</v>
      </c>
      <c r="E754" t="s">
        <v>4342</v>
      </c>
      <c r="F754" t="s">
        <v>37</v>
      </c>
      <c r="G754" t="s">
        <v>767</v>
      </c>
      <c r="H754">
        <v>50000000</v>
      </c>
      <c r="I754">
        <v>5.6</v>
      </c>
    </row>
    <row r="755" spans="1:9" x14ac:dyDescent="0.3">
      <c r="A755" t="s">
        <v>4345</v>
      </c>
      <c r="B755">
        <v>140</v>
      </c>
      <c r="C755">
        <v>13082288</v>
      </c>
      <c r="D755" t="s">
        <v>4346</v>
      </c>
      <c r="E755" t="s">
        <v>4347</v>
      </c>
      <c r="F755" t="s">
        <v>37</v>
      </c>
      <c r="G755" t="s">
        <v>56</v>
      </c>
      <c r="H755">
        <v>60000000</v>
      </c>
      <c r="I755">
        <v>6.6</v>
      </c>
    </row>
    <row r="756" spans="1:9" x14ac:dyDescent="0.3">
      <c r="A756" t="s">
        <v>4351</v>
      </c>
      <c r="B756">
        <v>131</v>
      </c>
      <c r="C756">
        <v>18208078</v>
      </c>
      <c r="D756" t="s">
        <v>923</v>
      </c>
      <c r="E756" t="s">
        <v>4352</v>
      </c>
      <c r="F756" t="s">
        <v>37</v>
      </c>
      <c r="G756" t="s">
        <v>38</v>
      </c>
      <c r="H756">
        <v>60000000</v>
      </c>
      <c r="I756">
        <v>6.9</v>
      </c>
    </row>
    <row r="757" spans="1:9" x14ac:dyDescent="0.3">
      <c r="A757" t="s">
        <v>4356</v>
      </c>
      <c r="B757">
        <v>91</v>
      </c>
      <c r="C757">
        <v>14218868</v>
      </c>
      <c r="D757" t="s">
        <v>4332</v>
      </c>
      <c r="E757" t="s">
        <v>4359</v>
      </c>
      <c r="F757" t="s">
        <v>37</v>
      </c>
      <c r="G757" t="s">
        <v>38</v>
      </c>
      <c r="H757">
        <v>65000000</v>
      </c>
      <c r="I757">
        <v>4.8</v>
      </c>
    </row>
    <row r="758" spans="1:9" x14ac:dyDescent="0.3">
      <c r="A758" t="s">
        <v>4363</v>
      </c>
      <c r="B758">
        <v>118</v>
      </c>
      <c r="C758">
        <v>22451</v>
      </c>
      <c r="D758" t="s">
        <v>4364</v>
      </c>
      <c r="E758" t="s">
        <v>4366</v>
      </c>
      <c r="F758" t="s">
        <v>37</v>
      </c>
      <c r="G758" t="s">
        <v>38</v>
      </c>
      <c r="H758">
        <v>60000000</v>
      </c>
      <c r="I758">
        <v>6.2</v>
      </c>
    </row>
    <row r="759" spans="1:9" x14ac:dyDescent="0.3">
      <c r="A759" t="s">
        <v>4370</v>
      </c>
      <c r="B759">
        <v>130</v>
      </c>
      <c r="C759">
        <v>31165421</v>
      </c>
      <c r="D759" t="s">
        <v>4372</v>
      </c>
      <c r="E759" t="s">
        <v>4373</v>
      </c>
      <c r="F759" t="s">
        <v>37</v>
      </c>
      <c r="G759" t="s">
        <v>38</v>
      </c>
      <c r="H759">
        <v>60000000</v>
      </c>
      <c r="I759">
        <v>6</v>
      </c>
    </row>
    <row r="760" spans="1:9" x14ac:dyDescent="0.3">
      <c r="A760" t="s">
        <v>4099</v>
      </c>
      <c r="B760">
        <v>90</v>
      </c>
      <c r="C760">
        <v>11802056</v>
      </c>
      <c r="D760" t="s">
        <v>4377</v>
      </c>
      <c r="E760" t="s">
        <v>4378</v>
      </c>
      <c r="F760" t="s">
        <v>37</v>
      </c>
      <c r="G760" t="s">
        <v>38</v>
      </c>
      <c r="H760">
        <v>60000000</v>
      </c>
      <c r="I760">
        <v>4.9000000000000004</v>
      </c>
    </row>
    <row r="761" spans="1:9" x14ac:dyDescent="0.3">
      <c r="A761" t="s">
        <v>4382</v>
      </c>
      <c r="B761">
        <v>103</v>
      </c>
      <c r="C761">
        <v>25472967</v>
      </c>
      <c r="D761" t="s">
        <v>4384</v>
      </c>
      <c r="E761" t="s">
        <v>4385</v>
      </c>
      <c r="F761" t="s">
        <v>37</v>
      </c>
      <c r="G761" t="s">
        <v>38</v>
      </c>
      <c r="H761">
        <v>30000000</v>
      </c>
      <c r="I761">
        <v>5.6</v>
      </c>
    </row>
    <row r="762" spans="1:9" x14ac:dyDescent="0.3">
      <c r="A762" t="s">
        <v>850</v>
      </c>
      <c r="B762">
        <v>122</v>
      </c>
      <c r="C762">
        <v>22362500</v>
      </c>
      <c r="D762" t="s">
        <v>2527</v>
      </c>
      <c r="E762" t="s">
        <v>4389</v>
      </c>
      <c r="F762" t="s">
        <v>37</v>
      </c>
      <c r="G762" t="s">
        <v>38</v>
      </c>
      <c r="H762">
        <v>55000000</v>
      </c>
      <c r="I762">
        <v>6.1</v>
      </c>
    </row>
    <row r="763" spans="1:9" x14ac:dyDescent="0.3">
      <c r="A763" t="s">
        <v>4392</v>
      </c>
      <c r="B763">
        <v>106</v>
      </c>
      <c r="C763">
        <v>17281832</v>
      </c>
      <c r="D763" t="s">
        <v>200</v>
      </c>
      <c r="E763" t="s">
        <v>4393</v>
      </c>
      <c r="F763" t="s">
        <v>37</v>
      </c>
      <c r="G763" t="s">
        <v>767</v>
      </c>
      <c r="H763">
        <v>60000000</v>
      </c>
      <c r="I763">
        <v>6.1</v>
      </c>
    </row>
    <row r="764" spans="1:9" x14ac:dyDescent="0.3">
      <c r="A764" t="s">
        <v>3827</v>
      </c>
      <c r="B764">
        <v>103</v>
      </c>
      <c r="C764">
        <v>19781879</v>
      </c>
      <c r="D764" t="s">
        <v>3003</v>
      </c>
      <c r="E764" t="s">
        <v>4397</v>
      </c>
      <c r="F764" t="s">
        <v>37</v>
      </c>
      <c r="G764" t="s">
        <v>38</v>
      </c>
      <c r="H764">
        <v>60000000</v>
      </c>
      <c r="I764">
        <v>4.8</v>
      </c>
    </row>
    <row r="765" spans="1:9" x14ac:dyDescent="0.3">
      <c r="A765" t="s">
        <v>4401</v>
      </c>
      <c r="B765">
        <v>107</v>
      </c>
      <c r="C765">
        <v>7605668</v>
      </c>
      <c r="D765" t="s">
        <v>4403</v>
      </c>
      <c r="E765" t="s">
        <v>4404</v>
      </c>
      <c r="F765" t="s">
        <v>37</v>
      </c>
      <c r="G765" t="s">
        <v>56</v>
      </c>
      <c r="H765">
        <v>60000000</v>
      </c>
      <c r="I765">
        <v>5.5</v>
      </c>
    </row>
    <row r="766" spans="1:9" x14ac:dyDescent="0.3">
      <c r="A766" t="s">
        <v>4408</v>
      </c>
      <c r="B766">
        <v>156</v>
      </c>
      <c r="C766">
        <v>4535117</v>
      </c>
      <c r="D766" t="s">
        <v>1930</v>
      </c>
      <c r="E766" t="s">
        <v>4410</v>
      </c>
      <c r="F766" t="s">
        <v>37</v>
      </c>
      <c r="G766" t="s">
        <v>767</v>
      </c>
      <c r="H766">
        <v>60000000</v>
      </c>
      <c r="I766">
        <v>3.8</v>
      </c>
    </row>
    <row r="767" spans="1:9" x14ac:dyDescent="0.3">
      <c r="A767" t="s">
        <v>313</v>
      </c>
      <c r="B767">
        <v>127</v>
      </c>
      <c r="C767">
        <v>4426297</v>
      </c>
      <c r="D767" t="s">
        <v>1221</v>
      </c>
      <c r="E767" t="s">
        <v>4414</v>
      </c>
      <c r="F767" t="s">
        <v>37</v>
      </c>
      <c r="G767" t="s">
        <v>38</v>
      </c>
      <c r="H767">
        <v>35000000</v>
      </c>
      <c r="I767">
        <v>6.5</v>
      </c>
    </row>
    <row r="768" spans="1:9" x14ac:dyDescent="0.3">
      <c r="A768" t="s">
        <v>4423</v>
      </c>
      <c r="B768">
        <v>132</v>
      </c>
      <c r="C768">
        <v>10166502</v>
      </c>
      <c r="D768" t="s">
        <v>1467</v>
      </c>
      <c r="E768" t="s">
        <v>4425</v>
      </c>
      <c r="F768" t="s">
        <v>4429</v>
      </c>
      <c r="G768" t="s">
        <v>38</v>
      </c>
      <c r="H768">
        <v>80000000</v>
      </c>
      <c r="I768">
        <v>6.7</v>
      </c>
    </row>
    <row r="769" spans="1:9" x14ac:dyDescent="0.3">
      <c r="A769" t="s">
        <v>4430</v>
      </c>
      <c r="B769">
        <v>108</v>
      </c>
      <c r="C769">
        <v>363024263</v>
      </c>
      <c r="D769" t="s">
        <v>4432</v>
      </c>
      <c r="E769" t="s">
        <v>4433</v>
      </c>
      <c r="F769" t="s">
        <v>37</v>
      </c>
      <c r="G769" t="s">
        <v>38</v>
      </c>
      <c r="H769">
        <v>58000000</v>
      </c>
      <c r="I769">
        <v>8.1</v>
      </c>
    </row>
    <row r="770" spans="1:9" x14ac:dyDescent="0.3">
      <c r="A770" t="s">
        <v>4437</v>
      </c>
      <c r="B770">
        <v>114</v>
      </c>
      <c r="C770">
        <v>12065985</v>
      </c>
      <c r="D770" t="s">
        <v>2527</v>
      </c>
      <c r="E770" t="s">
        <v>4439</v>
      </c>
      <c r="F770" t="s">
        <v>37</v>
      </c>
      <c r="G770" t="s">
        <v>38</v>
      </c>
      <c r="H770">
        <v>60000000</v>
      </c>
      <c r="I770">
        <v>4.9000000000000004</v>
      </c>
    </row>
    <row r="771" spans="1:9" x14ac:dyDescent="0.3">
      <c r="A771" t="s">
        <v>3694</v>
      </c>
      <c r="B771">
        <v>133</v>
      </c>
      <c r="C771">
        <v>350123553</v>
      </c>
      <c r="D771" t="s">
        <v>4444</v>
      </c>
      <c r="E771" t="s">
        <v>4445</v>
      </c>
      <c r="F771" t="s">
        <v>37</v>
      </c>
      <c r="G771" t="s">
        <v>38</v>
      </c>
      <c r="H771">
        <v>58800000</v>
      </c>
      <c r="I771">
        <v>7.3</v>
      </c>
    </row>
    <row r="772" spans="1:9" x14ac:dyDescent="0.3">
      <c r="A772" t="s">
        <v>476</v>
      </c>
      <c r="B772">
        <v>103</v>
      </c>
      <c r="C772">
        <v>80021740</v>
      </c>
      <c r="D772" t="s">
        <v>4450</v>
      </c>
      <c r="E772" t="s">
        <v>4452</v>
      </c>
      <c r="F772" t="s">
        <v>37</v>
      </c>
      <c r="G772" t="s">
        <v>38</v>
      </c>
      <c r="H772">
        <v>58000000</v>
      </c>
      <c r="I772">
        <v>6.4</v>
      </c>
    </row>
    <row r="773" spans="1:9" x14ac:dyDescent="0.3">
      <c r="A773" t="s">
        <v>2042</v>
      </c>
      <c r="B773">
        <v>95</v>
      </c>
      <c r="C773">
        <v>48291624</v>
      </c>
      <c r="D773" t="s">
        <v>3632</v>
      </c>
      <c r="E773" t="s">
        <v>4462</v>
      </c>
      <c r="F773" t="s">
        <v>37</v>
      </c>
      <c r="G773" t="s">
        <v>38</v>
      </c>
      <c r="H773">
        <v>58000000</v>
      </c>
      <c r="I773">
        <v>6.7</v>
      </c>
    </row>
    <row r="774" spans="1:9" x14ac:dyDescent="0.3">
      <c r="A774" t="s">
        <v>4107</v>
      </c>
      <c r="B774">
        <v>90</v>
      </c>
      <c r="C774">
        <v>35231365</v>
      </c>
      <c r="D774" t="s">
        <v>4466</v>
      </c>
      <c r="E774" t="s">
        <v>4468</v>
      </c>
      <c r="F774" t="s">
        <v>37</v>
      </c>
      <c r="G774" t="s">
        <v>38</v>
      </c>
      <c r="H774">
        <v>60000000</v>
      </c>
      <c r="I774">
        <v>3.6</v>
      </c>
    </row>
    <row r="775" spans="1:9" x14ac:dyDescent="0.3">
      <c r="A775" t="s">
        <v>4471</v>
      </c>
      <c r="B775">
        <v>87</v>
      </c>
      <c r="C775">
        <v>53715611</v>
      </c>
      <c r="D775" t="s">
        <v>4473</v>
      </c>
      <c r="E775" t="s">
        <v>4474</v>
      </c>
      <c r="F775" t="s">
        <v>37</v>
      </c>
      <c r="G775" t="s">
        <v>38</v>
      </c>
      <c r="H775">
        <v>63000000</v>
      </c>
      <c r="I775">
        <v>5.7</v>
      </c>
    </row>
    <row r="776" spans="1:9" x14ac:dyDescent="0.3">
      <c r="A776" t="s">
        <v>3401</v>
      </c>
      <c r="B776">
        <v>114</v>
      </c>
      <c r="C776">
        <v>31199215</v>
      </c>
      <c r="D776" t="s">
        <v>4479</v>
      </c>
      <c r="E776" t="s">
        <v>4481</v>
      </c>
      <c r="F776" t="s">
        <v>37</v>
      </c>
      <c r="G776" t="s">
        <v>38</v>
      </c>
      <c r="H776">
        <v>58000000</v>
      </c>
      <c r="I776">
        <v>6</v>
      </c>
    </row>
    <row r="777" spans="1:9" x14ac:dyDescent="0.3">
      <c r="A777" t="s">
        <v>3998</v>
      </c>
      <c r="B777">
        <v>103</v>
      </c>
      <c r="C777">
        <v>29580087</v>
      </c>
      <c r="D777" t="s">
        <v>1415</v>
      </c>
      <c r="E777" t="s">
        <v>4490</v>
      </c>
      <c r="F777" t="s">
        <v>37</v>
      </c>
      <c r="G777" t="s">
        <v>38</v>
      </c>
      <c r="H777">
        <v>58000000</v>
      </c>
      <c r="I777">
        <v>4.7</v>
      </c>
    </row>
    <row r="778" spans="1:9" x14ac:dyDescent="0.3">
      <c r="A778" t="s">
        <v>809</v>
      </c>
      <c r="B778">
        <v>125</v>
      </c>
      <c r="C778">
        <v>44665963</v>
      </c>
      <c r="D778" t="s">
        <v>1671</v>
      </c>
      <c r="E778" t="s">
        <v>4495</v>
      </c>
      <c r="F778" t="s">
        <v>37</v>
      </c>
      <c r="G778" t="s">
        <v>38</v>
      </c>
      <c r="H778">
        <v>58000000</v>
      </c>
      <c r="I778">
        <v>6.3</v>
      </c>
    </row>
    <row r="779" spans="1:9" x14ac:dyDescent="0.3">
      <c r="A779" t="s">
        <v>2331</v>
      </c>
      <c r="B779">
        <v>97</v>
      </c>
      <c r="C779">
        <v>60128566</v>
      </c>
      <c r="D779" t="s">
        <v>3446</v>
      </c>
      <c r="E779" t="s">
        <v>4499</v>
      </c>
      <c r="F779" t="s">
        <v>37</v>
      </c>
      <c r="G779" t="s">
        <v>767</v>
      </c>
      <c r="H779">
        <v>60000000</v>
      </c>
      <c r="I779">
        <v>5.9</v>
      </c>
    </row>
    <row r="780" spans="1:9" x14ac:dyDescent="0.3">
      <c r="A780" t="s">
        <v>4503</v>
      </c>
      <c r="B780">
        <v>125</v>
      </c>
      <c r="C780">
        <v>49875589</v>
      </c>
      <c r="D780" t="s">
        <v>1098</v>
      </c>
      <c r="E780" t="s">
        <v>4505</v>
      </c>
      <c r="F780" t="s">
        <v>37</v>
      </c>
      <c r="G780" t="s">
        <v>38</v>
      </c>
      <c r="H780">
        <v>58000000</v>
      </c>
      <c r="I780">
        <v>5.9</v>
      </c>
    </row>
    <row r="781" spans="1:9" x14ac:dyDescent="0.3">
      <c r="A781" t="s">
        <v>3778</v>
      </c>
      <c r="B781">
        <v>136</v>
      </c>
      <c r="C781">
        <v>60984028</v>
      </c>
      <c r="D781" t="s">
        <v>1924</v>
      </c>
      <c r="E781" t="s">
        <v>4513</v>
      </c>
      <c r="F781" t="s">
        <v>37</v>
      </c>
      <c r="G781" t="s">
        <v>38</v>
      </c>
      <c r="H781">
        <v>57000000</v>
      </c>
      <c r="I781">
        <v>7.5</v>
      </c>
    </row>
    <row r="782" spans="1:9" x14ac:dyDescent="0.3">
      <c r="A782" t="s">
        <v>4516</v>
      </c>
      <c r="B782">
        <v>116</v>
      </c>
      <c r="C782">
        <v>36931089</v>
      </c>
      <c r="D782" t="s">
        <v>1671</v>
      </c>
      <c r="E782" t="s">
        <v>4518</v>
      </c>
      <c r="F782" t="s">
        <v>37</v>
      </c>
      <c r="G782" t="s">
        <v>38</v>
      </c>
      <c r="H782">
        <v>70000000</v>
      </c>
      <c r="I782">
        <v>5.6</v>
      </c>
    </row>
    <row r="783" spans="1:9" x14ac:dyDescent="0.3">
      <c r="A783" t="s">
        <v>499</v>
      </c>
      <c r="B783">
        <v>103</v>
      </c>
      <c r="C783">
        <v>51317350</v>
      </c>
      <c r="D783" t="s">
        <v>42</v>
      </c>
      <c r="E783" t="s">
        <v>4522</v>
      </c>
      <c r="F783" t="s">
        <v>37</v>
      </c>
      <c r="G783" t="s">
        <v>38</v>
      </c>
      <c r="H783">
        <v>57000000</v>
      </c>
      <c r="I783">
        <v>6.4</v>
      </c>
    </row>
    <row r="784" spans="1:9" x14ac:dyDescent="0.3">
      <c r="A784" t="s">
        <v>260</v>
      </c>
      <c r="B784">
        <v>97</v>
      </c>
      <c r="C784">
        <v>28328132</v>
      </c>
      <c r="D784" t="s">
        <v>4526</v>
      </c>
      <c r="E784" t="s">
        <v>4527</v>
      </c>
      <c r="F784" t="s">
        <v>37</v>
      </c>
      <c r="G784" t="s">
        <v>38</v>
      </c>
      <c r="H784">
        <v>58000000</v>
      </c>
      <c r="I784">
        <v>6.3</v>
      </c>
    </row>
    <row r="785" spans="1:9" x14ac:dyDescent="0.3">
      <c r="A785" t="s">
        <v>4531</v>
      </c>
      <c r="B785">
        <v>96</v>
      </c>
      <c r="C785">
        <v>51774002</v>
      </c>
      <c r="D785" t="s">
        <v>1364</v>
      </c>
      <c r="E785" t="s">
        <v>4533</v>
      </c>
      <c r="F785" t="s">
        <v>37</v>
      </c>
      <c r="G785" t="s">
        <v>38</v>
      </c>
      <c r="H785">
        <v>57000000</v>
      </c>
      <c r="I785">
        <v>4.3</v>
      </c>
    </row>
    <row r="786" spans="1:9" x14ac:dyDescent="0.3">
      <c r="A786" t="s">
        <v>4537</v>
      </c>
      <c r="B786">
        <v>131</v>
      </c>
      <c r="C786">
        <v>25528495</v>
      </c>
      <c r="D786" t="s">
        <v>4539</v>
      </c>
      <c r="E786" t="s">
        <v>4540</v>
      </c>
      <c r="F786" t="s">
        <v>37</v>
      </c>
      <c r="G786" t="s">
        <v>56</v>
      </c>
      <c r="H786">
        <v>57000000</v>
      </c>
      <c r="I786">
        <v>5.9</v>
      </c>
    </row>
    <row r="787" spans="1:9" x14ac:dyDescent="0.3">
      <c r="A787" t="s">
        <v>2612</v>
      </c>
      <c r="B787">
        <v>95</v>
      </c>
      <c r="C787">
        <v>113006880</v>
      </c>
      <c r="D787" t="s">
        <v>4550</v>
      </c>
      <c r="E787" t="s">
        <v>4551</v>
      </c>
      <c r="F787" t="s">
        <v>37</v>
      </c>
      <c r="G787" t="s">
        <v>268</v>
      </c>
      <c r="H787">
        <v>56000000</v>
      </c>
      <c r="I787">
        <v>5.5</v>
      </c>
    </row>
    <row r="788" spans="1:9" x14ac:dyDescent="0.3">
      <c r="A788" t="s">
        <v>4554</v>
      </c>
      <c r="B788">
        <v>86</v>
      </c>
      <c r="C788">
        <v>45860039</v>
      </c>
      <c r="D788" t="s">
        <v>4556</v>
      </c>
      <c r="E788" t="s">
        <v>4557</v>
      </c>
      <c r="F788" t="s">
        <v>37</v>
      </c>
      <c r="G788" t="s">
        <v>38</v>
      </c>
      <c r="H788">
        <v>56000000</v>
      </c>
      <c r="I788">
        <v>6.2</v>
      </c>
    </row>
    <row r="789" spans="1:9" x14ac:dyDescent="0.3">
      <c r="A789" t="s">
        <v>435</v>
      </c>
      <c r="B789">
        <v>142</v>
      </c>
      <c r="C789">
        <v>329691196</v>
      </c>
      <c r="D789" t="s">
        <v>2527</v>
      </c>
      <c r="E789" t="s">
        <v>4562</v>
      </c>
      <c r="F789" t="s">
        <v>37</v>
      </c>
      <c r="G789" t="s">
        <v>38</v>
      </c>
      <c r="H789">
        <v>55000000</v>
      </c>
      <c r="I789">
        <v>8.8000000000000007</v>
      </c>
    </row>
    <row r="790" spans="1:9" x14ac:dyDescent="0.3">
      <c r="A790" t="s">
        <v>3917</v>
      </c>
      <c r="B790">
        <v>92</v>
      </c>
      <c r="C790">
        <v>217326336</v>
      </c>
      <c r="D790" t="s">
        <v>3363</v>
      </c>
      <c r="E790" t="s">
        <v>4567</v>
      </c>
      <c r="F790" t="s">
        <v>37</v>
      </c>
      <c r="G790" t="s">
        <v>38</v>
      </c>
      <c r="H790">
        <v>60000000</v>
      </c>
      <c r="I790">
        <v>5.2</v>
      </c>
    </row>
    <row r="791" spans="1:9" x14ac:dyDescent="0.3">
      <c r="A791" t="s">
        <v>1965</v>
      </c>
      <c r="B791">
        <v>108</v>
      </c>
      <c r="C791">
        <v>166225040</v>
      </c>
      <c r="D791" t="s">
        <v>1671</v>
      </c>
      <c r="E791" t="s">
        <v>4571</v>
      </c>
      <c r="F791" t="s">
        <v>37</v>
      </c>
      <c r="G791" t="s">
        <v>38</v>
      </c>
      <c r="H791">
        <v>55000000</v>
      </c>
      <c r="I791">
        <v>7</v>
      </c>
    </row>
    <row r="792" spans="1:9" x14ac:dyDescent="0.3">
      <c r="A792" t="s">
        <v>4574</v>
      </c>
      <c r="B792">
        <v>84</v>
      </c>
      <c r="C792">
        <v>141600000</v>
      </c>
      <c r="D792" t="s">
        <v>4575</v>
      </c>
      <c r="E792" t="s">
        <v>4576</v>
      </c>
      <c r="F792" t="s">
        <v>37</v>
      </c>
      <c r="G792" t="s">
        <v>38</v>
      </c>
      <c r="H792">
        <v>55000000</v>
      </c>
      <c r="I792">
        <v>6.6</v>
      </c>
    </row>
    <row r="793" spans="1:9" x14ac:dyDescent="0.3">
      <c r="A793" t="s">
        <v>1058</v>
      </c>
      <c r="B793">
        <v>188</v>
      </c>
      <c r="C793">
        <v>134218018</v>
      </c>
      <c r="D793" t="s">
        <v>4581</v>
      </c>
      <c r="E793" t="s">
        <v>4582</v>
      </c>
      <c r="F793" t="s">
        <v>37</v>
      </c>
      <c r="G793" t="s">
        <v>38</v>
      </c>
      <c r="H793">
        <v>55000000</v>
      </c>
      <c r="I793">
        <v>7.3</v>
      </c>
    </row>
    <row r="794" spans="1:9" x14ac:dyDescent="0.3">
      <c r="A794" t="s">
        <v>514</v>
      </c>
      <c r="B794">
        <v>95</v>
      </c>
      <c r="C794">
        <v>128769345</v>
      </c>
      <c r="D794" t="s">
        <v>2469</v>
      </c>
      <c r="E794" t="s">
        <v>4585</v>
      </c>
      <c r="F794" t="s">
        <v>37</v>
      </c>
      <c r="G794" t="s">
        <v>38</v>
      </c>
      <c r="H794">
        <v>54000000</v>
      </c>
      <c r="I794">
        <v>5.6</v>
      </c>
    </row>
    <row r="795" spans="1:9" x14ac:dyDescent="0.3">
      <c r="A795" t="s">
        <v>3136</v>
      </c>
      <c r="B795">
        <v>118</v>
      </c>
      <c r="C795">
        <v>177575142</v>
      </c>
      <c r="D795" t="s">
        <v>1681</v>
      </c>
      <c r="E795" t="s">
        <v>4588</v>
      </c>
      <c r="F795" t="s">
        <v>37</v>
      </c>
      <c r="G795" t="s">
        <v>38</v>
      </c>
      <c r="H795">
        <v>70000000</v>
      </c>
      <c r="I795">
        <v>6.6</v>
      </c>
    </row>
    <row r="796" spans="1:9" x14ac:dyDescent="0.3">
      <c r="A796" t="s">
        <v>4591</v>
      </c>
      <c r="B796">
        <v>92</v>
      </c>
      <c r="C796">
        <v>105263257</v>
      </c>
      <c r="D796" t="s">
        <v>4592</v>
      </c>
      <c r="E796" t="s">
        <v>4593</v>
      </c>
      <c r="F796" t="s">
        <v>37</v>
      </c>
      <c r="G796" t="s">
        <v>38</v>
      </c>
      <c r="H796">
        <v>55000000</v>
      </c>
      <c r="I796">
        <v>5.4</v>
      </c>
    </row>
    <row r="797" spans="1:9" x14ac:dyDescent="0.3">
      <c r="A797" t="s">
        <v>4597</v>
      </c>
      <c r="B797">
        <v>74</v>
      </c>
      <c r="C797">
        <v>104354205</v>
      </c>
      <c r="D797" t="s">
        <v>1681</v>
      </c>
      <c r="E797" t="s">
        <v>4600</v>
      </c>
      <c r="F797" t="s">
        <v>37</v>
      </c>
      <c r="G797" t="s">
        <v>38</v>
      </c>
      <c r="H797">
        <v>55000000</v>
      </c>
      <c r="I797">
        <v>6.3</v>
      </c>
    </row>
    <row r="798" spans="1:9" x14ac:dyDescent="0.3">
      <c r="A798" t="s">
        <v>1155</v>
      </c>
      <c r="B798">
        <v>134</v>
      </c>
      <c r="C798">
        <v>107100855</v>
      </c>
      <c r="D798" t="s">
        <v>3581</v>
      </c>
      <c r="E798" t="s">
        <v>4604</v>
      </c>
      <c r="F798" t="s">
        <v>37</v>
      </c>
      <c r="G798" t="s">
        <v>38</v>
      </c>
      <c r="H798">
        <v>55000000</v>
      </c>
      <c r="I798">
        <v>7.9</v>
      </c>
    </row>
    <row r="799" spans="1:9" x14ac:dyDescent="0.3">
      <c r="A799" t="s">
        <v>809</v>
      </c>
      <c r="B799">
        <v>101</v>
      </c>
      <c r="C799">
        <v>98711404</v>
      </c>
      <c r="D799" t="s">
        <v>4234</v>
      </c>
      <c r="E799" t="s">
        <v>4608</v>
      </c>
      <c r="F799" t="s">
        <v>37</v>
      </c>
      <c r="G799" t="s">
        <v>38</v>
      </c>
      <c r="H799">
        <v>55000000</v>
      </c>
      <c r="I799">
        <v>6.3</v>
      </c>
    </row>
    <row r="800" spans="1:9" x14ac:dyDescent="0.3">
      <c r="A800" t="s">
        <v>1873</v>
      </c>
      <c r="B800">
        <v>100</v>
      </c>
      <c r="C800">
        <v>100328194</v>
      </c>
      <c r="D800" t="s">
        <v>515</v>
      </c>
      <c r="E800" t="s">
        <v>4612</v>
      </c>
      <c r="F800" t="s">
        <v>37</v>
      </c>
      <c r="G800" t="s">
        <v>38</v>
      </c>
      <c r="H800">
        <v>50000000</v>
      </c>
      <c r="I800">
        <v>6</v>
      </c>
    </row>
    <row r="801" spans="1:9" x14ac:dyDescent="0.3">
      <c r="A801" t="s">
        <v>3098</v>
      </c>
      <c r="B801">
        <v>132</v>
      </c>
      <c r="C801">
        <v>101530738</v>
      </c>
      <c r="D801" t="s">
        <v>334</v>
      </c>
      <c r="E801" t="s">
        <v>4615</v>
      </c>
      <c r="F801" t="s">
        <v>37</v>
      </c>
      <c r="G801" t="s">
        <v>38</v>
      </c>
      <c r="H801">
        <v>55000000</v>
      </c>
      <c r="I801">
        <v>7.2</v>
      </c>
    </row>
    <row r="802" spans="1:9" x14ac:dyDescent="0.3">
      <c r="A802" t="s">
        <v>4619</v>
      </c>
      <c r="B802">
        <v>105</v>
      </c>
      <c r="C802">
        <v>93815117</v>
      </c>
      <c r="D802" t="s">
        <v>1415</v>
      </c>
      <c r="E802" t="s">
        <v>4620</v>
      </c>
      <c r="F802" t="s">
        <v>37</v>
      </c>
      <c r="G802" t="s">
        <v>38</v>
      </c>
      <c r="H802">
        <v>55000000</v>
      </c>
      <c r="I802">
        <v>5.0999999999999996</v>
      </c>
    </row>
    <row r="803" spans="1:9" x14ac:dyDescent="0.3">
      <c r="A803" t="s">
        <v>1739</v>
      </c>
      <c r="B803">
        <v>123</v>
      </c>
      <c r="C803">
        <v>91400000</v>
      </c>
      <c r="D803" t="s">
        <v>1910</v>
      </c>
      <c r="E803" t="s">
        <v>4624</v>
      </c>
      <c r="F803" t="s">
        <v>37</v>
      </c>
      <c r="G803" t="s">
        <v>38</v>
      </c>
      <c r="H803">
        <v>53000000</v>
      </c>
      <c r="I803">
        <v>7.3</v>
      </c>
    </row>
    <row r="804" spans="1:9" x14ac:dyDescent="0.3">
      <c r="A804" t="s">
        <v>4628</v>
      </c>
      <c r="B804">
        <v>117</v>
      </c>
      <c r="C804">
        <v>162586036</v>
      </c>
      <c r="D804" t="s">
        <v>1544</v>
      </c>
      <c r="E804" t="s">
        <v>4630</v>
      </c>
      <c r="F804" t="s">
        <v>37</v>
      </c>
      <c r="G804" t="s">
        <v>38</v>
      </c>
      <c r="H804">
        <v>55000000</v>
      </c>
      <c r="I804">
        <v>8</v>
      </c>
    </row>
    <row r="805" spans="1:9" x14ac:dyDescent="0.3">
      <c r="A805" t="s">
        <v>1257</v>
      </c>
      <c r="B805">
        <v>98</v>
      </c>
      <c r="C805">
        <v>89706988</v>
      </c>
      <c r="D805" t="s">
        <v>1924</v>
      </c>
      <c r="E805" t="s">
        <v>4635</v>
      </c>
      <c r="F805" t="s">
        <v>37</v>
      </c>
      <c r="G805" t="s">
        <v>38</v>
      </c>
      <c r="H805">
        <v>55000000</v>
      </c>
      <c r="I805">
        <v>6.2</v>
      </c>
    </row>
    <row r="806" spans="1:9" x14ac:dyDescent="0.3">
      <c r="A806" t="s">
        <v>3122</v>
      </c>
      <c r="B806">
        <v>128</v>
      </c>
      <c r="C806">
        <v>83000000</v>
      </c>
      <c r="D806" t="s">
        <v>4075</v>
      </c>
      <c r="E806" t="s">
        <v>4640</v>
      </c>
      <c r="F806" t="s">
        <v>37</v>
      </c>
      <c r="G806" t="s">
        <v>38</v>
      </c>
      <c r="H806">
        <v>55000000</v>
      </c>
      <c r="I806">
        <v>6</v>
      </c>
    </row>
    <row r="807" spans="1:9" x14ac:dyDescent="0.3">
      <c r="A807" t="s">
        <v>1873</v>
      </c>
      <c r="B807">
        <v>114</v>
      </c>
      <c r="C807">
        <v>78745923</v>
      </c>
      <c r="D807" t="s">
        <v>687</v>
      </c>
      <c r="E807" t="s">
        <v>4643</v>
      </c>
      <c r="F807" t="s">
        <v>37</v>
      </c>
      <c r="G807" t="s">
        <v>767</v>
      </c>
      <c r="H807">
        <v>55000000</v>
      </c>
      <c r="I807">
        <v>6.7</v>
      </c>
    </row>
    <row r="808" spans="1:9" x14ac:dyDescent="0.3">
      <c r="A808" t="s">
        <v>1764</v>
      </c>
      <c r="B808">
        <v>111</v>
      </c>
      <c r="C808">
        <v>70098138</v>
      </c>
      <c r="D808" t="s">
        <v>1325</v>
      </c>
      <c r="E808" t="s">
        <v>4647</v>
      </c>
      <c r="F808" t="s">
        <v>37</v>
      </c>
      <c r="G808" t="s">
        <v>38</v>
      </c>
      <c r="H808">
        <v>30000000</v>
      </c>
      <c r="I808">
        <v>8.1</v>
      </c>
    </row>
    <row r="809" spans="1:9" x14ac:dyDescent="0.3">
      <c r="A809" t="s">
        <v>1954</v>
      </c>
      <c r="B809">
        <v>85</v>
      </c>
      <c r="C809">
        <v>66365290</v>
      </c>
      <c r="D809" t="s">
        <v>1671</v>
      </c>
      <c r="E809" t="s">
        <v>4652</v>
      </c>
      <c r="F809" t="s">
        <v>37</v>
      </c>
      <c r="G809" t="s">
        <v>38</v>
      </c>
      <c r="H809">
        <v>55000000</v>
      </c>
      <c r="I809">
        <v>6.4</v>
      </c>
    </row>
    <row r="810" spans="1:9" x14ac:dyDescent="0.3">
      <c r="A810" t="s">
        <v>1764</v>
      </c>
      <c r="B810">
        <v>137</v>
      </c>
      <c r="C810">
        <v>66207920</v>
      </c>
      <c r="D810" t="s">
        <v>464</v>
      </c>
      <c r="E810" t="s">
        <v>4662</v>
      </c>
      <c r="F810" t="s">
        <v>37</v>
      </c>
      <c r="G810" t="s">
        <v>38</v>
      </c>
      <c r="H810">
        <v>30000000</v>
      </c>
      <c r="I810">
        <v>8</v>
      </c>
    </row>
    <row r="811" spans="1:9" x14ac:dyDescent="0.3">
      <c r="A811" t="s">
        <v>2289</v>
      </c>
      <c r="B811">
        <v>97</v>
      </c>
      <c r="C811">
        <v>63408614</v>
      </c>
      <c r="D811" t="s">
        <v>422</v>
      </c>
      <c r="E811" t="s">
        <v>4666</v>
      </c>
      <c r="F811" t="s">
        <v>37</v>
      </c>
      <c r="G811" t="s">
        <v>38</v>
      </c>
      <c r="H811">
        <v>55000000</v>
      </c>
      <c r="I811">
        <v>6.3</v>
      </c>
    </row>
    <row r="812" spans="1:9" x14ac:dyDescent="0.3">
      <c r="A812" t="s">
        <v>435</v>
      </c>
      <c r="B812">
        <v>104</v>
      </c>
      <c r="C812">
        <v>58422650</v>
      </c>
      <c r="D812" t="s">
        <v>882</v>
      </c>
      <c r="E812" t="s">
        <v>4670</v>
      </c>
      <c r="F812" t="s">
        <v>37</v>
      </c>
      <c r="G812" t="s">
        <v>38</v>
      </c>
      <c r="H812">
        <v>55000000</v>
      </c>
      <c r="I812">
        <v>6.4</v>
      </c>
    </row>
    <row r="813" spans="1:9" x14ac:dyDescent="0.3">
      <c r="A813" t="s">
        <v>4673</v>
      </c>
      <c r="B813">
        <v>110</v>
      </c>
      <c r="C813">
        <v>56932305</v>
      </c>
      <c r="D813" t="s">
        <v>4675</v>
      </c>
      <c r="E813" t="s">
        <v>4676</v>
      </c>
      <c r="F813" t="s">
        <v>37</v>
      </c>
      <c r="G813" t="s">
        <v>38</v>
      </c>
      <c r="H813">
        <v>55000000</v>
      </c>
      <c r="I813">
        <v>6.6</v>
      </c>
    </row>
    <row r="814" spans="1:9" x14ac:dyDescent="0.3">
      <c r="A814" t="s">
        <v>4256</v>
      </c>
      <c r="B814">
        <v>133</v>
      </c>
      <c r="C814">
        <v>68750000</v>
      </c>
      <c r="D814" t="s">
        <v>50</v>
      </c>
      <c r="E814" t="s">
        <v>4680</v>
      </c>
      <c r="F814" t="s">
        <v>37</v>
      </c>
      <c r="G814" t="s">
        <v>38</v>
      </c>
      <c r="H814">
        <v>55000000</v>
      </c>
      <c r="I814">
        <v>6.4</v>
      </c>
    </row>
    <row r="815" spans="1:9" x14ac:dyDescent="0.3">
      <c r="A815" t="s">
        <v>2042</v>
      </c>
      <c r="B815">
        <v>94</v>
      </c>
      <c r="C815">
        <v>68218041</v>
      </c>
      <c r="D815" t="s">
        <v>515</v>
      </c>
      <c r="E815" t="s">
        <v>4686</v>
      </c>
      <c r="F815" t="s">
        <v>37</v>
      </c>
      <c r="G815" t="s">
        <v>38</v>
      </c>
      <c r="H815">
        <v>55000000</v>
      </c>
      <c r="I815">
        <v>6</v>
      </c>
    </row>
    <row r="816" spans="1:9" x14ac:dyDescent="0.3">
      <c r="A816" t="s">
        <v>946</v>
      </c>
      <c r="B816">
        <v>104</v>
      </c>
      <c r="C816">
        <v>25040293</v>
      </c>
      <c r="D816" t="s">
        <v>42</v>
      </c>
      <c r="E816" t="s">
        <v>4690</v>
      </c>
      <c r="F816" t="s">
        <v>37</v>
      </c>
      <c r="G816" t="s">
        <v>38</v>
      </c>
      <c r="H816">
        <v>55000000</v>
      </c>
      <c r="I816">
        <v>6.6</v>
      </c>
    </row>
    <row r="817" spans="1:9" x14ac:dyDescent="0.3">
      <c r="A817" t="s">
        <v>4693</v>
      </c>
      <c r="B817">
        <v>91</v>
      </c>
      <c r="C817">
        <v>55747724</v>
      </c>
      <c r="D817" t="s">
        <v>471</v>
      </c>
      <c r="E817" t="s">
        <v>4695</v>
      </c>
      <c r="F817" t="s">
        <v>37</v>
      </c>
      <c r="G817" t="s">
        <v>38</v>
      </c>
      <c r="H817">
        <v>55000000</v>
      </c>
      <c r="I817">
        <v>5.9</v>
      </c>
    </row>
    <row r="818" spans="1:9" x14ac:dyDescent="0.3">
      <c r="A818" t="s">
        <v>685</v>
      </c>
      <c r="B818">
        <v>145</v>
      </c>
      <c r="C818">
        <v>55473600</v>
      </c>
      <c r="D818" t="s">
        <v>4177</v>
      </c>
      <c r="E818" t="s">
        <v>4700</v>
      </c>
      <c r="F818" t="s">
        <v>37</v>
      </c>
      <c r="G818" t="s">
        <v>38</v>
      </c>
      <c r="H818">
        <v>50000000</v>
      </c>
      <c r="I818">
        <v>6.4</v>
      </c>
    </row>
    <row r="819" spans="1:9" x14ac:dyDescent="0.3">
      <c r="A819" t="s">
        <v>4704</v>
      </c>
      <c r="B819">
        <v>135</v>
      </c>
      <c r="C819">
        <v>49994804</v>
      </c>
      <c r="D819" t="s">
        <v>4706</v>
      </c>
      <c r="E819" t="s">
        <v>4708</v>
      </c>
      <c r="F819" t="s">
        <v>37</v>
      </c>
      <c r="G819" t="s">
        <v>38</v>
      </c>
      <c r="H819">
        <v>55000000</v>
      </c>
      <c r="I819">
        <v>6.3</v>
      </c>
    </row>
    <row r="820" spans="1:9" x14ac:dyDescent="0.3">
      <c r="A820" t="s">
        <v>4712</v>
      </c>
      <c r="B820">
        <v>122</v>
      </c>
      <c r="C820">
        <v>41609593</v>
      </c>
      <c r="D820" t="s">
        <v>3336</v>
      </c>
      <c r="E820" t="s">
        <v>4713</v>
      </c>
      <c r="F820" t="s">
        <v>37</v>
      </c>
      <c r="G820" t="s">
        <v>56</v>
      </c>
      <c r="H820">
        <v>55000000</v>
      </c>
      <c r="I820">
        <v>7.3</v>
      </c>
    </row>
    <row r="821" spans="1:9" x14ac:dyDescent="0.3">
      <c r="A821" t="s">
        <v>2722</v>
      </c>
      <c r="B821">
        <v>110</v>
      </c>
      <c r="C821">
        <v>38553833</v>
      </c>
      <c r="D821" t="s">
        <v>4717</v>
      </c>
      <c r="E821" t="s">
        <v>4718</v>
      </c>
      <c r="F821" t="s">
        <v>37</v>
      </c>
      <c r="G821" t="s">
        <v>38</v>
      </c>
      <c r="H821">
        <v>55000000</v>
      </c>
      <c r="I821">
        <v>6.8</v>
      </c>
    </row>
    <row r="822" spans="1:9" x14ac:dyDescent="0.3">
      <c r="A822" t="s">
        <v>4722</v>
      </c>
      <c r="B822">
        <v>95</v>
      </c>
      <c r="C822">
        <v>76137505</v>
      </c>
      <c r="D822" t="s">
        <v>792</v>
      </c>
      <c r="E822" t="s">
        <v>4724</v>
      </c>
      <c r="F822" t="s">
        <v>37</v>
      </c>
      <c r="G822" t="s">
        <v>56</v>
      </c>
      <c r="H822">
        <v>55000000</v>
      </c>
      <c r="I822">
        <v>7.2</v>
      </c>
    </row>
    <row r="823" spans="1:9" x14ac:dyDescent="0.3">
      <c r="A823" t="s">
        <v>4728</v>
      </c>
      <c r="B823">
        <v>102</v>
      </c>
      <c r="C823">
        <v>34350553</v>
      </c>
      <c r="D823" t="s">
        <v>1904</v>
      </c>
      <c r="E823" t="s">
        <v>4730</v>
      </c>
      <c r="F823" t="s">
        <v>37</v>
      </c>
      <c r="G823" t="s">
        <v>38</v>
      </c>
      <c r="H823">
        <v>68000000</v>
      </c>
      <c r="I823">
        <v>5.7</v>
      </c>
    </row>
    <row r="824" spans="1:9" x14ac:dyDescent="0.3">
      <c r="A824" t="s">
        <v>4733</v>
      </c>
      <c r="B824">
        <v>94</v>
      </c>
      <c r="C824">
        <v>34238611</v>
      </c>
      <c r="D824" t="s">
        <v>464</v>
      </c>
      <c r="E824" t="s">
        <v>4735</v>
      </c>
      <c r="F824" t="s">
        <v>37</v>
      </c>
      <c r="G824" t="s">
        <v>38</v>
      </c>
      <c r="H824">
        <v>55000000</v>
      </c>
      <c r="I824">
        <v>6</v>
      </c>
    </row>
    <row r="825" spans="1:9" x14ac:dyDescent="0.3">
      <c r="A825" t="s">
        <v>703</v>
      </c>
      <c r="B825">
        <v>126</v>
      </c>
      <c r="C825">
        <v>34098563</v>
      </c>
      <c r="D825" t="s">
        <v>4075</v>
      </c>
      <c r="E825" t="s">
        <v>4739</v>
      </c>
      <c r="F825" t="s">
        <v>37</v>
      </c>
      <c r="G825" t="s">
        <v>38</v>
      </c>
      <c r="H825">
        <v>55000000</v>
      </c>
      <c r="I825">
        <v>6.5</v>
      </c>
    </row>
    <row r="826" spans="1:9" x14ac:dyDescent="0.3">
      <c r="A826" t="s">
        <v>3494</v>
      </c>
      <c r="B826">
        <v>118</v>
      </c>
      <c r="C826">
        <v>33828318</v>
      </c>
      <c r="D826" t="s">
        <v>1671</v>
      </c>
      <c r="E826" t="s">
        <v>4744</v>
      </c>
      <c r="F826" t="s">
        <v>37</v>
      </c>
      <c r="G826" t="s">
        <v>38</v>
      </c>
      <c r="H826">
        <v>55000000</v>
      </c>
      <c r="I826">
        <v>5.8</v>
      </c>
    </row>
    <row r="827" spans="1:9" x14ac:dyDescent="0.3">
      <c r="A827" t="s">
        <v>4748</v>
      </c>
      <c r="B827">
        <v>99</v>
      </c>
      <c r="C827">
        <v>33472850</v>
      </c>
      <c r="D827" t="s">
        <v>3913</v>
      </c>
      <c r="E827" t="s">
        <v>4749</v>
      </c>
      <c r="F827" t="s">
        <v>37</v>
      </c>
      <c r="G827" t="s">
        <v>38</v>
      </c>
      <c r="H827">
        <v>55000000</v>
      </c>
      <c r="I827">
        <v>5.8</v>
      </c>
    </row>
    <row r="828" spans="1:9" x14ac:dyDescent="0.3">
      <c r="A828" t="s">
        <v>4752</v>
      </c>
      <c r="B828">
        <v>88</v>
      </c>
      <c r="C828">
        <v>31051126</v>
      </c>
      <c r="D828" t="s">
        <v>471</v>
      </c>
      <c r="E828" t="s">
        <v>4754</v>
      </c>
      <c r="F828" t="s">
        <v>37</v>
      </c>
      <c r="G828" t="s">
        <v>56</v>
      </c>
      <c r="H828">
        <v>55000000</v>
      </c>
      <c r="I828">
        <v>6.7</v>
      </c>
    </row>
    <row r="829" spans="1:9" x14ac:dyDescent="0.3">
      <c r="A829" t="s">
        <v>3694</v>
      </c>
      <c r="B829">
        <v>141</v>
      </c>
      <c r="C829">
        <v>35707327</v>
      </c>
      <c r="D829" t="s">
        <v>2142</v>
      </c>
      <c r="E829" t="s">
        <v>4757</v>
      </c>
      <c r="F829" t="s">
        <v>37</v>
      </c>
      <c r="G829" t="s">
        <v>38</v>
      </c>
      <c r="H829">
        <v>55000000</v>
      </c>
      <c r="I829">
        <v>7.8</v>
      </c>
    </row>
    <row r="830" spans="1:9" x14ac:dyDescent="0.3">
      <c r="A830" t="s">
        <v>2433</v>
      </c>
      <c r="B830">
        <v>107</v>
      </c>
      <c r="C830">
        <v>20550712</v>
      </c>
      <c r="D830" t="s">
        <v>1390</v>
      </c>
      <c r="E830" t="s">
        <v>4760</v>
      </c>
      <c r="F830" t="s">
        <v>37</v>
      </c>
      <c r="G830" t="s">
        <v>38</v>
      </c>
      <c r="H830">
        <v>50000000</v>
      </c>
      <c r="I830">
        <v>5.6</v>
      </c>
    </row>
    <row r="831" spans="1:9" x14ac:dyDescent="0.3">
      <c r="A831" t="s">
        <v>1739</v>
      </c>
      <c r="B831">
        <v>116</v>
      </c>
      <c r="C831">
        <v>18573791</v>
      </c>
      <c r="D831" t="s">
        <v>4763</v>
      </c>
      <c r="E831" t="s">
        <v>4764</v>
      </c>
      <c r="F831" t="s">
        <v>37</v>
      </c>
      <c r="G831" t="s">
        <v>38</v>
      </c>
      <c r="H831">
        <v>55000000</v>
      </c>
      <c r="I831">
        <v>5.8</v>
      </c>
    </row>
    <row r="832" spans="1:9" x14ac:dyDescent="0.3">
      <c r="A832" t="s">
        <v>1324</v>
      </c>
      <c r="B832">
        <v>143</v>
      </c>
      <c r="C832">
        <v>51225796</v>
      </c>
      <c r="D832" t="s">
        <v>4768</v>
      </c>
      <c r="E832" t="s">
        <v>4769</v>
      </c>
      <c r="F832" t="s">
        <v>37</v>
      </c>
      <c r="G832" t="s">
        <v>56</v>
      </c>
      <c r="H832">
        <v>70000000</v>
      </c>
      <c r="I832">
        <v>7.4</v>
      </c>
    </row>
    <row r="833" spans="1:9" x14ac:dyDescent="0.3">
      <c r="A833" t="s">
        <v>4773</v>
      </c>
      <c r="B833">
        <v>114</v>
      </c>
      <c r="C833">
        <v>16264475</v>
      </c>
      <c r="D833" t="s">
        <v>3241</v>
      </c>
      <c r="E833" t="s">
        <v>4774</v>
      </c>
      <c r="F833" t="s">
        <v>37</v>
      </c>
      <c r="G833" t="s">
        <v>56</v>
      </c>
      <c r="H833">
        <v>55000000</v>
      </c>
      <c r="I833">
        <v>6.9</v>
      </c>
    </row>
    <row r="834" spans="1:9" x14ac:dyDescent="0.3">
      <c r="A834" t="s">
        <v>4777</v>
      </c>
      <c r="B834">
        <v>93</v>
      </c>
      <c r="C834">
        <v>25857987</v>
      </c>
      <c r="D834" t="s">
        <v>647</v>
      </c>
      <c r="E834" t="s">
        <v>4778</v>
      </c>
      <c r="F834" t="s">
        <v>37</v>
      </c>
      <c r="G834" t="s">
        <v>38</v>
      </c>
      <c r="H834">
        <v>62000000</v>
      </c>
      <c r="I834">
        <v>5.5</v>
      </c>
    </row>
    <row r="835" spans="1:9" x14ac:dyDescent="0.3">
      <c r="A835" t="s">
        <v>4782</v>
      </c>
      <c r="B835">
        <v>280</v>
      </c>
      <c r="C835">
        <v>12870569</v>
      </c>
      <c r="D835" t="s">
        <v>1961</v>
      </c>
      <c r="E835" t="s">
        <v>4785</v>
      </c>
      <c r="F835" t="s">
        <v>37</v>
      </c>
      <c r="G835" t="s">
        <v>38</v>
      </c>
      <c r="H835">
        <v>56000000</v>
      </c>
      <c r="I835">
        <v>6.3</v>
      </c>
    </row>
    <row r="836" spans="1:9" x14ac:dyDescent="0.3">
      <c r="A836" t="s">
        <v>4789</v>
      </c>
      <c r="B836">
        <v>100</v>
      </c>
      <c r="C836">
        <v>11466088</v>
      </c>
      <c r="D836" t="s">
        <v>59</v>
      </c>
      <c r="E836" t="s">
        <v>4791</v>
      </c>
      <c r="F836" t="s">
        <v>37</v>
      </c>
      <c r="G836" t="s">
        <v>38</v>
      </c>
      <c r="H836">
        <v>71000000</v>
      </c>
      <c r="I836">
        <v>4.7</v>
      </c>
    </row>
    <row r="837" spans="1:9" x14ac:dyDescent="0.3">
      <c r="A837" t="s">
        <v>4794</v>
      </c>
      <c r="B837">
        <v>107</v>
      </c>
      <c r="C837">
        <v>16088610</v>
      </c>
      <c r="D837" t="s">
        <v>4795</v>
      </c>
      <c r="E837" t="s">
        <v>4796</v>
      </c>
      <c r="F837" t="s">
        <v>37</v>
      </c>
      <c r="G837" t="s">
        <v>38</v>
      </c>
      <c r="H837">
        <v>55000000</v>
      </c>
      <c r="I837">
        <v>5.6</v>
      </c>
    </row>
    <row r="838" spans="1:9" x14ac:dyDescent="0.3">
      <c r="A838" t="s">
        <v>717</v>
      </c>
      <c r="B838">
        <v>119</v>
      </c>
      <c r="C838">
        <v>51178893</v>
      </c>
      <c r="D838" t="s">
        <v>4800</v>
      </c>
      <c r="E838" t="s">
        <v>4801</v>
      </c>
      <c r="F838" t="s">
        <v>37</v>
      </c>
      <c r="G838" t="s">
        <v>38</v>
      </c>
      <c r="H838">
        <v>50000000</v>
      </c>
      <c r="I838">
        <v>6.4</v>
      </c>
    </row>
    <row r="839" spans="1:9" x14ac:dyDescent="0.3">
      <c r="A839" t="s">
        <v>3376</v>
      </c>
      <c r="B839">
        <v>95</v>
      </c>
      <c r="C839">
        <v>6768055</v>
      </c>
      <c r="D839" t="s">
        <v>3036</v>
      </c>
      <c r="E839" t="s">
        <v>4805</v>
      </c>
      <c r="F839" t="s">
        <v>37</v>
      </c>
      <c r="G839" t="s">
        <v>56</v>
      </c>
      <c r="H839">
        <v>57000000</v>
      </c>
      <c r="I839">
        <v>4.2</v>
      </c>
    </row>
    <row r="840" spans="1:9" x14ac:dyDescent="0.3">
      <c r="A840" t="s">
        <v>4809</v>
      </c>
      <c r="B840">
        <v>119</v>
      </c>
      <c r="C840">
        <v>39440655</v>
      </c>
      <c r="D840" t="s">
        <v>4811</v>
      </c>
      <c r="E840" t="s">
        <v>4812</v>
      </c>
      <c r="F840" t="s">
        <v>37</v>
      </c>
      <c r="G840" t="s">
        <v>38</v>
      </c>
      <c r="H840">
        <v>55000000</v>
      </c>
      <c r="I840">
        <v>6.4</v>
      </c>
    </row>
    <row r="841" spans="1:9" x14ac:dyDescent="0.3">
      <c r="A841" t="s">
        <v>4176</v>
      </c>
      <c r="B841">
        <v>133</v>
      </c>
      <c r="C841">
        <v>6167817</v>
      </c>
      <c r="D841" t="s">
        <v>4817</v>
      </c>
      <c r="E841" t="s">
        <v>4819</v>
      </c>
      <c r="F841" t="s">
        <v>1464</v>
      </c>
      <c r="G841" t="s">
        <v>1465</v>
      </c>
      <c r="H841">
        <v>47000000</v>
      </c>
      <c r="I841">
        <v>7.7</v>
      </c>
    </row>
    <row r="842" spans="1:9" x14ac:dyDescent="0.3">
      <c r="A842" t="s">
        <v>378</v>
      </c>
      <c r="B842">
        <v>117</v>
      </c>
      <c r="C842">
        <v>81645152</v>
      </c>
      <c r="D842" t="s">
        <v>2208</v>
      </c>
      <c r="E842" t="s">
        <v>4838</v>
      </c>
      <c r="F842" t="s">
        <v>37</v>
      </c>
      <c r="G842" t="s">
        <v>38</v>
      </c>
      <c r="H842">
        <v>54000000</v>
      </c>
      <c r="I842">
        <v>6.7</v>
      </c>
    </row>
    <row r="843" spans="1:9" x14ac:dyDescent="0.3">
      <c r="A843" t="s">
        <v>4628</v>
      </c>
      <c r="B843">
        <v>123</v>
      </c>
      <c r="C843">
        <v>69951824</v>
      </c>
      <c r="D843" t="s">
        <v>214</v>
      </c>
      <c r="E843" t="s">
        <v>4841</v>
      </c>
      <c r="F843" t="s">
        <v>37</v>
      </c>
      <c r="G843" t="s">
        <v>38</v>
      </c>
      <c r="H843">
        <v>55000000</v>
      </c>
      <c r="I843">
        <v>7.7</v>
      </c>
    </row>
    <row r="844" spans="1:9" x14ac:dyDescent="0.3">
      <c r="A844" t="s">
        <v>4356</v>
      </c>
      <c r="B844">
        <v>92</v>
      </c>
      <c r="C844">
        <v>9483821</v>
      </c>
      <c r="D844" t="s">
        <v>59</v>
      </c>
      <c r="E844" t="s">
        <v>4846</v>
      </c>
      <c r="F844" t="s">
        <v>37</v>
      </c>
      <c r="G844" t="s">
        <v>38</v>
      </c>
      <c r="H844">
        <v>55000000</v>
      </c>
      <c r="I844">
        <v>5.7</v>
      </c>
    </row>
    <row r="845" spans="1:9" x14ac:dyDescent="0.3">
      <c r="A845" t="s">
        <v>4850</v>
      </c>
      <c r="B845">
        <v>170</v>
      </c>
      <c r="C845">
        <v>66676062</v>
      </c>
      <c r="D845" t="s">
        <v>1935</v>
      </c>
      <c r="E845" t="s">
        <v>4851</v>
      </c>
      <c r="F845" t="s">
        <v>37</v>
      </c>
      <c r="G845" t="s">
        <v>38</v>
      </c>
      <c r="H845">
        <v>54000000</v>
      </c>
      <c r="I845">
        <v>7.6</v>
      </c>
    </row>
    <row r="846" spans="1:9" x14ac:dyDescent="0.3">
      <c r="A846" t="s">
        <v>3347</v>
      </c>
      <c r="B846">
        <v>123</v>
      </c>
      <c r="C846">
        <v>26838389</v>
      </c>
      <c r="D846" t="s">
        <v>1415</v>
      </c>
      <c r="E846" t="s">
        <v>4854</v>
      </c>
      <c r="F846" t="s">
        <v>37</v>
      </c>
      <c r="G846" t="s">
        <v>38</v>
      </c>
      <c r="H846">
        <v>57000000</v>
      </c>
      <c r="I846">
        <v>6.4</v>
      </c>
    </row>
    <row r="847" spans="1:9" x14ac:dyDescent="0.3">
      <c r="A847" t="s">
        <v>220</v>
      </c>
      <c r="B847">
        <v>110</v>
      </c>
      <c r="C847">
        <v>75604320</v>
      </c>
      <c r="D847" t="s">
        <v>1681</v>
      </c>
      <c r="E847" t="s">
        <v>4859</v>
      </c>
      <c r="F847" t="s">
        <v>37</v>
      </c>
      <c r="G847" t="s">
        <v>38</v>
      </c>
      <c r="H847">
        <v>54000000</v>
      </c>
      <c r="I847">
        <v>5.6</v>
      </c>
    </row>
    <row r="848" spans="1:9" x14ac:dyDescent="0.3">
      <c r="A848" t="s">
        <v>4863</v>
      </c>
      <c r="B848">
        <v>116</v>
      </c>
      <c r="C848">
        <v>108200000</v>
      </c>
      <c r="D848" t="s">
        <v>578</v>
      </c>
      <c r="E848" t="s">
        <v>4864</v>
      </c>
      <c r="F848" t="s">
        <v>37</v>
      </c>
      <c r="G848" t="s">
        <v>38</v>
      </c>
      <c r="H848">
        <v>54000000</v>
      </c>
      <c r="I848">
        <v>6.8</v>
      </c>
    </row>
    <row r="849" spans="1:9" x14ac:dyDescent="0.3">
      <c r="A849" t="s">
        <v>2429</v>
      </c>
      <c r="B849">
        <v>121</v>
      </c>
      <c r="C849">
        <v>5660084</v>
      </c>
      <c r="D849" t="s">
        <v>4262</v>
      </c>
      <c r="E849" t="s">
        <v>4870</v>
      </c>
      <c r="F849" t="s">
        <v>37</v>
      </c>
      <c r="G849" t="s">
        <v>38</v>
      </c>
      <c r="H849">
        <v>54000000</v>
      </c>
      <c r="I849">
        <v>2.4</v>
      </c>
    </row>
    <row r="850" spans="1:9" x14ac:dyDescent="0.3">
      <c r="A850" t="s">
        <v>4118</v>
      </c>
      <c r="B850">
        <v>128</v>
      </c>
      <c r="C850">
        <v>7221458</v>
      </c>
      <c r="D850" t="s">
        <v>4075</v>
      </c>
      <c r="E850" t="s">
        <v>4874</v>
      </c>
      <c r="F850" t="s">
        <v>37</v>
      </c>
      <c r="G850" t="s">
        <v>767</v>
      </c>
      <c r="H850">
        <v>55000000</v>
      </c>
      <c r="I850">
        <v>6.2</v>
      </c>
    </row>
    <row r="851" spans="1:9" x14ac:dyDescent="0.3">
      <c r="A851" t="s">
        <v>2943</v>
      </c>
      <c r="B851">
        <v>99</v>
      </c>
      <c r="C851">
        <v>70327868</v>
      </c>
      <c r="D851" t="s">
        <v>334</v>
      </c>
      <c r="E851" t="s">
        <v>4877</v>
      </c>
      <c r="F851" t="s">
        <v>37</v>
      </c>
      <c r="G851" t="s">
        <v>767</v>
      </c>
      <c r="H851">
        <v>46000000</v>
      </c>
      <c r="I851">
        <v>5.9</v>
      </c>
    </row>
    <row r="852" spans="1:9" x14ac:dyDescent="0.3">
      <c r="A852" t="s">
        <v>3154</v>
      </c>
      <c r="B852">
        <v>94</v>
      </c>
      <c r="C852">
        <v>58297830</v>
      </c>
      <c r="D852" t="s">
        <v>4880</v>
      </c>
      <c r="E852" t="s">
        <v>4881</v>
      </c>
      <c r="F852" t="s">
        <v>37</v>
      </c>
      <c r="G852" t="s">
        <v>38</v>
      </c>
      <c r="H852">
        <v>50000000</v>
      </c>
      <c r="I852">
        <v>7.1</v>
      </c>
    </row>
    <row r="853" spans="1:9" x14ac:dyDescent="0.3">
      <c r="A853" t="s">
        <v>364</v>
      </c>
      <c r="B853">
        <v>127</v>
      </c>
      <c r="C853">
        <v>57386369</v>
      </c>
      <c r="D853" t="s">
        <v>2850</v>
      </c>
      <c r="E853" t="s">
        <v>4886</v>
      </c>
      <c r="F853" t="s">
        <v>37</v>
      </c>
      <c r="G853" t="s">
        <v>38</v>
      </c>
      <c r="H853">
        <v>52500000</v>
      </c>
      <c r="I853">
        <v>7.6</v>
      </c>
    </row>
    <row r="854" spans="1:9" x14ac:dyDescent="0.3">
      <c r="A854" t="s">
        <v>4291</v>
      </c>
      <c r="B854">
        <v>89</v>
      </c>
      <c r="C854">
        <v>45207112</v>
      </c>
      <c r="D854" t="s">
        <v>2215</v>
      </c>
      <c r="E854" t="s">
        <v>4889</v>
      </c>
      <c r="F854" t="s">
        <v>37</v>
      </c>
      <c r="G854" t="s">
        <v>38</v>
      </c>
      <c r="H854">
        <v>53000000</v>
      </c>
      <c r="I854">
        <v>5.5</v>
      </c>
    </row>
    <row r="855" spans="1:9" x14ac:dyDescent="0.3">
      <c r="A855" t="s">
        <v>4893</v>
      </c>
      <c r="B855">
        <v>123</v>
      </c>
      <c r="C855">
        <v>62563543</v>
      </c>
      <c r="D855" t="s">
        <v>1726</v>
      </c>
      <c r="E855" t="s">
        <v>4894</v>
      </c>
      <c r="F855" t="s">
        <v>37</v>
      </c>
      <c r="G855" t="s">
        <v>38</v>
      </c>
      <c r="H855">
        <v>53000000</v>
      </c>
      <c r="I855">
        <v>7</v>
      </c>
    </row>
    <row r="856" spans="1:9" x14ac:dyDescent="0.3">
      <c r="A856" t="s">
        <v>3694</v>
      </c>
      <c r="B856">
        <v>135</v>
      </c>
      <c r="C856">
        <v>33574332</v>
      </c>
      <c r="D856" t="s">
        <v>1961</v>
      </c>
      <c r="E856" t="s">
        <v>4897</v>
      </c>
      <c r="F856" t="s">
        <v>37</v>
      </c>
      <c r="G856" t="s">
        <v>38</v>
      </c>
      <c r="H856">
        <v>90000000</v>
      </c>
      <c r="I856">
        <v>7.1</v>
      </c>
    </row>
    <row r="857" spans="1:9" x14ac:dyDescent="0.3">
      <c r="A857" t="s">
        <v>3088</v>
      </c>
      <c r="B857">
        <v>118</v>
      </c>
      <c r="C857">
        <v>73343413</v>
      </c>
      <c r="D857" t="s">
        <v>2125</v>
      </c>
      <c r="E857" t="s">
        <v>4900</v>
      </c>
      <c r="F857" t="s">
        <v>37</v>
      </c>
      <c r="G857" t="s">
        <v>38</v>
      </c>
      <c r="H857">
        <v>50000000</v>
      </c>
      <c r="I857">
        <v>7.4</v>
      </c>
    </row>
    <row r="858" spans="1:9" x14ac:dyDescent="0.3">
      <c r="A858" t="s">
        <v>4903</v>
      </c>
      <c r="B858">
        <v>189</v>
      </c>
      <c r="C858">
        <v>25031037</v>
      </c>
      <c r="D858" t="s">
        <v>4904</v>
      </c>
      <c r="E858" t="s">
        <v>4905</v>
      </c>
      <c r="F858" t="s">
        <v>37</v>
      </c>
      <c r="G858" t="s">
        <v>38</v>
      </c>
      <c r="H858">
        <v>53000000</v>
      </c>
      <c r="I858">
        <v>7.6</v>
      </c>
    </row>
    <row r="859" spans="1:9" x14ac:dyDescent="0.3">
      <c r="A859" t="s">
        <v>2728</v>
      </c>
      <c r="B859">
        <v>172</v>
      </c>
      <c r="C859">
        <v>22843047</v>
      </c>
      <c r="D859" t="s">
        <v>4909</v>
      </c>
      <c r="E859" t="s">
        <v>4910</v>
      </c>
      <c r="F859" t="s">
        <v>37</v>
      </c>
      <c r="G859" t="s">
        <v>38</v>
      </c>
      <c r="H859">
        <v>55000000</v>
      </c>
      <c r="I859">
        <v>5.9</v>
      </c>
    </row>
    <row r="860" spans="1:9" x14ac:dyDescent="0.3">
      <c r="A860" t="s">
        <v>4914</v>
      </c>
      <c r="B860">
        <v>124</v>
      </c>
      <c r="C860">
        <v>5755286</v>
      </c>
      <c r="D860" t="s">
        <v>4915</v>
      </c>
      <c r="E860" t="s">
        <v>4916</v>
      </c>
      <c r="F860" t="s">
        <v>37</v>
      </c>
      <c r="G860" t="s">
        <v>38</v>
      </c>
      <c r="H860">
        <v>55000000</v>
      </c>
      <c r="I860">
        <v>5.9</v>
      </c>
    </row>
    <row r="861" spans="1:9" x14ac:dyDescent="0.3">
      <c r="A861" t="s">
        <v>389</v>
      </c>
      <c r="B861">
        <v>141</v>
      </c>
      <c r="C861">
        <v>164435221</v>
      </c>
      <c r="D861" t="s">
        <v>1726</v>
      </c>
      <c r="E861" t="s">
        <v>4920</v>
      </c>
      <c r="F861" t="s">
        <v>37</v>
      </c>
      <c r="G861" t="s">
        <v>38</v>
      </c>
      <c r="H861">
        <v>52000000</v>
      </c>
      <c r="I861">
        <v>8</v>
      </c>
    </row>
    <row r="862" spans="1:9" x14ac:dyDescent="0.3">
      <c r="A862" t="s">
        <v>2271</v>
      </c>
      <c r="B862">
        <v>157</v>
      </c>
      <c r="C862">
        <v>95720716</v>
      </c>
      <c r="D862" t="s">
        <v>2819</v>
      </c>
      <c r="E862" t="s">
        <v>4923</v>
      </c>
      <c r="F862" t="s">
        <v>37</v>
      </c>
      <c r="G862" t="s">
        <v>38</v>
      </c>
      <c r="H862">
        <v>40000000</v>
      </c>
      <c r="I862">
        <v>7.4</v>
      </c>
    </row>
    <row r="863" spans="1:9" x14ac:dyDescent="0.3">
      <c r="A863" t="s">
        <v>1165</v>
      </c>
      <c r="B863">
        <v>106</v>
      </c>
      <c r="C863">
        <v>118683135</v>
      </c>
      <c r="D863" t="s">
        <v>1415</v>
      </c>
      <c r="E863" t="s">
        <v>4927</v>
      </c>
      <c r="F863" t="s">
        <v>37</v>
      </c>
      <c r="G863" t="s">
        <v>38</v>
      </c>
      <c r="H863">
        <v>52000000</v>
      </c>
      <c r="I863">
        <v>5.8</v>
      </c>
    </row>
    <row r="864" spans="1:9" x14ac:dyDescent="0.3">
      <c r="A864" t="s">
        <v>4931</v>
      </c>
      <c r="B864">
        <v>108</v>
      </c>
      <c r="C864">
        <v>143704210</v>
      </c>
      <c r="D864" t="s">
        <v>4932</v>
      </c>
      <c r="E864" t="s">
        <v>4933</v>
      </c>
      <c r="F864" t="s">
        <v>37</v>
      </c>
      <c r="G864" t="s">
        <v>38</v>
      </c>
      <c r="H864">
        <v>52000000</v>
      </c>
      <c r="I864">
        <v>6.3</v>
      </c>
    </row>
    <row r="865" spans="1:9" x14ac:dyDescent="0.3">
      <c r="A865" t="s">
        <v>3303</v>
      </c>
      <c r="B865">
        <v>125</v>
      </c>
      <c r="C865">
        <v>110476776</v>
      </c>
      <c r="D865" t="s">
        <v>1681</v>
      </c>
      <c r="E865" t="s">
        <v>4936</v>
      </c>
      <c r="F865" t="s">
        <v>37</v>
      </c>
      <c r="G865" t="s">
        <v>38</v>
      </c>
      <c r="H865">
        <v>52000000</v>
      </c>
      <c r="I865">
        <v>5.7</v>
      </c>
    </row>
    <row r="866" spans="1:9" x14ac:dyDescent="0.3">
      <c r="A866" t="s">
        <v>4939</v>
      </c>
      <c r="B866">
        <v>107</v>
      </c>
      <c r="C866">
        <v>80270227</v>
      </c>
      <c r="D866" t="s">
        <v>1628</v>
      </c>
      <c r="E866" t="s">
        <v>4942</v>
      </c>
      <c r="F866" t="s">
        <v>37</v>
      </c>
      <c r="G866" t="s">
        <v>38</v>
      </c>
      <c r="H866">
        <v>50000000</v>
      </c>
      <c r="I866">
        <v>5.0999999999999996</v>
      </c>
    </row>
    <row r="867" spans="1:9" x14ac:dyDescent="0.3">
      <c r="A867" t="s">
        <v>4945</v>
      </c>
      <c r="B867">
        <v>215</v>
      </c>
      <c r="C867">
        <v>36385763</v>
      </c>
      <c r="D867" t="s">
        <v>3396</v>
      </c>
      <c r="E867" t="s">
        <v>4946</v>
      </c>
      <c r="F867" t="s">
        <v>37</v>
      </c>
      <c r="G867" t="s">
        <v>38</v>
      </c>
      <c r="H867">
        <v>52000000</v>
      </c>
      <c r="I867">
        <v>7.6</v>
      </c>
    </row>
    <row r="868" spans="1:9" x14ac:dyDescent="0.3">
      <c r="A868" t="s">
        <v>4950</v>
      </c>
      <c r="B868">
        <v>118</v>
      </c>
      <c r="C868">
        <v>37035845</v>
      </c>
      <c r="D868" t="s">
        <v>2786</v>
      </c>
      <c r="E868" t="s">
        <v>4951</v>
      </c>
      <c r="F868" t="s">
        <v>37</v>
      </c>
      <c r="G868" t="s">
        <v>38</v>
      </c>
      <c r="H868">
        <v>52000000</v>
      </c>
      <c r="I868">
        <v>6.4</v>
      </c>
    </row>
    <row r="869" spans="1:9" x14ac:dyDescent="0.3">
      <c r="A869" t="s">
        <v>4955</v>
      </c>
      <c r="B869">
        <v>118</v>
      </c>
      <c r="C869">
        <v>34580635</v>
      </c>
      <c r="D869" t="s">
        <v>4167</v>
      </c>
      <c r="E869" t="s">
        <v>4958</v>
      </c>
      <c r="F869" t="s">
        <v>37</v>
      </c>
      <c r="G869" t="s">
        <v>56</v>
      </c>
      <c r="H869">
        <v>52000000</v>
      </c>
      <c r="I869">
        <v>7.4</v>
      </c>
    </row>
    <row r="870" spans="1:9" x14ac:dyDescent="0.3">
      <c r="A870" t="s">
        <v>487</v>
      </c>
      <c r="B870">
        <v>178</v>
      </c>
      <c r="C870">
        <v>42438300</v>
      </c>
      <c r="D870" t="s">
        <v>1726</v>
      </c>
      <c r="E870" t="s">
        <v>4962</v>
      </c>
      <c r="F870" t="s">
        <v>37</v>
      </c>
      <c r="G870" t="s">
        <v>38</v>
      </c>
      <c r="H870">
        <v>52000000</v>
      </c>
      <c r="I870">
        <v>8.1999999999999993</v>
      </c>
    </row>
    <row r="871" spans="1:9" x14ac:dyDescent="0.3">
      <c r="A871" t="s">
        <v>4965</v>
      </c>
      <c r="B871">
        <v>92</v>
      </c>
      <c r="C871">
        <v>23324666</v>
      </c>
      <c r="D871" t="s">
        <v>59</v>
      </c>
      <c r="E871" t="s">
        <v>4968</v>
      </c>
      <c r="F871" t="s">
        <v>37</v>
      </c>
      <c r="G871" t="s">
        <v>1465</v>
      </c>
      <c r="H871">
        <v>52000000</v>
      </c>
      <c r="I871">
        <v>6.5</v>
      </c>
    </row>
    <row r="872" spans="1:9" x14ac:dyDescent="0.3">
      <c r="A872" t="s">
        <v>4972</v>
      </c>
      <c r="B872">
        <v>104</v>
      </c>
      <c r="C872">
        <v>23020488</v>
      </c>
      <c r="D872" t="s">
        <v>1258</v>
      </c>
      <c r="E872" t="s">
        <v>4973</v>
      </c>
      <c r="F872" t="s">
        <v>37</v>
      </c>
      <c r="G872" t="s">
        <v>38</v>
      </c>
      <c r="H872">
        <v>52000000</v>
      </c>
      <c r="I872">
        <v>5.5</v>
      </c>
    </row>
    <row r="873" spans="1:9" x14ac:dyDescent="0.3">
      <c r="A873" t="s">
        <v>3494</v>
      </c>
      <c r="B873">
        <v>116</v>
      </c>
      <c r="C873">
        <v>90567722</v>
      </c>
      <c r="D873" t="s">
        <v>1671</v>
      </c>
      <c r="E873" t="s">
        <v>4978</v>
      </c>
      <c r="F873" t="s">
        <v>37</v>
      </c>
      <c r="G873" t="s">
        <v>38</v>
      </c>
      <c r="H873">
        <v>51000000</v>
      </c>
      <c r="I873">
        <v>6.5</v>
      </c>
    </row>
    <row r="874" spans="1:9" x14ac:dyDescent="0.3">
      <c r="A874" t="s">
        <v>4982</v>
      </c>
      <c r="B874">
        <v>90</v>
      </c>
      <c r="C874">
        <v>72601713</v>
      </c>
      <c r="D874" t="s">
        <v>2966</v>
      </c>
      <c r="E874" t="s">
        <v>4984</v>
      </c>
      <c r="F874" t="s">
        <v>37</v>
      </c>
      <c r="G874" t="s">
        <v>767</v>
      </c>
      <c r="H874">
        <v>51000000</v>
      </c>
      <c r="I874">
        <v>5.6</v>
      </c>
    </row>
    <row r="875" spans="1:9" x14ac:dyDescent="0.3">
      <c r="A875" t="s">
        <v>198</v>
      </c>
      <c r="B875">
        <v>130</v>
      </c>
      <c r="C875">
        <v>296623634</v>
      </c>
      <c r="D875" t="s">
        <v>1105</v>
      </c>
      <c r="E875" t="s">
        <v>4993</v>
      </c>
      <c r="F875" t="s">
        <v>37</v>
      </c>
      <c r="G875" t="s">
        <v>38</v>
      </c>
      <c r="H875">
        <v>50000000</v>
      </c>
      <c r="I875">
        <v>4.5999999999999996</v>
      </c>
    </row>
    <row r="876" spans="1:9" x14ac:dyDescent="0.3">
      <c r="A876" t="s">
        <v>146</v>
      </c>
      <c r="B876">
        <v>90</v>
      </c>
      <c r="C876">
        <v>267652016</v>
      </c>
      <c r="D876" t="s">
        <v>271</v>
      </c>
      <c r="E876" t="s">
        <v>4997</v>
      </c>
      <c r="F876" t="s">
        <v>37</v>
      </c>
      <c r="G876" t="s">
        <v>38</v>
      </c>
      <c r="H876">
        <v>60000000</v>
      </c>
      <c r="I876">
        <v>7.9</v>
      </c>
    </row>
    <row r="877" spans="1:9" x14ac:dyDescent="0.3">
      <c r="A877" t="s">
        <v>5001</v>
      </c>
      <c r="B877">
        <v>106</v>
      </c>
      <c r="C877">
        <v>62453315</v>
      </c>
      <c r="D877" t="s">
        <v>5002</v>
      </c>
      <c r="E877" t="s">
        <v>5003</v>
      </c>
      <c r="F877" t="s">
        <v>37</v>
      </c>
      <c r="G877" t="s">
        <v>38</v>
      </c>
      <c r="H877">
        <v>50200000</v>
      </c>
      <c r="I877">
        <v>7.1</v>
      </c>
    </row>
    <row r="878" spans="1:9" x14ac:dyDescent="0.3">
      <c r="A878" t="s">
        <v>528</v>
      </c>
      <c r="B878">
        <v>155</v>
      </c>
      <c r="C878">
        <v>165500000</v>
      </c>
      <c r="D878" t="s">
        <v>207</v>
      </c>
      <c r="E878" t="s">
        <v>5007</v>
      </c>
      <c r="F878" t="s">
        <v>37</v>
      </c>
      <c r="G878" t="s">
        <v>38</v>
      </c>
      <c r="H878">
        <v>48000000</v>
      </c>
      <c r="I878">
        <v>6.9</v>
      </c>
    </row>
    <row r="879" spans="1:9" x14ac:dyDescent="0.3">
      <c r="A879" t="s">
        <v>3347</v>
      </c>
      <c r="B879">
        <v>139</v>
      </c>
      <c r="C879">
        <v>153620822</v>
      </c>
      <c r="D879" t="s">
        <v>4479</v>
      </c>
      <c r="E879" t="s">
        <v>5010</v>
      </c>
      <c r="F879" t="s">
        <v>37</v>
      </c>
      <c r="G879" t="s">
        <v>38</v>
      </c>
      <c r="H879">
        <v>50000000</v>
      </c>
      <c r="I879">
        <v>7.3</v>
      </c>
    </row>
    <row r="880" spans="1:9" x14ac:dyDescent="0.3">
      <c r="A880" t="s">
        <v>2513</v>
      </c>
      <c r="B880">
        <v>112</v>
      </c>
      <c r="C880">
        <v>218628680</v>
      </c>
      <c r="D880" t="s">
        <v>2786</v>
      </c>
      <c r="E880" t="s">
        <v>5014</v>
      </c>
      <c r="F880" t="s">
        <v>37</v>
      </c>
      <c r="G880" t="s">
        <v>38</v>
      </c>
      <c r="H880">
        <v>50000000</v>
      </c>
      <c r="I880">
        <v>7</v>
      </c>
    </row>
    <row r="881" spans="1:9" x14ac:dyDescent="0.3">
      <c r="A881" t="s">
        <v>1413</v>
      </c>
      <c r="B881">
        <v>139</v>
      </c>
      <c r="C881">
        <v>147637474</v>
      </c>
      <c r="D881" t="s">
        <v>1415</v>
      </c>
      <c r="E881" t="s">
        <v>5018</v>
      </c>
      <c r="F881" t="s">
        <v>37</v>
      </c>
      <c r="G881" t="s">
        <v>38</v>
      </c>
      <c r="H881">
        <v>50000000</v>
      </c>
      <c r="I881">
        <v>7.7</v>
      </c>
    </row>
    <row r="882" spans="1:9" x14ac:dyDescent="0.3">
      <c r="A882" t="s">
        <v>514</v>
      </c>
      <c r="B882">
        <v>115</v>
      </c>
      <c r="C882">
        <v>135014968</v>
      </c>
      <c r="D882" t="s">
        <v>5022</v>
      </c>
      <c r="E882" t="s">
        <v>5023</v>
      </c>
      <c r="F882" t="s">
        <v>37</v>
      </c>
      <c r="G882" t="s">
        <v>38</v>
      </c>
      <c r="H882">
        <v>50000000</v>
      </c>
      <c r="I882">
        <v>6.7</v>
      </c>
    </row>
    <row r="883" spans="1:9" x14ac:dyDescent="0.3">
      <c r="A883" t="s">
        <v>1751</v>
      </c>
      <c r="B883">
        <v>143</v>
      </c>
      <c r="C883">
        <v>2175312</v>
      </c>
      <c r="D883" t="s">
        <v>1671</v>
      </c>
      <c r="E883" t="s">
        <v>5026</v>
      </c>
      <c r="F883" t="s">
        <v>37</v>
      </c>
      <c r="G883" t="s">
        <v>38</v>
      </c>
      <c r="H883">
        <v>50000000</v>
      </c>
      <c r="I883">
        <v>6.3</v>
      </c>
    </row>
    <row r="884" spans="1:9" x14ac:dyDescent="0.3">
      <c r="A884" t="s">
        <v>2785</v>
      </c>
      <c r="B884">
        <v>96</v>
      </c>
      <c r="C884">
        <v>126203320</v>
      </c>
      <c r="D884" t="s">
        <v>1681</v>
      </c>
      <c r="E884" t="s">
        <v>5029</v>
      </c>
      <c r="F884" t="s">
        <v>37</v>
      </c>
      <c r="G884" t="s">
        <v>38</v>
      </c>
      <c r="H884">
        <v>50000000</v>
      </c>
      <c r="I884">
        <v>5.8</v>
      </c>
    </row>
    <row r="885" spans="1:9" x14ac:dyDescent="0.3">
      <c r="A885" t="s">
        <v>351</v>
      </c>
      <c r="B885">
        <v>112</v>
      </c>
      <c r="C885">
        <v>126975169</v>
      </c>
      <c r="D885" t="s">
        <v>5032</v>
      </c>
      <c r="E885" t="s">
        <v>5034</v>
      </c>
      <c r="F885" t="s">
        <v>37</v>
      </c>
      <c r="G885" t="s">
        <v>38</v>
      </c>
      <c r="H885">
        <v>50000000</v>
      </c>
      <c r="I885">
        <v>7.1</v>
      </c>
    </row>
    <row r="886" spans="1:9" x14ac:dyDescent="0.3">
      <c r="A886" t="s">
        <v>1526</v>
      </c>
      <c r="B886">
        <v>131</v>
      </c>
      <c r="C886">
        <v>125548685</v>
      </c>
      <c r="D886" t="s">
        <v>1544</v>
      </c>
      <c r="E886" t="s">
        <v>5038</v>
      </c>
      <c r="F886" t="s">
        <v>37</v>
      </c>
      <c r="G886" t="s">
        <v>38</v>
      </c>
      <c r="H886">
        <v>52000000</v>
      </c>
      <c r="I886">
        <v>7.3</v>
      </c>
    </row>
    <row r="887" spans="1:9" x14ac:dyDescent="0.3">
      <c r="A887" t="s">
        <v>4239</v>
      </c>
      <c r="B887">
        <v>116</v>
      </c>
      <c r="C887">
        <v>105807520</v>
      </c>
      <c r="D887" t="s">
        <v>1681</v>
      </c>
      <c r="E887" t="s">
        <v>5042</v>
      </c>
      <c r="F887" t="s">
        <v>37</v>
      </c>
      <c r="G887" t="s">
        <v>38</v>
      </c>
      <c r="H887">
        <v>50000000</v>
      </c>
      <c r="I887">
        <v>6.4</v>
      </c>
    </row>
    <row r="888" spans="1:9" x14ac:dyDescent="0.3">
      <c r="A888" t="s">
        <v>2099</v>
      </c>
      <c r="B888">
        <v>112</v>
      </c>
      <c r="C888">
        <v>191616238</v>
      </c>
      <c r="D888" t="s">
        <v>1752</v>
      </c>
      <c r="E888" t="s">
        <v>5047</v>
      </c>
      <c r="F888" t="s">
        <v>37</v>
      </c>
      <c r="G888" t="s">
        <v>38</v>
      </c>
      <c r="H888">
        <v>50000000</v>
      </c>
      <c r="I888">
        <v>7.1</v>
      </c>
    </row>
    <row r="889" spans="1:9" x14ac:dyDescent="0.3">
      <c r="A889" t="s">
        <v>5050</v>
      </c>
      <c r="B889">
        <v>123</v>
      </c>
      <c r="C889">
        <v>105264608</v>
      </c>
      <c r="D889" t="s">
        <v>5051</v>
      </c>
      <c r="E889" t="s">
        <v>5052</v>
      </c>
      <c r="F889" t="s">
        <v>37</v>
      </c>
      <c r="G889" t="s">
        <v>38</v>
      </c>
      <c r="H889">
        <v>60000000</v>
      </c>
      <c r="I889">
        <v>7.6</v>
      </c>
    </row>
    <row r="890" spans="1:9" x14ac:dyDescent="0.3">
      <c r="A890" t="s">
        <v>1165</v>
      </c>
      <c r="B890">
        <v>104</v>
      </c>
      <c r="C890">
        <v>97680195</v>
      </c>
      <c r="D890" t="s">
        <v>1681</v>
      </c>
      <c r="E890" t="s">
        <v>5055</v>
      </c>
      <c r="F890" t="s">
        <v>37</v>
      </c>
      <c r="G890" t="s">
        <v>38</v>
      </c>
      <c r="H890">
        <v>70000000</v>
      </c>
      <c r="I890">
        <v>6.8</v>
      </c>
    </row>
    <row r="891" spans="1:9" x14ac:dyDescent="0.3">
      <c r="A891" t="s">
        <v>5059</v>
      </c>
      <c r="B891">
        <v>107</v>
      </c>
      <c r="C891">
        <v>126088877</v>
      </c>
      <c r="D891" t="s">
        <v>1752</v>
      </c>
      <c r="E891" t="s">
        <v>5060</v>
      </c>
      <c r="F891" t="s">
        <v>37</v>
      </c>
      <c r="G891" t="s">
        <v>38</v>
      </c>
      <c r="H891">
        <v>50000000</v>
      </c>
      <c r="I891">
        <v>6.6</v>
      </c>
    </row>
    <row r="892" spans="1:9" x14ac:dyDescent="0.3">
      <c r="A892" t="s">
        <v>1252</v>
      </c>
      <c r="B892">
        <v>124</v>
      </c>
      <c r="C892">
        <v>91030827</v>
      </c>
      <c r="D892" t="s">
        <v>2527</v>
      </c>
      <c r="E892" t="s">
        <v>5064</v>
      </c>
      <c r="F892" t="s">
        <v>37</v>
      </c>
      <c r="G892" t="s">
        <v>38</v>
      </c>
      <c r="H892">
        <v>50000000</v>
      </c>
      <c r="I892">
        <v>6.7</v>
      </c>
    </row>
    <row r="893" spans="1:9" x14ac:dyDescent="0.3">
      <c r="A893" t="s">
        <v>4516</v>
      </c>
      <c r="B893">
        <v>96</v>
      </c>
      <c r="C893">
        <v>150315155</v>
      </c>
      <c r="D893" t="s">
        <v>3057</v>
      </c>
      <c r="E893" t="s">
        <v>5068</v>
      </c>
      <c r="F893" t="s">
        <v>37</v>
      </c>
      <c r="G893" t="s">
        <v>38</v>
      </c>
      <c r="H893">
        <v>50000000</v>
      </c>
      <c r="I893">
        <v>6.1</v>
      </c>
    </row>
    <row r="894" spans="1:9" x14ac:dyDescent="0.3">
      <c r="A894" t="s">
        <v>157</v>
      </c>
      <c r="B894">
        <v>125</v>
      </c>
      <c r="C894">
        <v>127997349</v>
      </c>
      <c r="D894" t="s">
        <v>5072</v>
      </c>
      <c r="E894" t="s">
        <v>5073</v>
      </c>
      <c r="F894" t="s">
        <v>37</v>
      </c>
      <c r="G894" t="s">
        <v>38</v>
      </c>
      <c r="H894">
        <v>50000000</v>
      </c>
      <c r="I894">
        <v>6</v>
      </c>
    </row>
    <row r="895" spans="1:9" x14ac:dyDescent="0.3">
      <c r="A895" t="s">
        <v>5076</v>
      </c>
      <c r="B895">
        <v>129</v>
      </c>
      <c r="C895">
        <v>88504640</v>
      </c>
      <c r="D895" t="s">
        <v>2142</v>
      </c>
      <c r="E895" t="s">
        <v>5078</v>
      </c>
      <c r="F895" t="s">
        <v>37</v>
      </c>
      <c r="G895" t="s">
        <v>38</v>
      </c>
      <c r="H895">
        <v>45000000</v>
      </c>
      <c r="I895">
        <v>7.6</v>
      </c>
    </row>
    <row r="896" spans="1:9" x14ac:dyDescent="0.3">
      <c r="A896" t="s">
        <v>5081</v>
      </c>
      <c r="B896">
        <v>90</v>
      </c>
      <c r="C896">
        <v>81517441</v>
      </c>
      <c r="D896" t="s">
        <v>464</v>
      </c>
      <c r="E896" t="s">
        <v>5084</v>
      </c>
      <c r="F896" t="s">
        <v>37</v>
      </c>
      <c r="G896" t="s">
        <v>38</v>
      </c>
      <c r="H896">
        <v>50000000</v>
      </c>
      <c r="I896">
        <v>7.1</v>
      </c>
    </row>
    <row r="897" spans="1:9" x14ac:dyDescent="0.3">
      <c r="A897" t="s">
        <v>5087</v>
      </c>
      <c r="B897">
        <v>109</v>
      </c>
      <c r="C897">
        <v>81022333</v>
      </c>
      <c r="D897" t="s">
        <v>1427</v>
      </c>
      <c r="E897" t="s">
        <v>5089</v>
      </c>
      <c r="F897" t="s">
        <v>37</v>
      </c>
      <c r="G897" t="s">
        <v>38</v>
      </c>
      <c r="H897">
        <v>50000000</v>
      </c>
      <c r="I897">
        <v>5</v>
      </c>
    </row>
    <row r="898" spans="1:9" x14ac:dyDescent="0.3">
      <c r="A898" t="s">
        <v>1039</v>
      </c>
      <c r="B898">
        <v>121</v>
      </c>
      <c r="C898">
        <v>79948113</v>
      </c>
      <c r="D898" t="s">
        <v>2202</v>
      </c>
      <c r="E898" t="s">
        <v>5095</v>
      </c>
      <c r="F898" t="s">
        <v>37</v>
      </c>
      <c r="G898" t="s">
        <v>38</v>
      </c>
      <c r="H898">
        <v>50000000</v>
      </c>
      <c r="I898">
        <v>6.2</v>
      </c>
    </row>
    <row r="899" spans="1:9" x14ac:dyDescent="0.3">
      <c r="A899" t="s">
        <v>4673</v>
      </c>
      <c r="B899">
        <v>95</v>
      </c>
      <c r="C899">
        <v>88658172</v>
      </c>
      <c r="D899" t="s">
        <v>1681</v>
      </c>
      <c r="E899" t="s">
        <v>5099</v>
      </c>
      <c r="F899" t="s">
        <v>37</v>
      </c>
      <c r="G899" t="s">
        <v>38</v>
      </c>
      <c r="H899">
        <v>50000000</v>
      </c>
      <c r="I899">
        <v>5.6</v>
      </c>
    </row>
    <row r="900" spans="1:9" x14ac:dyDescent="0.3">
      <c r="A900" t="s">
        <v>3739</v>
      </c>
      <c r="B900">
        <v>118</v>
      </c>
      <c r="C900">
        <v>84244877</v>
      </c>
      <c r="D900" t="s">
        <v>1415</v>
      </c>
      <c r="E900" t="s">
        <v>5108</v>
      </c>
      <c r="F900" t="s">
        <v>37</v>
      </c>
      <c r="G900" t="s">
        <v>38</v>
      </c>
      <c r="H900">
        <v>50000000</v>
      </c>
      <c r="I900">
        <v>7.4</v>
      </c>
    </row>
    <row r="901" spans="1:9" x14ac:dyDescent="0.3">
      <c r="A901" t="s">
        <v>5111</v>
      </c>
      <c r="B901">
        <v>80</v>
      </c>
      <c r="C901">
        <v>75367693</v>
      </c>
      <c r="D901" t="s">
        <v>792</v>
      </c>
      <c r="E901" t="s">
        <v>5113</v>
      </c>
      <c r="F901" t="s">
        <v>37</v>
      </c>
      <c r="G901" t="s">
        <v>38</v>
      </c>
      <c r="H901">
        <v>35000000</v>
      </c>
      <c r="I901">
        <v>5</v>
      </c>
    </row>
    <row r="902" spans="1:9" x14ac:dyDescent="0.3">
      <c r="A902" t="s">
        <v>5117</v>
      </c>
      <c r="B902">
        <v>99</v>
      </c>
      <c r="C902">
        <v>73701902</v>
      </c>
      <c r="D902" t="s">
        <v>3057</v>
      </c>
      <c r="E902" t="s">
        <v>5118</v>
      </c>
      <c r="F902" t="s">
        <v>37</v>
      </c>
      <c r="G902" t="s">
        <v>38</v>
      </c>
      <c r="H902">
        <v>60000000</v>
      </c>
      <c r="I902">
        <v>5.2</v>
      </c>
    </row>
    <row r="903" spans="1:9" x14ac:dyDescent="0.3">
      <c r="A903" t="s">
        <v>5121</v>
      </c>
      <c r="B903">
        <v>133</v>
      </c>
      <c r="C903">
        <v>75605492</v>
      </c>
      <c r="D903" t="s">
        <v>1634</v>
      </c>
      <c r="E903" t="s">
        <v>5122</v>
      </c>
      <c r="F903" t="s">
        <v>37</v>
      </c>
      <c r="G903" t="s">
        <v>38</v>
      </c>
      <c r="H903">
        <v>50000000</v>
      </c>
      <c r="I903">
        <v>7.6</v>
      </c>
    </row>
    <row r="904" spans="1:9" x14ac:dyDescent="0.3">
      <c r="A904" t="s">
        <v>710</v>
      </c>
      <c r="B904">
        <v>127</v>
      </c>
      <c r="C904">
        <v>67823573</v>
      </c>
      <c r="D904" t="s">
        <v>923</v>
      </c>
      <c r="E904" t="s">
        <v>5125</v>
      </c>
      <c r="F904" t="s">
        <v>37</v>
      </c>
      <c r="G904" t="s">
        <v>38</v>
      </c>
      <c r="H904">
        <v>50000000</v>
      </c>
      <c r="I904">
        <v>6.6</v>
      </c>
    </row>
    <row r="905" spans="1:9" x14ac:dyDescent="0.3">
      <c r="A905" t="s">
        <v>5128</v>
      </c>
      <c r="B905">
        <v>106</v>
      </c>
      <c r="C905">
        <v>91439400</v>
      </c>
      <c r="D905" t="s">
        <v>1156</v>
      </c>
      <c r="E905" t="s">
        <v>5129</v>
      </c>
      <c r="F905" t="s">
        <v>37</v>
      </c>
      <c r="G905" t="s">
        <v>56</v>
      </c>
      <c r="H905">
        <v>50000000</v>
      </c>
      <c r="I905">
        <v>7</v>
      </c>
    </row>
    <row r="906" spans="1:9" x14ac:dyDescent="0.3">
      <c r="A906" t="s">
        <v>5133</v>
      </c>
      <c r="B906">
        <v>98</v>
      </c>
      <c r="C906">
        <v>67128202</v>
      </c>
      <c r="D906" t="s">
        <v>5135</v>
      </c>
      <c r="E906" t="s">
        <v>5136</v>
      </c>
      <c r="F906" t="s">
        <v>37</v>
      </c>
      <c r="G906" t="s">
        <v>38</v>
      </c>
      <c r="H906">
        <v>65000000</v>
      </c>
      <c r="I906">
        <v>5.7</v>
      </c>
    </row>
    <row r="907" spans="1:9" x14ac:dyDescent="0.3">
      <c r="A907" t="s">
        <v>5139</v>
      </c>
      <c r="B907">
        <v>132</v>
      </c>
      <c r="C907">
        <v>70496802</v>
      </c>
      <c r="D907" t="s">
        <v>923</v>
      </c>
      <c r="E907" t="s">
        <v>5140</v>
      </c>
      <c r="F907" t="s">
        <v>37</v>
      </c>
      <c r="G907" t="s">
        <v>38</v>
      </c>
      <c r="H907">
        <v>54000000</v>
      </c>
      <c r="I907">
        <v>8.1999999999999993</v>
      </c>
    </row>
    <row r="908" spans="1:9" x14ac:dyDescent="0.3">
      <c r="A908" t="s">
        <v>4950</v>
      </c>
      <c r="B908">
        <v>114</v>
      </c>
      <c r="C908">
        <v>60470220</v>
      </c>
      <c r="D908" t="s">
        <v>1628</v>
      </c>
      <c r="E908" t="s">
        <v>5146</v>
      </c>
      <c r="F908" t="s">
        <v>37</v>
      </c>
      <c r="G908" t="s">
        <v>38</v>
      </c>
      <c r="H908">
        <v>50000000</v>
      </c>
      <c r="I908">
        <v>6.2</v>
      </c>
    </row>
    <row r="909" spans="1:9" x14ac:dyDescent="0.3">
      <c r="A909" t="s">
        <v>5154</v>
      </c>
      <c r="B909">
        <v>78</v>
      </c>
      <c r="C909">
        <v>58336565</v>
      </c>
      <c r="D909" t="s">
        <v>471</v>
      </c>
      <c r="E909" t="s">
        <v>5155</v>
      </c>
      <c r="F909" t="s">
        <v>37</v>
      </c>
      <c r="G909" t="s">
        <v>38</v>
      </c>
      <c r="H909">
        <v>50000000</v>
      </c>
      <c r="I909">
        <v>6.6</v>
      </c>
    </row>
    <row r="910" spans="1:9" x14ac:dyDescent="0.3">
      <c r="A910" t="s">
        <v>5158</v>
      </c>
      <c r="B910">
        <v>101</v>
      </c>
      <c r="C910">
        <v>66002004</v>
      </c>
      <c r="D910" t="s">
        <v>5159</v>
      </c>
      <c r="E910" t="s">
        <v>5160</v>
      </c>
      <c r="F910" t="s">
        <v>37</v>
      </c>
      <c r="G910" t="s">
        <v>38</v>
      </c>
      <c r="H910">
        <v>50000000</v>
      </c>
      <c r="I910">
        <v>4.7</v>
      </c>
    </row>
    <row r="911" spans="1:9" x14ac:dyDescent="0.3">
      <c r="A911" t="s">
        <v>5164</v>
      </c>
      <c r="B911">
        <v>113</v>
      </c>
      <c r="C911">
        <v>54997476</v>
      </c>
      <c r="D911" t="s">
        <v>2142</v>
      </c>
      <c r="E911" t="s">
        <v>5166</v>
      </c>
      <c r="F911" t="s">
        <v>37</v>
      </c>
      <c r="G911" t="s">
        <v>38</v>
      </c>
      <c r="H911">
        <v>50000000</v>
      </c>
      <c r="I911">
        <v>6.3</v>
      </c>
    </row>
    <row r="912" spans="1:9" x14ac:dyDescent="0.3">
      <c r="A912" t="s">
        <v>5170</v>
      </c>
      <c r="B912">
        <v>98</v>
      </c>
      <c r="C912">
        <v>55682070</v>
      </c>
      <c r="D912" t="s">
        <v>3458</v>
      </c>
      <c r="E912" t="s">
        <v>5172</v>
      </c>
      <c r="F912" t="s">
        <v>37</v>
      </c>
      <c r="G912" t="s">
        <v>767</v>
      </c>
      <c r="H912">
        <v>50000000</v>
      </c>
      <c r="I912">
        <v>6.1</v>
      </c>
    </row>
    <row r="913" spans="1:9" x14ac:dyDescent="0.3">
      <c r="A913" t="s">
        <v>5175</v>
      </c>
      <c r="B913">
        <v>124</v>
      </c>
      <c r="C913">
        <v>52752475</v>
      </c>
      <c r="D913" t="s">
        <v>4075</v>
      </c>
      <c r="E913" t="s">
        <v>5178</v>
      </c>
      <c r="F913" t="s">
        <v>37</v>
      </c>
      <c r="G913" t="s">
        <v>38</v>
      </c>
      <c r="H913">
        <v>50000000</v>
      </c>
      <c r="I913">
        <v>6.7</v>
      </c>
    </row>
    <row r="914" spans="1:9" x14ac:dyDescent="0.3">
      <c r="A914" t="s">
        <v>2641</v>
      </c>
      <c r="B914">
        <v>109</v>
      </c>
      <c r="C914">
        <v>55092830</v>
      </c>
      <c r="D914" t="s">
        <v>227</v>
      </c>
      <c r="E914" t="s">
        <v>5184</v>
      </c>
      <c r="F914" t="s">
        <v>37</v>
      </c>
      <c r="G914" t="s">
        <v>38</v>
      </c>
      <c r="H914">
        <v>60000000</v>
      </c>
      <c r="I914">
        <v>6.1</v>
      </c>
    </row>
    <row r="915" spans="1:9" x14ac:dyDescent="0.3">
      <c r="A915" t="s">
        <v>5188</v>
      </c>
      <c r="B915">
        <v>128</v>
      </c>
      <c r="C915">
        <v>50815288</v>
      </c>
      <c r="D915" t="s">
        <v>4075</v>
      </c>
      <c r="E915" t="s">
        <v>5190</v>
      </c>
      <c r="F915" t="s">
        <v>37</v>
      </c>
      <c r="G915" t="s">
        <v>38</v>
      </c>
      <c r="H915">
        <v>50000000</v>
      </c>
      <c r="I915">
        <v>7</v>
      </c>
    </row>
    <row r="916" spans="1:9" x14ac:dyDescent="0.3">
      <c r="A916" t="s">
        <v>278</v>
      </c>
      <c r="B916">
        <v>144</v>
      </c>
      <c r="C916">
        <v>52822418</v>
      </c>
      <c r="D916" t="s">
        <v>1910</v>
      </c>
      <c r="E916" t="s">
        <v>5195</v>
      </c>
      <c r="F916" t="s">
        <v>37</v>
      </c>
      <c r="G916" t="s">
        <v>38</v>
      </c>
      <c r="H916">
        <v>50000000</v>
      </c>
      <c r="I916">
        <v>7.4</v>
      </c>
    </row>
    <row r="917" spans="1:9" x14ac:dyDescent="0.3">
      <c r="A917" t="s">
        <v>5199</v>
      </c>
      <c r="B917">
        <v>95</v>
      </c>
      <c r="C917">
        <v>50150619</v>
      </c>
      <c r="D917" t="s">
        <v>3293</v>
      </c>
      <c r="E917" t="s">
        <v>5200</v>
      </c>
      <c r="F917" t="s">
        <v>37</v>
      </c>
      <c r="G917" t="s">
        <v>38</v>
      </c>
      <c r="H917">
        <v>50000000</v>
      </c>
      <c r="I917">
        <v>7.3</v>
      </c>
    </row>
    <row r="918" spans="1:9" x14ac:dyDescent="0.3">
      <c r="A918" t="s">
        <v>5204</v>
      </c>
      <c r="B918">
        <v>105</v>
      </c>
      <c r="C918">
        <v>48745150</v>
      </c>
      <c r="D918" t="s">
        <v>1528</v>
      </c>
      <c r="E918" t="s">
        <v>5205</v>
      </c>
      <c r="F918" t="s">
        <v>37</v>
      </c>
      <c r="G918" t="s">
        <v>38</v>
      </c>
      <c r="H918">
        <v>50000000</v>
      </c>
      <c r="I918">
        <v>5.8</v>
      </c>
    </row>
    <row r="919" spans="1:9" x14ac:dyDescent="0.3">
      <c r="A919" t="s">
        <v>3694</v>
      </c>
      <c r="B919">
        <v>121</v>
      </c>
      <c r="C919">
        <v>50007168</v>
      </c>
      <c r="D919" t="s">
        <v>464</v>
      </c>
      <c r="E919" t="s">
        <v>5209</v>
      </c>
      <c r="F919" t="s">
        <v>37</v>
      </c>
      <c r="G919" t="s">
        <v>38</v>
      </c>
      <c r="H919">
        <v>50000000</v>
      </c>
      <c r="I919">
        <v>6.7</v>
      </c>
    </row>
    <row r="920" spans="1:9" x14ac:dyDescent="0.3">
      <c r="A920" t="s">
        <v>187</v>
      </c>
      <c r="B920">
        <v>125</v>
      </c>
      <c r="C920">
        <v>48154732</v>
      </c>
      <c r="D920" t="s">
        <v>1467</v>
      </c>
      <c r="E920" t="s">
        <v>5212</v>
      </c>
      <c r="F920" t="s">
        <v>37</v>
      </c>
      <c r="G920" t="s">
        <v>38</v>
      </c>
      <c r="H920">
        <v>50000000</v>
      </c>
      <c r="I920">
        <v>5.8</v>
      </c>
    </row>
    <row r="921" spans="1:9" x14ac:dyDescent="0.3">
      <c r="A921" t="s">
        <v>685</v>
      </c>
      <c r="B921">
        <v>129</v>
      </c>
      <c r="C921">
        <v>48265581</v>
      </c>
      <c r="D921" t="s">
        <v>1924</v>
      </c>
      <c r="E921" t="s">
        <v>5215</v>
      </c>
      <c r="F921" t="s">
        <v>37</v>
      </c>
      <c r="G921" t="s">
        <v>38</v>
      </c>
      <c r="H921">
        <v>50000000</v>
      </c>
      <c r="I921">
        <v>7.8</v>
      </c>
    </row>
    <row r="922" spans="1:9" x14ac:dyDescent="0.3">
      <c r="A922" t="s">
        <v>5219</v>
      </c>
      <c r="B922">
        <v>132</v>
      </c>
      <c r="C922">
        <v>46982632</v>
      </c>
      <c r="D922" t="s">
        <v>5220</v>
      </c>
      <c r="E922" t="s">
        <v>5221</v>
      </c>
      <c r="F922" t="s">
        <v>37</v>
      </c>
      <c r="G922" t="s">
        <v>268</v>
      </c>
      <c r="H922">
        <v>50000000</v>
      </c>
      <c r="I922">
        <v>6.6</v>
      </c>
    </row>
    <row r="923" spans="1:9" x14ac:dyDescent="0.3">
      <c r="A923" t="s">
        <v>5225</v>
      </c>
      <c r="B923">
        <v>118</v>
      </c>
      <c r="C923">
        <v>44737059</v>
      </c>
      <c r="D923" t="s">
        <v>3913</v>
      </c>
      <c r="E923" t="s">
        <v>5226</v>
      </c>
      <c r="F923" t="s">
        <v>37</v>
      </c>
      <c r="G923" t="s">
        <v>38</v>
      </c>
      <c r="H923">
        <v>50000000</v>
      </c>
      <c r="I923">
        <v>6.5</v>
      </c>
    </row>
    <row r="924" spans="1:9" x14ac:dyDescent="0.3">
      <c r="A924" t="s">
        <v>5230</v>
      </c>
      <c r="B924">
        <v>113</v>
      </c>
      <c r="C924">
        <v>56724080</v>
      </c>
      <c r="D924" t="s">
        <v>1671</v>
      </c>
      <c r="E924" t="s">
        <v>5232</v>
      </c>
      <c r="F924" t="s">
        <v>37</v>
      </c>
      <c r="G924" t="s">
        <v>38</v>
      </c>
      <c r="H924">
        <v>50000000</v>
      </c>
      <c r="I924">
        <v>6.7</v>
      </c>
    </row>
    <row r="925" spans="1:9" x14ac:dyDescent="0.3">
      <c r="A925" t="s">
        <v>3088</v>
      </c>
      <c r="B925">
        <v>140</v>
      </c>
      <c r="C925">
        <v>44484065</v>
      </c>
      <c r="D925" t="s">
        <v>1120</v>
      </c>
      <c r="E925" t="s">
        <v>5236</v>
      </c>
      <c r="F925" t="s">
        <v>37</v>
      </c>
      <c r="G925" t="s">
        <v>767</v>
      </c>
      <c r="H925">
        <v>50000000</v>
      </c>
      <c r="I925">
        <v>7.3</v>
      </c>
    </row>
    <row r="926" spans="1:9" x14ac:dyDescent="0.3">
      <c r="A926" t="s">
        <v>5239</v>
      </c>
      <c r="B926">
        <v>89</v>
      </c>
      <c r="C926">
        <v>47553512</v>
      </c>
      <c r="D926" t="s">
        <v>59</v>
      </c>
      <c r="E926" t="s">
        <v>5241</v>
      </c>
      <c r="F926" t="s">
        <v>37</v>
      </c>
      <c r="G926" t="s">
        <v>38</v>
      </c>
      <c r="H926">
        <v>50000000</v>
      </c>
      <c r="I926">
        <v>5.8</v>
      </c>
    </row>
    <row r="927" spans="1:9" x14ac:dyDescent="0.3">
      <c r="A927" t="s">
        <v>5245</v>
      </c>
      <c r="B927">
        <v>104</v>
      </c>
      <c r="C927">
        <v>42610000</v>
      </c>
      <c r="D927" t="s">
        <v>422</v>
      </c>
      <c r="E927" t="s">
        <v>5247</v>
      </c>
      <c r="F927" t="s">
        <v>37</v>
      </c>
      <c r="G927" t="s">
        <v>38</v>
      </c>
      <c r="H927">
        <v>55000000</v>
      </c>
      <c r="I927">
        <v>5.5</v>
      </c>
    </row>
    <row r="928" spans="1:9" x14ac:dyDescent="0.3">
      <c r="A928" t="s">
        <v>2843</v>
      </c>
      <c r="B928">
        <v>106</v>
      </c>
      <c r="C928">
        <v>41482207</v>
      </c>
      <c r="D928" t="s">
        <v>882</v>
      </c>
      <c r="E928" t="s">
        <v>5252</v>
      </c>
      <c r="F928" t="s">
        <v>37</v>
      </c>
      <c r="G928" t="s">
        <v>38</v>
      </c>
      <c r="H928">
        <v>50000000</v>
      </c>
      <c r="I928">
        <v>6.3</v>
      </c>
    </row>
    <row r="929" spans="1:9" x14ac:dyDescent="0.3">
      <c r="A929" t="s">
        <v>4950</v>
      </c>
      <c r="B929">
        <v>141</v>
      </c>
      <c r="C929">
        <v>47105085</v>
      </c>
      <c r="D929" t="s">
        <v>1935</v>
      </c>
      <c r="E929" t="s">
        <v>5256</v>
      </c>
      <c r="F929" t="s">
        <v>37</v>
      </c>
      <c r="G929" t="s">
        <v>38</v>
      </c>
      <c r="H929">
        <v>50000000</v>
      </c>
      <c r="I929">
        <v>7.4</v>
      </c>
    </row>
    <row r="930" spans="1:9" x14ac:dyDescent="0.3">
      <c r="A930" t="s">
        <v>2565</v>
      </c>
      <c r="B930">
        <v>124</v>
      </c>
      <c r="C930">
        <v>41256277</v>
      </c>
      <c r="D930" t="s">
        <v>59</v>
      </c>
      <c r="E930" t="s">
        <v>5259</v>
      </c>
      <c r="F930" t="s">
        <v>37</v>
      </c>
      <c r="G930" t="s">
        <v>38</v>
      </c>
      <c r="H930">
        <v>50000000</v>
      </c>
      <c r="I930">
        <v>5.9</v>
      </c>
    </row>
    <row r="931" spans="1:9" x14ac:dyDescent="0.3">
      <c r="A931" t="s">
        <v>5263</v>
      </c>
      <c r="B931">
        <v>98</v>
      </c>
      <c r="C931">
        <v>50740078</v>
      </c>
      <c r="D931" t="s">
        <v>2208</v>
      </c>
      <c r="E931" t="s">
        <v>5264</v>
      </c>
      <c r="F931" t="s">
        <v>37</v>
      </c>
      <c r="G931" t="s">
        <v>767</v>
      </c>
      <c r="H931">
        <v>45000000</v>
      </c>
      <c r="I931">
        <v>6.2</v>
      </c>
    </row>
    <row r="932" spans="1:9" x14ac:dyDescent="0.3">
      <c r="A932" t="s">
        <v>5268</v>
      </c>
      <c r="B932">
        <v>108</v>
      </c>
      <c r="C932">
        <v>40203020</v>
      </c>
      <c r="D932" t="s">
        <v>1415</v>
      </c>
      <c r="E932" t="s">
        <v>5269</v>
      </c>
      <c r="F932" t="s">
        <v>37</v>
      </c>
      <c r="G932" t="s">
        <v>56</v>
      </c>
      <c r="H932">
        <v>40000000</v>
      </c>
      <c r="I932">
        <v>5.9</v>
      </c>
    </row>
    <row r="933" spans="1:9" x14ac:dyDescent="0.3">
      <c r="A933" t="s">
        <v>5273</v>
      </c>
      <c r="B933">
        <v>114</v>
      </c>
      <c r="C933">
        <v>40905277</v>
      </c>
      <c r="D933" t="s">
        <v>5274</v>
      </c>
      <c r="E933" t="s">
        <v>5275</v>
      </c>
      <c r="F933" t="s">
        <v>37</v>
      </c>
      <c r="G933" t="s">
        <v>38</v>
      </c>
      <c r="H933">
        <v>50000000</v>
      </c>
      <c r="I933">
        <v>6.5</v>
      </c>
    </row>
    <row r="934" spans="1:9" x14ac:dyDescent="0.3">
      <c r="A934" t="s">
        <v>5279</v>
      </c>
      <c r="B934">
        <v>101</v>
      </c>
      <c r="C934">
        <v>38590500</v>
      </c>
      <c r="D934" t="s">
        <v>50</v>
      </c>
      <c r="E934" t="s">
        <v>5281</v>
      </c>
      <c r="F934" t="s">
        <v>37</v>
      </c>
      <c r="G934" t="s">
        <v>38</v>
      </c>
      <c r="H934">
        <v>50000000</v>
      </c>
      <c r="I934">
        <v>4.4000000000000004</v>
      </c>
    </row>
    <row r="935" spans="1:9" x14ac:dyDescent="0.3">
      <c r="A935" t="s">
        <v>4903</v>
      </c>
      <c r="B935">
        <v>93</v>
      </c>
      <c r="C935">
        <v>39177541</v>
      </c>
      <c r="D935" t="s">
        <v>148</v>
      </c>
      <c r="E935" t="s">
        <v>5285</v>
      </c>
      <c r="F935" t="s">
        <v>37</v>
      </c>
      <c r="G935" t="s">
        <v>38</v>
      </c>
      <c r="H935">
        <v>50000000</v>
      </c>
      <c r="I935">
        <v>3.5</v>
      </c>
    </row>
    <row r="936" spans="1:9" x14ac:dyDescent="0.3">
      <c r="A936" t="s">
        <v>5289</v>
      </c>
      <c r="B936">
        <v>119</v>
      </c>
      <c r="C936">
        <v>39778599</v>
      </c>
      <c r="D936" t="s">
        <v>1826</v>
      </c>
      <c r="E936" t="s">
        <v>5291</v>
      </c>
      <c r="F936" t="s">
        <v>37</v>
      </c>
      <c r="G936" t="s">
        <v>38</v>
      </c>
      <c r="H936">
        <v>50000000</v>
      </c>
      <c r="I936">
        <v>6.6</v>
      </c>
    </row>
    <row r="937" spans="1:9" x14ac:dyDescent="0.3">
      <c r="A937" t="s">
        <v>3303</v>
      </c>
      <c r="B937">
        <v>119</v>
      </c>
      <c r="C937">
        <v>37486138</v>
      </c>
      <c r="D937" t="s">
        <v>1415</v>
      </c>
      <c r="E937" t="s">
        <v>5295</v>
      </c>
      <c r="F937" t="s">
        <v>37</v>
      </c>
      <c r="G937" t="s">
        <v>38</v>
      </c>
      <c r="H937">
        <v>50000000</v>
      </c>
      <c r="I937">
        <v>6</v>
      </c>
    </row>
    <row r="938" spans="1:9" x14ac:dyDescent="0.3">
      <c r="A938" t="s">
        <v>5139</v>
      </c>
      <c r="B938">
        <v>99</v>
      </c>
      <c r="C938">
        <v>38105077</v>
      </c>
      <c r="D938" t="s">
        <v>334</v>
      </c>
      <c r="E938" t="s">
        <v>5300</v>
      </c>
      <c r="F938" t="s">
        <v>37</v>
      </c>
      <c r="G938" t="s">
        <v>38</v>
      </c>
      <c r="H938">
        <v>40000000</v>
      </c>
      <c r="I938">
        <v>6.4</v>
      </c>
    </row>
    <row r="939" spans="1:9" x14ac:dyDescent="0.3">
      <c r="A939" t="s">
        <v>79</v>
      </c>
      <c r="B939">
        <v>137</v>
      </c>
      <c r="C939">
        <v>35168395</v>
      </c>
      <c r="D939" t="s">
        <v>4915</v>
      </c>
      <c r="E939" t="s">
        <v>5304</v>
      </c>
      <c r="F939" t="s">
        <v>37</v>
      </c>
      <c r="G939" t="s">
        <v>38</v>
      </c>
      <c r="H939">
        <v>50000000</v>
      </c>
      <c r="I939">
        <v>6.5</v>
      </c>
    </row>
    <row r="940" spans="1:9" x14ac:dyDescent="0.3">
      <c r="A940" t="s">
        <v>5314</v>
      </c>
      <c r="B940">
        <v>117</v>
      </c>
      <c r="C940">
        <v>32800000</v>
      </c>
      <c r="D940" t="s">
        <v>5316</v>
      </c>
      <c r="E940" t="s">
        <v>5317</v>
      </c>
      <c r="F940" t="s">
        <v>37</v>
      </c>
      <c r="G940" t="s">
        <v>38</v>
      </c>
      <c r="H940">
        <v>40000000</v>
      </c>
      <c r="I940">
        <v>4.3</v>
      </c>
    </row>
    <row r="941" spans="1:9" x14ac:dyDescent="0.3">
      <c r="A941" t="s">
        <v>4673</v>
      </c>
      <c r="B941">
        <v>87</v>
      </c>
      <c r="C941">
        <v>33643461</v>
      </c>
      <c r="D941" t="s">
        <v>3057</v>
      </c>
      <c r="E941" t="s">
        <v>5320</v>
      </c>
      <c r="F941" t="s">
        <v>37</v>
      </c>
      <c r="G941" t="s">
        <v>38</v>
      </c>
      <c r="H941">
        <v>50000000</v>
      </c>
      <c r="I941">
        <v>4.2</v>
      </c>
    </row>
    <row r="942" spans="1:9" x14ac:dyDescent="0.3">
      <c r="A942" t="s">
        <v>3694</v>
      </c>
      <c r="B942">
        <v>129</v>
      </c>
      <c r="C942">
        <v>32741596</v>
      </c>
      <c r="D942" t="s">
        <v>5324</v>
      </c>
      <c r="E942" t="s">
        <v>5325</v>
      </c>
      <c r="F942" t="s">
        <v>37</v>
      </c>
      <c r="G942" t="s">
        <v>38</v>
      </c>
      <c r="H942">
        <v>50000000</v>
      </c>
      <c r="I942">
        <v>6.5</v>
      </c>
    </row>
    <row r="943" spans="1:9" x14ac:dyDescent="0.3">
      <c r="A943" t="s">
        <v>5328</v>
      </c>
      <c r="B943">
        <v>115</v>
      </c>
      <c r="C943">
        <v>31874869</v>
      </c>
      <c r="D943" t="s">
        <v>2215</v>
      </c>
      <c r="E943" t="s">
        <v>5329</v>
      </c>
      <c r="F943" t="s">
        <v>37</v>
      </c>
      <c r="G943" t="s">
        <v>38</v>
      </c>
      <c r="H943">
        <v>50000000</v>
      </c>
      <c r="I943">
        <v>6.1</v>
      </c>
    </row>
    <row r="944" spans="1:9" x14ac:dyDescent="0.3">
      <c r="A944" t="s">
        <v>1058</v>
      </c>
      <c r="B944">
        <v>132</v>
      </c>
      <c r="C944">
        <v>30306268</v>
      </c>
      <c r="D944" t="s">
        <v>334</v>
      </c>
      <c r="E944" t="s">
        <v>5334</v>
      </c>
      <c r="F944" t="s">
        <v>37</v>
      </c>
      <c r="G944" t="s">
        <v>1465</v>
      </c>
      <c r="H944">
        <v>50000000</v>
      </c>
      <c r="I944">
        <v>6.3</v>
      </c>
    </row>
    <row r="945" spans="1:9" x14ac:dyDescent="0.3">
      <c r="A945" t="s">
        <v>5338</v>
      </c>
      <c r="B945">
        <v>131</v>
      </c>
      <c r="C945">
        <v>27667947</v>
      </c>
      <c r="D945" t="s">
        <v>2125</v>
      </c>
      <c r="E945" t="s">
        <v>5340</v>
      </c>
      <c r="F945" t="s">
        <v>37</v>
      </c>
      <c r="G945" t="s">
        <v>56</v>
      </c>
      <c r="H945">
        <v>50000000</v>
      </c>
      <c r="I945">
        <v>6.2</v>
      </c>
    </row>
    <row r="946" spans="1:9" x14ac:dyDescent="0.3">
      <c r="A946" t="s">
        <v>3891</v>
      </c>
      <c r="B946">
        <v>95</v>
      </c>
      <c r="C946">
        <v>27067160</v>
      </c>
      <c r="D946" t="s">
        <v>1415</v>
      </c>
      <c r="E946" t="s">
        <v>5345</v>
      </c>
      <c r="F946" t="s">
        <v>37</v>
      </c>
      <c r="G946" t="s">
        <v>38</v>
      </c>
      <c r="H946">
        <v>50000000</v>
      </c>
      <c r="I946">
        <v>5.9</v>
      </c>
    </row>
    <row r="947" spans="1:9" x14ac:dyDescent="0.3">
      <c r="A947" t="s">
        <v>5349</v>
      </c>
      <c r="B947">
        <v>125</v>
      </c>
      <c r="C947">
        <v>26616999</v>
      </c>
      <c r="D947" t="s">
        <v>1675</v>
      </c>
      <c r="E947" t="s">
        <v>5351</v>
      </c>
      <c r="F947" t="s">
        <v>37</v>
      </c>
      <c r="G947" t="s">
        <v>38</v>
      </c>
      <c r="H947">
        <v>40000000</v>
      </c>
      <c r="I947">
        <v>5.9</v>
      </c>
    </row>
    <row r="948" spans="1:9" x14ac:dyDescent="0.3">
      <c r="A948" t="s">
        <v>1311</v>
      </c>
      <c r="B948">
        <v>98</v>
      </c>
      <c r="C948">
        <v>26536120</v>
      </c>
      <c r="D948" t="s">
        <v>1120</v>
      </c>
      <c r="E948" t="s">
        <v>5356</v>
      </c>
      <c r="F948" t="s">
        <v>37</v>
      </c>
      <c r="G948" t="s">
        <v>767</v>
      </c>
      <c r="H948">
        <v>50000000</v>
      </c>
      <c r="I948">
        <v>6.5</v>
      </c>
    </row>
    <row r="949" spans="1:9" x14ac:dyDescent="0.3">
      <c r="A949" t="s">
        <v>3694</v>
      </c>
      <c r="B949">
        <v>110</v>
      </c>
      <c r="C949">
        <v>26199517</v>
      </c>
      <c r="D949" t="s">
        <v>1120</v>
      </c>
      <c r="E949" t="s">
        <v>5360</v>
      </c>
      <c r="F949" t="s">
        <v>37</v>
      </c>
      <c r="G949" t="s">
        <v>38</v>
      </c>
      <c r="H949">
        <v>50000000</v>
      </c>
      <c r="I949">
        <v>6.4</v>
      </c>
    </row>
    <row r="950" spans="1:9" x14ac:dyDescent="0.3">
      <c r="A950" t="s">
        <v>1847</v>
      </c>
      <c r="B950">
        <v>118</v>
      </c>
      <c r="C950">
        <v>25450527</v>
      </c>
      <c r="D950" t="s">
        <v>1120</v>
      </c>
      <c r="E950" t="s">
        <v>5364</v>
      </c>
      <c r="F950" t="s">
        <v>37</v>
      </c>
      <c r="G950" t="s">
        <v>38</v>
      </c>
      <c r="H950">
        <v>50000000</v>
      </c>
      <c r="I950">
        <v>6.5</v>
      </c>
    </row>
    <row r="951" spans="1:9" x14ac:dyDescent="0.3">
      <c r="A951" t="s">
        <v>5367</v>
      </c>
      <c r="B951">
        <v>101</v>
      </c>
      <c r="C951">
        <v>25407250</v>
      </c>
      <c r="D951" t="s">
        <v>227</v>
      </c>
      <c r="E951" t="s">
        <v>5369</v>
      </c>
      <c r="F951" t="s">
        <v>37</v>
      </c>
      <c r="G951" t="s">
        <v>38</v>
      </c>
      <c r="H951">
        <v>50000000</v>
      </c>
      <c r="I951">
        <v>5.7</v>
      </c>
    </row>
    <row r="952" spans="1:9" x14ac:dyDescent="0.3">
      <c r="A952" t="s">
        <v>604</v>
      </c>
      <c r="B952">
        <v>90</v>
      </c>
      <c r="C952">
        <v>23159305</v>
      </c>
      <c r="D952" t="s">
        <v>613</v>
      </c>
      <c r="E952" t="s">
        <v>5378</v>
      </c>
      <c r="F952" t="s">
        <v>37</v>
      </c>
      <c r="G952" t="s">
        <v>38</v>
      </c>
      <c r="H952">
        <v>70000000</v>
      </c>
      <c r="I952">
        <v>8</v>
      </c>
    </row>
    <row r="953" spans="1:9" x14ac:dyDescent="0.3">
      <c r="A953" t="s">
        <v>5382</v>
      </c>
      <c r="B953">
        <v>119</v>
      </c>
      <c r="C953">
        <v>24006726</v>
      </c>
      <c r="D953" t="s">
        <v>5383</v>
      </c>
      <c r="E953" t="s">
        <v>5384</v>
      </c>
      <c r="F953" t="s">
        <v>37</v>
      </c>
      <c r="G953" t="s">
        <v>38</v>
      </c>
      <c r="H953">
        <v>50000000</v>
      </c>
      <c r="I953">
        <v>7.3</v>
      </c>
    </row>
    <row r="954" spans="1:9" x14ac:dyDescent="0.3">
      <c r="A954" t="s">
        <v>2296</v>
      </c>
      <c r="B954">
        <v>139</v>
      </c>
      <c r="C954">
        <v>20389967</v>
      </c>
      <c r="D954" t="s">
        <v>5388</v>
      </c>
      <c r="E954" t="s">
        <v>5389</v>
      </c>
      <c r="F954" t="s">
        <v>37</v>
      </c>
      <c r="G954" t="s">
        <v>38</v>
      </c>
      <c r="H954">
        <v>50000000</v>
      </c>
      <c r="I954">
        <v>6.7</v>
      </c>
    </row>
    <row r="955" spans="1:9" x14ac:dyDescent="0.3">
      <c r="A955" t="s">
        <v>4704</v>
      </c>
      <c r="B955">
        <v>130</v>
      </c>
      <c r="C955">
        <v>19593740</v>
      </c>
      <c r="D955" t="s">
        <v>2125</v>
      </c>
      <c r="E955" t="s">
        <v>5393</v>
      </c>
      <c r="F955" t="s">
        <v>37</v>
      </c>
      <c r="G955" t="s">
        <v>38</v>
      </c>
      <c r="H955">
        <v>50000000</v>
      </c>
      <c r="I955">
        <v>7.5</v>
      </c>
    </row>
    <row r="956" spans="1:9" x14ac:dyDescent="0.3">
      <c r="A956" t="s">
        <v>4437</v>
      </c>
      <c r="B956">
        <v>100</v>
      </c>
      <c r="C956">
        <v>19118247</v>
      </c>
      <c r="D956" t="s">
        <v>2136</v>
      </c>
      <c r="E956" t="s">
        <v>5397</v>
      </c>
      <c r="F956" t="s">
        <v>37</v>
      </c>
      <c r="G956" t="s">
        <v>38</v>
      </c>
      <c r="H956">
        <v>40000000</v>
      </c>
      <c r="I956">
        <v>5.4</v>
      </c>
    </row>
    <row r="957" spans="1:9" x14ac:dyDescent="0.3">
      <c r="A957" t="s">
        <v>5128</v>
      </c>
      <c r="B957">
        <v>114</v>
      </c>
      <c r="C957">
        <v>26442251</v>
      </c>
      <c r="D957" t="s">
        <v>464</v>
      </c>
      <c r="E957" t="s">
        <v>5400</v>
      </c>
      <c r="F957" t="s">
        <v>37</v>
      </c>
      <c r="G957" t="s">
        <v>38</v>
      </c>
      <c r="H957">
        <v>50000000</v>
      </c>
      <c r="I957">
        <v>6.6</v>
      </c>
    </row>
    <row r="958" spans="1:9" x14ac:dyDescent="0.3">
      <c r="A958" t="s">
        <v>5403</v>
      </c>
      <c r="B958">
        <v>96</v>
      </c>
      <c r="C958">
        <v>17114882</v>
      </c>
      <c r="D958" t="s">
        <v>2215</v>
      </c>
      <c r="E958" t="s">
        <v>5404</v>
      </c>
      <c r="F958" t="s">
        <v>37</v>
      </c>
      <c r="G958" t="s">
        <v>38</v>
      </c>
      <c r="H958">
        <v>25000000</v>
      </c>
      <c r="I958">
        <v>7.7</v>
      </c>
    </row>
    <row r="959" spans="1:9" x14ac:dyDescent="0.3">
      <c r="A959" t="s">
        <v>5408</v>
      </c>
      <c r="B959">
        <v>110</v>
      </c>
      <c r="C959">
        <v>18472363</v>
      </c>
      <c r="D959" t="s">
        <v>3336</v>
      </c>
      <c r="E959" t="s">
        <v>5409</v>
      </c>
      <c r="F959" t="s">
        <v>37</v>
      </c>
      <c r="G959" t="s">
        <v>38</v>
      </c>
      <c r="H959">
        <v>50000000</v>
      </c>
      <c r="I959">
        <v>5.8</v>
      </c>
    </row>
    <row r="960" spans="1:9" x14ac:dyDescent="0.3">
      <c r="A960" t="s">
        <v>1971</v>
      </c>
      <c r="B960">
        <v>158</v>
      </c>
      <c r="C960">
        <v>14131298</v>
      </c>
      <c r="D960" t="s">
        <v>3430</v>
      </c>
      <c r="E960" t="s">
        <v>5414</v>
      </c>
      <c r="F960" t="s">
        <v>37</v>
      </c>
      <c r="G960" t="s">
        <v>1465</v>
      </c>
      <c r="H960">
        <v>390000000</v>
      </c>
      <c r="I960">
        <v>6.4</v>
      </c>
    </row>
    <row r="961" spans="1:9" x14ac:dyDescent="0.3">
      <c r="A961" t="s">
        <v>5418</v>
      </c>
      <c r="B961">
        <v>102</v>
      </c>
      <c r="C961">
        <v>21557240</v>
      </c>
      <c r="D961" t="s">
        <v>5419</v>
      </c>
      <c r="E961" t="s">
        <v>5420</v>
      </c>
      <c r="F961" t="s">
        <v>37</v>
      </c>
      <c r="G961" t="s">
        <v>38</v>
      </c>
      <c r="H961">
        <v>49900000</v>
      </c>
      <c r="I961">
        <v>5.6</v>
      </c>
    </row>
    <row r="962" spans="1:9" x14ac:dyDescent="0.3">
      <c r="A962" t="s">
        <v>5423</v>
      </c>
      <c r="B962">
        <v>84</v>
      </c>
      <c r="C962">
        <v>21283440</v>
      </c>
      <c r="D962" t="s">
        <v>1924</v>
      </c>
      <c r="E962" t="s">
        <v>5425</v>
      </c>
      <c r="F962" t="s">
        <v>37</v>
      </c>
      <c r="G962" t="s">
        <v>38</v>
      </c>
      <c r="H962">
        <v>55000000</v>
      </c>
      <c r="I962">
        <v>6</v>
      </c>
    </row>
    <row r="963" spans="1:9" x14ac:dyDescent="0.3">
      <c r="A963" t="s">
        <v>5428</v>
      </c>
      <c r="B963">
        <v>115</v>
      </c>
      <c r="C963">
        <v>10556196</v>
      </c>
      <c r="D963" t="s">
        <v>2125</v>
      </c>
      <c r="E963" t="s">
        <v>5429</v>
      </c>
      <c r="F963" t="s">
        <v>37</v>
      </c>
      <c r="G963" t="s">
        <v>38</v>
      </c>
      <c r="H963">
        <v>50000000</v>
      </c>
      <c r="I963">
        <v>6.2</v>
      </c>
    </row>
    <row r="964" spans="1:9" x14ac:dyDescent="0.3">
      <c r="A964" t="s">
        <v>5433</v>
      </c>
      <c r="B964">
        <v>99</v>
      </c>
      <c r="C964">
        <v>16671505</v>
      </c>
      <c r="D964" t="s">
        <v>5435</v>
      </c>
      <c r="E964" t="s">
        <v>5436</v>
      </c>
      <c r="F964" t="s">
        <v>37</v>
      </c>
      <c r="G964" t="s">
        <v>38</v>
      </c>
      <c r="H964">
        <v>50000000</v>
      </c>
      <c r="I964">
        <v>5.9</v>
      </c>
    </row>
    <row r="965" spans="1:9" x14ac:dyDescent="0.3">
      <c r="A965" t="s">
        <v>576</v>
      </c>
      <c r="B965">
        <v>135</v>
      </c>
      <c r="C965">
        <v>10400000</v>
      </c>
      <c r="D965" t="s">
        <v>214</v>
      </c>
      <c r="E965" t="s">
        <v>5439</v>
      </c>
      <c r="F965" t="s">
        <v>37</v>
      </c>
      <c r="G965" t="s">
        <v>38</v>
      </c>
      <c r="H965">
        <v>50000000</v>
      </c>
      <c r="I965">
        <v>5.0999999999999996</v>
      </c>
    </row>
    <row r="966" spans="1:9" x14ac:dyDescent="0.3">
      <c r="A966" t="s">
        <v>521</v>
      </c>
      <c r="B966">
        <v>108</v>
      </c>
      <c r="C966">
        <v>9528092</v>
      </c>
      <c r="D966" t="s">
        <v>3581</v>
      </c>
      <c r="E966" t="s">
        <v>5442</v>
      </c>
      <c r="F966" t="s">
        <v>37</v>
      </c>
      <c r="G966" t="s">
        <v>38</v>
      </c>
      <c r="H966">
        <v>22000000</v>
      </c>
      <c r="I966">
        <v>6.8</v>
      </c>
    </row>
    <row r="967" spans="1:9" x14ac:dyDescent="0.3">
      <c r="A967" t="s">
        <v>1739</v>
      </c>
      <c r="B967">
        <v>127</v>
      </c>
      <c r="C967">
        <v>10137232</v>
      </c>
      <c r="D967" t="s">
        <v>5451</v>
      </c>
      <c r="E967" t="s">
        <v>5453</v>
      </c>
      <c r="F967" t="s">
        <v>37</v>
      </c>
      <c r="G967" t="s">
        <v>1465</v>
      </c>
      <c r="H967">
        <v>50000000</v>
      </c>
      <c r="I967">
        <v>6</v>
      </c>
    </row>
    <row r="968" spans="1:9" x14ac:dyDescent="0.3">
      <c r="A968" t="s">
        <v>4733</v>
      </c>
      <c r="B968">
        <v>107</v>
      </c>
      <c r="C968">
        <v>9795017</v>
      </c>
      <c r="D968" t="s">
        <v>2125</v>
      </c>
      <c r="E968" t="s">
        <v>5456</v>
      </c>
      <c r="F968" t="s">
        <v>37</v>
      </c>
      <c r="G968" t="s">
        <v>38</v>
      </c>
      <c r="H968">
        <v>50000000</v>
      </c>
      <c r="I968">
        <v>5.0999999999999996</v>
      </c>
    </row>
    <row r="969" spans="1:9" x14ac:dyDescent="0.3">
      <c r="A969" t="s">
        <v>4531</v>
      </c>
      <c r="B969">
        <v>95</v>
      </c>
      <c r="C969">
        <v>20488579</v>
      </c>
      <c r="D969" t="s">
        <v>2813</v>
      </c>
      <c r="E969" t="s">
        <v>5459</v>
      </c>
      <c r="F969" t="s">
        <v>37</v>
      </c>
      <c r="G969" t="s">
        <v>38</v>
      </c>
      <c r="H969">
        <v>50000000</v>
      </c>
      <c r="I969">
        <v>5.8</v>
      </c>
    </row>
    <row r="970" spans="1:9" x14ac:dyDescent="0.3">
      <c r="A970" t="s">
        <v>5462</v>
      </c>
      <c r="B970">
        <v>124</v>
      </c>
      <c r="C970">
        <v>19445217</v>
      </c>
      <c r="D970" t="s">
        <v>687</v>
      </c>
      <c r="E970" t="s">
        <v>5465</v>
      </c>
      <c r="F970" t="s">
        <v>37</v>
      </c>
      <c r="G970" t="s">
        <v>38</v>
      </c>
      <c r="H970">
        <v>60000000</v>
      </c>
      <c r="I970">
        <v>6.2</v>
      </c>
    </row>
    <row r="971" spans="1:9" x14ac:dyDescent="0.3">
      <c r="A971" t="s">
        <v>5469</v>
      </c>
      <c r="B971">
        <v>109</v>
      </c>
      <c r="C971">
        <v>8355815</v>
      </c>
      <c r="D971" t="s">
        <v>5316</v>
      </c>
      <c r="E971" t="s">
        <v>5470</v>
      </c>
      <c r="F971" t="s">
        <v>37</v>
      </c>
      <c r="G971" t="s">
        <v>56</v>
      </c>
      <c r="H971">
        <v>55000000</v>
      </c>
      <c r="I971">
        <v>6.4</v>
      </c>
    </row>
    <row r="972" spans="1:9" x14ac:dyDescent="0.3">
      <c r="A972" t="s">
        <v>2112</v>
      </c>
      <c r="B972">
        <v>102</v>
      </c>
      <c r="C972">
        <v>28837115</v>
      </c>
      <c r="D972" t="s">
        <v>1671</v>
      </c>
      <c r="E972" t="s">
        <v>5473</v>
      </c>
      <c r="F972" t="s">
        <v>37</v>
      </c>
      <c r="G972" t="s">
        <v>38</v>
      </c>
      <c r="H972">
        <v>50000000</v>
      </c>
      <c r="I972">
        <v>4.8</v>
      </c>
    </row>
    <row r="973" spans="1:9" x14ac:dyDescent="0.3">
      <c r="A973" t="s">
        <v>5476</v>
      </c>
      <c r="B973">
        <v>88</v>
      </c>
      <c r="C973">
        <v>6471394</v>
      </c>
      <c r="D973" t="s">
        <v>1009</v>
      </c>
      <c r="E973" t="s">
        <v>5478</v>
      </c>
      <c r="F973" t="s">
        <v>37</v>
      </c>
      <c r="G973" t="s">
        <v>38</v>
      </c>
      <c r="H973">
        <v>50000000</v>
      </c>
      <c r="I973">
        <v>4.9000000000000004</v>
      </c>
    </row>
    <row r="974" spans="1:9" x14ac:dyDescent="0.3">
      <c r="A974" t="s">
        <v>3066</v>
      </c>
      <c r="B974">
        <v>87</v>
      </c>
      <c r="C974">
        <v>6291602</v>
      </c>
      <c r="D974" t="s">
        <v>5482</v>
      </c>
      <c r="E974" t="s">
        <v>5483</v>
      </c>
      <c r="F974" t="s">
        <v>37</v>
      </c>
      <c r="G974" t="s">
        <v>38</v>
      </c>
      <c r="H974">
        <v>50000000</v>
      </c>
      <c r="I974">
        <v>5.6</v>
      </c>
    </row>
    <row r="975" spans="1:9" x14ac:dyDescent="0.3">
      <c r="A975" t="s">
        <v>5486</v>
      </c>
      <c r="B975">
        <v>104</v>
      </c>
      <c r="C975">
        <v>10706786</v>
      </c>
      <c r="D975" t="s">
        <v>1364</v>
      </c>
      <c r="E975" t="s">
        <v>5487</v>
      </c>
      <c r="F975" t="s">
        <v>37</v>
      </c>
      <c r="G975" t="s">
        <v>38</v>
      </c>
      <c r="H975">
        <v>50000000</v>
      </c>
      <c r="I975">
        <v>5.5</v>
      </c>
    </row>
    <row r="976" spans="1:9" x14ac:dyDescent="0.3">
      <c r="A976" t="s">
        <v>3444</v>
      </c>
      <c r="B976">
        <v>96</v>
      </c>
      <c r="C976">
        <v>8742261</v>
      </c>
      <c r="D976" t="s">
        <v>1120</v>
      </c>
      <c r="E976" t="s">
        <v>5491</v>
      </c>
      <c r="F976" t="s">
        <v>37</v>
      </c>
      <c r="G976" t="s">
        <v>268</v>
      </c>
      <c r="H976">
        <v>18000000</v>
      </c>
      <c r="I976">
        <v>3.7</v>
      </c>
    </row>
    <row r="977" spans="1:9" x14ac:dyDescent="0.3">
      <c r="A977" t="s">
        <v>5495</v>
      </c>
      <c r="B977">
        <v>85</v>
      </c>
      <c r="C977">
        <v>43905746</v>
      </c>
      <c r="D977" t="s">
        <v>2813</v>
      </c>
      <c r="E977" t="s">
        <v>5496</v>
      </c>
      <c r="F977" t="s">
        <v>37</v>
      </c>
      <c r="G977" t="s">
        <v>38</v>
      </c>
      <c r="H977">
        <v>49000000</v>
      </c>
      <c r="I977">
        <v>5.9</v>
      </c>
    </row>
    <row r="978" spans="1:9" x14ac:dyDescent="0.3">
      <c r="A978" t="s">
        <v>2066</v>
      </c>
      <c r="B978">
        <v>104</v>
      </c>
      <c r="C978">
        <v>21413502</v>
      </c>
      <c r="D978" t="s">
        <v>5504</v>
      </c>
      <c r="E978" t="s">
        <v>5505</v>
      </c>
      <c r="F978" t="s">
        <v>37</v>
      </c>
      <c r="G978" t="s">
        <v>38</v>
      </c>
      <c r="H978">
        <v>40000000</v>
      </c>
      <c r="I978">
        <v>6.3</v>
      </c>
    </row>
    <row r="979" spans="1:9" x14ac:dyDescent="0.3">
      <c r="A979" t="s">
        <v>1526</v>
      </c>
      <c r="B979">
        <v>190</v>
      </c>
      <c r="C979">
        <v>124107476</v>
      </c>
      <c r="D979" t="s">
        <v>2125</v>
      </c>
      <c r="E979" t="s">
        <v>5516</v>
      </c>
      <c r="F979" t="s">
        <v>37</v>
      </c>
      <c r="G979" t="s">
        <v>38</v>
      </c>
      <c r="H979">
        <v>48000000</v>
      </c>
      <c r="I979">
        <v>7.6</v>
      </c>
    </row>
    <row r="980" spans="1:9" x14ac:dyDescent="0.3">
      <c r="A980" t="s">
        <v>389</v>
      </c>
      <c r="B980">
        <v>127</v>
      </c>
      <c r="C980">
        <v>197171806</v>
      </c>
      <c r="D980" t="s">
        <v>42</v>
      </c>
      <c r="E980" t="s">
        <v>5520</v>
      </c>
      <c r="F980" t="s">
        <v>37</v>
      </c>
      <c r="G980" t="s">
        <v>38</v>
      </c>
      <c r="H980">
        <v>48000000</v>
      </c>
      <c r="I980">
        <v>8.3000000000000007</v>
      </c>
    </row>
    <row r="981" spans="1:9" x14ac:dyDescent="0.3">
      <c r="A981" t="s">
        <v>1389</v>
      </c>
      <c r="B981">
        <v>120</v>
      </c>
      <c r="C981">
        <v>31569268</v>
      </c>
      <c r="D981" t="s">
        <v>5529</v>
      </c>
      <c r="E981" t="s">
        <v>5530</v>
      </c>
      <c r="F981" t="s">
        <v>37</v>
      </c>
      <c r="G981" t="s">
        <v>38</v>
      </c>
      <c r="H981">
        <v>49000000</v>
      </c>
      <c r="I981">
        <v>6.9</v>
      </c>
    </row>
    <row r="982" spans="1:9" x14ac:dyDescent="0.3">
      <c r="A982" t="s">
        <v>1198</v>
      </c>
      <c r="B982">
        <v>118</v>
      </c>
      <c r="C982">
        <v>66488090</v>
      </c>
      <c r="D982" t="s">
        <v>2142</v>
      </c>
      <c r="E982" t="s">
        <v>5533</v>
      </c>
      <c r="F982" t="s">
        <v>37</v>
      </c>
      <c r="G982" t="s">
        <v>38</v>
      </c>
      <c r="H982">
        <v>48000000</v>
      </c>
      <c r="I982">
        <v>6.7</v>
      </c>
    </row>
    <row r="983" spans="1:9" x14ac:dyDescent="0.3">
      <c r="A983" t="s">
        <v>685</v>
      </c>
      <c r="B983">
        <v>112</v>
      </c>
      <c r="C983">
        <v>95308367</v>
      </c>
      <c r="D983" t="s">
        <v>2125</v>
      </c>
      <c r="E983" t="s">
        <v>5538</v>
      </c>
      <c r="F983" t="s">
        <v>37</v>
      </c>
      <c r="G983" t="s">
        <v>38</v>
      </c>
      <c r="H983">
        <v>48000000</v>
      </c>
      <c r="I983">
        <v>6.8</v>
      </c>
    </row>
    <row r="984" spans="1:9" x14ac:dyDescent="0.3">
      <c r="A984" t="s">
        <v>4166</v>
      </c>
      <c r="B984">
        <v>114</v>
      </c>
      <c r="C984">
        <v>60652036</v>
      </c>
      <c r="D984" t="s">
        <v>5550</v>
      </c>
      <c r="E984" t="s">
        <v>5551</v>
      </c>
      <c r="F984" t="s">
        <v>37</v>
      </c>
      <c r="G984" t="s">
        <v>38</v>
      </c>
      <c r="H984">
        <v>48000000</v>
      </c>
      <c r="I984">
        <v>7.1</v>
      </c>
    </row>
    <row r="985" spans="1:9" x14ac:dyDescent="0.3">
      <c r="A985" t="s">
        <v>2354</v>
      </c>
      <c r="B985">
        <v>137</v>
      </c>
      <c r="C985">
        <v>1206135</v>
      </c>
      <c r="D985" t="s">
        <v>2125</v>
      </c>
      <c r="E985" t="s">
        <v>5556</v>
      </c>
      <c r="F985" t="s">
        <v>37</v>
      </c>
      <c r="G985" t="s">
        <v>5560</v>
      </c>
      <c r="H985">
        <v>50000000</v>
      </c>
      <c r="I985">
        <v>6.4</v>
      </c>
    </row>
    <row r="986" spans="1:9" x14ac:dyDescent="0.3">
      <c r="A986" t="s">
        <v>3129</v>
      </c>
      <c r="B986">
        <v>112</v>
      </c>
      <c r="C986">
        <v>56607223</v>
      </c>
      <c r="D986" t="s">
        <v>4219</v>
      </c>
      <c r="E986" t="s">
        <v>5563</v>
      </c>
      <c r="F986" t="s">
        <v>37</v>
      </c>
      <c r="G986" t="s">
        <v>268</v>
      </c>
      <c r="H986">
        <v>48000000</v>
      </c>
      <c r="I986">
        <v>6.4</v>
      </c>
    </row>
    <row r="987" spans="1:9" x14ac:dyDescent="0.3">
      <c r="A987" t="s">
        <v>4392</v>
      </c>
      <c r="B987">
        <v>120</v>
      </c>
      <c r="C987">
        <v>50173190</v>
      </c>
      <c r="D987" t="s">
        <v>5567</v>
      </c>
      <c r="E987" t="s">
        <v>5568</v>
      </c>
      <c r="F987" t="s">
        <v>37</v>
      </c>
      <c r="G987" t="s">
        <v>38</v>
      </c>
      <c r="H987">
        <v>48000000</v>
      </c>
      <c r="I987">
        <v>7.4</v>
      </c>
    </row>
    <row r="988" spans="1:9" x14ac:dyDescent="0.3">
      <c r="A988" t="s">
        <v>1421</v>
      </c>
      <c r="B988">
        <v>123</v>
      </c>
      <c r="C988">
        <v>47095453</v>
      </c>
      <c r="D988" t="s">
        <v>3632</v>
      </c>
      <c r="E988" t="s">
        <v>5571</v>
      </c>
      <c r="F988" t="s">
        <v>37</v>
      </c>
      <c r="G988" t="s">
        <v>38</v>
      </c>
      <c r="H988">
        <v>48000000</v>
      </c>
      <c r="I988">
        <v>6.4</v>
      </c>
    </row>
    <row r="989" spans="1:9" x14ac:dyDescent="0.3">
      <c r="A989" t="s">
        <v>4218</v>
      </c>
      <c r="B989">
        <v>93</v>
      </c>
      <c r="C989">
        <v>37879996</v>
      </c>
      <c r="D989" t="s">
        <v>3632</v>
      </c>
      <c r="E989" t="s">
        <v>5575</v>
      </c>
      <c r="F989" t="s">
        <v>37</v>
      </c>
      <c r="G989" t="s">
        <v>38</v>
      </c>
      <c r="H989">
        <v>48000000</v>
      </c>
      <c r="I989">
        <v>6</v>
      </c>
    </row>
    <row r="990" spans="1:9" x14ac:dyDescent="0.3">
      <c r="A990" t="s">
        <v>4850</v>
      </c>
      <c r="B990">
        <v>123</v>
      </c>
      <c r="C990">
        <v>25900000</v>
      </c>
      <c r="D990" t="s">
        <v>5579</v>
      </c>
      <c r="E990" t="s">
        <v>5580</v>
      </c>
      <c r="F990" t="s">
        <v>37</v>
      </c>
      <c r="G990" t="s">
        <v>38</v>
      </c>
      <c r="H990">
        <v>58000000</v>
      </c>
      <c r="I990">
        <v>6.5</v>
      </c>
    </row>
    <row r="991" spans="1:9" x14ac:dyDescent="0.3">
      <c r="A991" t="s">
        <v>1421</v>
      </c>
      <c r="B991">
        <v>122</v>
      </c>
      <c r="C991">
        <v>53574088</v>
      </c>
      <c r="D991" t="s">
        <v>5584</v>
      </c>
      <c r="E991" t="s">
        <v>5585</v>
      </c>
      <c r="F991" t="s">
        <v>37</v>
      </c>
      <c r="G991" t="s">
        <v>38</v>
      </c>
      <c r="H991">
        <v>55000000</v>
      </c>
      <c r="I991">
        <v>7.8</v>
      </c>
    </row>
    <row r="992" spans="1:9" x14ac:dyDescent="0.3">
      <c r="A992" t="s">
        <v>5589</v>
      </c>
      <c r="B992">
        <v>115</v>
      </c>
      <c r="C992">
        <v>89253340</v>
      </c>
      <c r="D992" t="s">
        <v>59</v>
      </c>
      <c r="E992" t="s">
        <v>5590</v>
      </c>
      <c r="F992" t="s">
        <v>37</v>
      </c>
      <c r="G992" t="s">
        <v>1465</v>
      </c>
      <c r="H992">
        <v>48000000</v>
      </c>
      <c r="I992">
        <v>6</v>
      </c>
    </row>
    <row r="993" spans="1:9" x14ac:dyDescent="0.3">
      <c r="A993" t="s">
        <v>1526</v>
      </c>
      <c r="B993">
        <v>123</v>
      </c>
      <c r="C993">
        <v>37339525</v>
      </c>
      <c r="D993" t="s">
        <v>5274</v>
      </c>
      <c r="E993" t="s">
        <v>5594</v>
      </c>
      <c r="F993" t="s">
        <v>37</v>
      </c>
      <c r="G993" t="s">
        <v>38</v>
      </c>
      <c r="H993">
        <v>48000000</v>
      </c>
      <c r="I993">
        <v>7</v>
      </c>
    </row>
    <row r="994" spans="1:9" x14ac:dyDescent="0.3">
      <c r="A994" t="s">
        <v>2112</v>
      </c>
      <c r="B994">
        <v>96</v>
      </c>
      <c r="C994">
        <v>60154431</v>
      </c>
      <c r="D994" t="s">
        <v>5598</v>
      </c>
      <c r="E994" t="s">
        <v>5599</v>
      </c>
      <c r="F994" t="s">
        <v>37</v>
      </c>
      <c r="G994" t="s">
        <v>38</v>
      </c>
      <c r="H994">
        <v>47000000</v>
      </c>
      <c r="I994">
        <v>6</v>
      </c>
    </row>
    <row r="995" spans="1:9" x14ac:dyDescent="0.3">
      <c r="A995" t="s">
        <v>1680</v>
      </c>
      <c r="B995">
        <v>105</v>
      </c>
      <c r="C995">
        <v>103738726</v>
      </c>
      <c r="D995" t="s">
        <v>5614</v>
      </c>
      <c r="E995" t="s">
        <v>5616</v>
      </c>
      <c r="F995" t="s">
        <v>37</v>
      </c>
      <c r="G995" t="s">
        <v>38</v>
      </c>
      <c r="H995">
        <v>100000000</v>
      </c>
      <c r="I995">
        <v>6.1</v>
      </c>
    </row>
    <row r="996" spans="1:9" x14ac:dyDescent="0.3">
      <c r="A996" t="s">
        <v>1311</v>
      </c>
      <c r="B996">
        <v>113</v>
      </c>
      <c r="C996">
        <v>69304264</v>
      </c>
      <c r="D996" t="s">
        <v>5620</v>
      </c>
      <c r="E996" t="s">
        <v>5621</v>
      </c>
      <c r="F996" t="s">
        <v>37</v>
      </c>
      <c r="G996" t="s">
        <v>38</v>
      </c>
      <c r="H996">
        <v>48000000</v>
      </c>
      <c r="I996">
        <v>6.8</v>
      </c>
    </row>
    <row r="997" spans="1:9" x14ac:dyDescent="0.3">
      <c r="A997" t="s">
        <v>5624</v>
      </c>
      <c r="B997">
        <v>132</v>
      </c>
      <c r="C997">
        <v>29781453</v>
      </c>
      <c r="D997" t="s">
        <v>4167</v>
      </c>
      <c r="E997" t="s">
        <v>5626</v>
      </c>
      <c r="F997" t="s">
        <v>37</v>
      </c>
      <c r="G997" t="s">
        <v>38</v>
      </c>
      <c r="H997">
        <v>48000000</v>
      </c>
      <c r="I997">
        <v>6.4</v>
      </c>
    </row>
    <row r="998" spans="1:9" x14ac:dyDescent="0.3">
      <c r="A998" t="s">
        <v>5643</v>
      </c>
      <c r="B998">
        <v>75</v>
      </c>
      <c r="C998">
        <v>15519841</v>
      </c>
      <c r="D998" t="s">
        <v>271</v>
      </c>
      <c r="E998" t="s">
        <v>5644</v>
      </c>
      <c r="F998" t="s">
        <v>37</v>
      </c>
      <c r="G998" t="s">
        <v>38</v>
      </c>
      <c r="H998">
        <v>47000000</v>
      </c>
      <c r="I998">
        <v>4.5</v>
      </c>
    </row>
    <row r="999" spans="1:9" x14ac:dyDescent="0.3">
      <c r="A999" t="s">
        <v>5647</v>
      </c>
      <c r="B999">
        <v>108</v>
      </c>
      <c r="C999">
        <v>5600000</v>
      </c>
      <c r="D999" t="s">
        <v>3390</v>
      </c>
      <c r="E999" t="s">
        <v>5649</v>
      </c>
      <c r="F999" t="s">
        <v>37</v>
      </c>
      <c r="G999" t="s">
        <v>38</v>
      </c>
      <c r="H999">
        <v>47000000</v>
      </c>
      <c r="I999">
        <v>5.8</v>
      </c>
    </row>
    <row r="1000" spans="1:9" x14ac:dyDescent="0.3">
      <c r="A1000" t="s">
        <v>5653</v>
      </c>
      <c r="B1000">
        <v>105</v>
      </c>
      <c r="C1000">
        <v>126805112</v>
      </c>
      <c r="D1000" t="s">
        <v>1681</v>
      </c>
      <c r="E1000" t="s">
        <v>5654</v>
      </c>
      <c r="F1000" t="s">
        <v>37</v>
      </c>
      <c r="G1000" t="s">
        <v>38</v>
      </c>
      <c r="H1000">
        <v>46000000</v>
      </c>
      <c r="I1000">
        <v>6.3</v>
      </c>
    </row>
    <row r="1001" spans="1:9" x14ac:dyDescent="0.3">
      <c r="A1001" t="s">
        <v>5117</v>
      </c>
      <c r="B1001">
        <v>102</v>
      </c>
      <c r="C1001">
        <v>93607673</v>
      </c>
      <c r="D1001" t="s">
        <v>1681</v>
      </c>
      <c r="E1001" t="s">
        <v>5657</v>
      </c>
      <c r="F1001" t="s">
        <v>37</v>
      </c>
      <c r="G1001" t="s">
        <v>38</v>
      </c>
      <c r="H1001">
        <v>48000000</v>
      </c>
      <c r="I1001">
        <v>5.7</v>
      </c>
    </row>
    <row r="1002" spans="1:9" x14ac:dyDescent="0.3">
      <c r="A1002" t="s">
        <v>57</v>
      </c>
      <c r="B1002">
        <v>118</v>
      </c>
      <c r="C1002">
        <v>67263182</v>
      </c>
      <c r="D1002" t="s">
        <v>1924</v>
      </c>
      <c r="E1002" t="s">
        <v>5660</v>
      </c>
      <c r="F1002" t="s">
        <v>37</v>
      </c>
      <c r="G1002" t="s">
        <v>38</v>
      </c>
      <c r="H1002">
        <v>46000000</v>
      </c>
      <c r="I1002">
        <v>7.2</v>
      </c>
    </row>
    <row r="1003" spans="1:9" x14ac:dyDescent="0.3">
      <c r="A1003" t="s">
        <v>3376</v>
      </c>
      <c r="B1003">
        <v>111</v>
      </c>
      <c r="C1003">
        <v>92001027</v>
      </c>
      <c r="D1003" t="s">
        <v>5664</v>
      </c>
      <c r="E1003" t="s">
        <v>5665</v>
      </c>
      <c r="F1003" t="s">
        <v>37</v>
      </c>
      <c r="G1003" t="s">
        <v>38</v>
      </c>
      <c r="H1003">
        <v>45000000</v>
      </c>
      <c r="I1003">
        <v>7.6</v>
      </c>
    </row>
    <row r="1004" spans="1:9" x14ac:dyDescent="0.3">
      <c r="A1004" t="s">
        <v>4693</v>
      </c>
      <c r="B1004">
        <v>81</v>
      </c>
      <c r="C1004">
        <v>10539414</v>
      </c>
      <c r="D1004" t="s">
        <v>5669</v>
      </c>
      <c r="E1004" t="s">
        <v>5670</v>
      </c>
      <c r="F1004" t="s">
        <v>37</v>
      </c>
      <c r="G1004" t="s">
        <v>38</v>
      </c>
      <c r="H1004">
        <v>47000000</v>
      </c>
      <c r="I1004">
        <v>4.7</v>
      </c>
    </row>
    <row r="1005" spans="1:9" x14ac:dyDescent="0.3">
      <c r="A1005" t="s">
        <v>1015</v>
      </c>
      <c r="B1005">
        <v>116</v>
      </c>
      <c r="C1005">
        <v>58918501</v>
      </c>
      <c r="D1005" t="s">
        <v>5674</v>
      </c>
      <c r="E1005" t="s">
        <v>5675</v>
      </c>
      <c r="F1005" t="s">
        <v>37</v>
      </c>
      <c r="G1005" t="s">
        <v>38</v>
      </c>
      <c r="H1005">
        <v>46000000</v>
      </c>
      <c r="I1005">
        <v>6.6</v>
      </c>
    </row>
    <row r="1006" spans="1:9" x14ac:dyDescent="0.3">
      <c r="A1006" t="s">
        <v>514</v>
      </c>
      <c r="B1006">
        <v>86</v>
      </c>
      <c r="C1006">
        <v>181395380</v>
      </c>
      <c r="D1006" t="s">
        <v>3632</v>
      </c>
      <c r="E1006" t="s">
        <v>5679</v>
      </c>
      <c r="F1006" t="s">
        <v>37</v>
      </c>
      <c r="G1006" t="s">
        <v>38</v>
      </c>
      <c r="H1006">
        <v>45000000</v>
      </c>
      <c r="I1006">
        <v>6.8</v>
      </c>
    </row>
    <row r="1007" spans="1:9" x14ac:dyDescent="0.3">
      <c r="A1007" t="s">
        <v>5683</v>
      </c>
      <c r="B1007">
        <v>127</v>
      </c>
      <c r="C1007">
        <v>14946229</v>
      </c>
      <c r="D1007" t="s">
        <v>5685</v>
      </c>
      <c r="E1007" t="s">
        <v>5686</v>
      </c>
      <c r="F1007" t="s">
        <v>37</v>
      </c>
      <c r="G1007" t="s">
        <v>56</v>
      </c>
      <c r="H1007">
        <v>25000000</v>
      </c>
      <c r="I1007">
        <v>7.3</v>
      </c>
    </row>
    <row r="1008" spans="1:9" x14ac:dyDescent="0.3">
      <c r="A1008" t="s">
        <v>4107</v>
      </c>
      <c r="B1008">
        <v>91</v>
      </c>
      <c r="C1008">
        <v>130512915</v>
      </c>
      <c r="D1008" t="s">
        <v>515</v>
      </c>
      <c r="E1008" t="s">
        <v>5695</v>
      </c>
      <c r="F1008" t="s">
        <v>37</v>
      </c>
      <c r="G1008" t="s">
        <v>38</v>
      </c>
      <c r="H1008">
        <v>45000000</v>
      </c>
      <c r="I1008">
        <v>4.8</v>
      </c>
    </row>
    <row r="1009" spans="1:9" x14ac:dyDescent="0.3">
      <c r="A1009" t="s">
        <v>5589</v>
      </c>
      <c r="B1009">
        <v>98</v>
      </c>
      <c r="C1009">
        <v>139852971</v>
      </c>
      <c r="D1009" t="s">
        <v>334</v>
      </c>
      <c r="E1009" t="s">
        <v>5699</v>
      </c>
      <c r="F1009" t="s">
        <v>37</v>
      </c>
      <c r="G1009" t="s">
        <v>1465</v>
      </c>
      <c r="H1009">
        <v>45000000</v>
      </c>
      <c r="I1009">
        <v>6.3</v>
      </c>
    </row>
    <row r="1010" spans="1:9" x14ac:dyDescent="0.3">
      <c r="A1010" t="s">
        <v>5702</v>
      </c>
      <c r="B1010">
        <v>84</v>
      </c>
      <c r="C1010">
        <v>110000082</v>
      </c>
      <c r="D1010" t="s">
        <v>1671</v>
      </c>
      <c r="E1010" t="s">
        <v>5705</v>
      </c>
      <c r="F1010" t="s">
        <v>37</v>
      </c>
      <c r="G1010" t="s">
        <v>38</v>
      </c>
      <c r="H1010">
        <v>48000000</v>
      </c>
      <c r="I1010">
        <v>5.5</v>
      </c>
    </row>
    <row r="1011" spans="1:9" x14ac:dyDescent="0.3">
      <c r="A1011" t="s">
        <v>4239</v>
      </c>
      <c r="B1011">
        <v>109</v>
      </c>
      <c r="C1011">
        <v>106807667</v>
      </c>
      <c r="D1011" t="s">
        <v>5710</v>
      </c>
      <c r="E1011" t="s">
        <v>5712</v>
      </c>
      <c r="F1011" t="s">
        <v>37</v>
      </c>
      <c r="G1011" t="s">
        <v>38</v>
      </c>
      <c r="H1011">
        <v>45000000</v>
      </c>
      <c r="I1011">
        <v>6.2</v>
      </c>
    </row>
    <row r="1012" spans="1:9" x14ac:dyDescent="0.3">
      <c r="A1012" t="s">
        <v>2703</v>
      </c>
      <c r="B1012">
        <v>93</v>
      </c>
      <c r="C1012">
        <v>101702060</v>
      </c>
      <c r="D1012" t="s">
        <v>5716</v>
      </c>
      <c r="E1012" t="s">
        <v>5717</v>
      </c>
      <c r="F1012" t="s">
        <v>37</v>
      </c>
      <c r="G1012" t="s">
        <v>38</v>
      </c>
      <c r="H1012">
        <v>45000000</v>
      </c>
      <c r="I1012">
        <v>5.8</v>
      </c>
    </row>
    <row r="1013" spans="1:9" x14ac:dyDescent="0.3">
      <c r="A1013" t="s">
        <v>3303</v>
      </c>
      <c r="B1013">
        <v>113</v>
      </c>
      <c r="C1013">
        <v>95149435</v>
      </c>
      <c r="D1013" t="s">
        <v>2717</v>
      </c>
      <c r="E1013" t="s">
        <v>5721</v>
      </c>
      <c r="F1013" t="s">
        <v>37</v>
      </c>
      <c r="G1013" t="s">
        <v>38</v>
      </c>
      <c r="H1013">
        <v>40000000</v>
      </c>
      <c r="I1013">
        <v>5.7</v>
      </c>
    </row>
    <row r="1014" spans="1:9" x14ac:dyDescent="0.3">
      <c r="A1014" t="s">
        <v>2266</v>
      </c>
      <c r="B1014">
        <v>141</v>
      </c>
      <c r="C1014">
        <v>100768056</v>
      </c>
      <c r="D1014" t="s">
        <v>2142</v>
      </c>
      <c r="E1014" t="s">
        <v>5724</v>
      </c>
      <c r="F1014" t="s">
        <v>37</v>
      </c>
      <c r="G1014" t="s">
        <v>38</v>
      </c>
      <c r="H1014">
        <v>45000000</v>
      </c>
      <c r="I1014">
        <v>6.5</v>
      </c>
    </row>
    <row r="1015" spans="1:9" x14ac:dyDescent="0.3">
      <c r="A1015" t="s">
        <v>1324</v>
      </c>
      <c r="B1015">
        <v>119</v>
      </c>
      <c r="C1015">
        <v>92115211</v>
      </c>
      <c r="D1015" t="s">
        <v>2142</v>
      </c>
      <c r="E1015" t="s">
        <v>5727</v>
      </c>
      <c r="F1015" t="s">
        <v>37</v>
      </c>
      <c r="G1015" t="s">
        <v>38</v>
      </c>
      <c r="H1015">
        <v>45000000</v>
      </c>
      <c r="I1015">
        <v>6.7</v>
      </c>
    </row>
    <row r="1016" spans="1:9" x14ac:dyDescent="0.3">
      <c r="A1016" t="s">
        <v>3891</v>
      </c>
      <c r="B1016">
        <v>97</v>
      </c>
      <c r="C1016">
        <v>93452056</v>
      </c>
      <c r="D1016" t="s">
        <v>5383</v>
      </c>
      <c r="E1016" t="s">
        <v>5732</v>
      </c>
      <c r="F1016" t="s">
        <v>37</v>
      </c>
      <c r="G1016" t="s">
        <v>38</v>
      </c>
      <c r="H1016">
        <v>45000000</v>
      </c>
      <c r="I1016">
        <v>7.4</v>
      </c>
    </row>
    <row r="1017" spans="1:9" x14ac:dyDescent="0.3">
      <c r="A1017" t="s">
        <v>1198</v>
      </c>
      <c r="B1017">
        <v>117</v>
      </c>
      <c r="C1017">
        <v>83287363</v>
      </c>
      <c r="D1017" t="s">
        <v>59</v>
      </c>
      <c r="E1017" t="s">
        <v>5735</v>
      </c>
      <c r="F1017" t="s">
        <v>37</v>
      </c>
      <c r="G1017" t="s">
        <v>38</v>
      </c>
      <c r="H1017">
        <v>45000000</v>
      </c>
      <c r="I1017">
        <v>6.9</v>
      </c>
    </row>
    <row r="1018" spans="1:9" x14ac:dyDescent="0.3">
      <c r="A1018" t="s">
        <v>3102</v>
      </c>
      <c r="B1018">
        <v>101</v>
      </c>
      <c r="C1018">
        <v>82931301</v>
      </c>
      <c r="D1018" t="s">
        <v>1681</v>
      </c>
      <c r="E1018" t="s">
        <v>5740</v>
      </c>
      <c r="F1018" t="s">
        <v>37</v>
      </c>
      <c r="G1018" t="s">
        <v>767</v>
      </c>
      <c r="H1018">
        <v>60000000</v>
      </c>
      <c r="I1018">
        <v>5.5</v>
      </c>
    </row>
    <row r="1019" spans="1:9" x14ac:dyDescent="0.3">
      <c r="A1019" t="s">
        <v>5743</v>
      </c>
      <c r="B1019">
        <v>153</v>
      </c>
      <c r="C1019">
        <v>60962878</v>
      </c>
      <c r="D1019" t="s">
        <v>2142</v>
      </c>
      <c r="E1019" t="s">
        <v>5744</v>
      </c>
      <c r="F1019" t="s">
        <v>37</v>
      </c>
      <c r="G1019" t="s">
        <v>38</v>
      </c>
      <c r="H1019">
        <v>46000000</v>
      </c>
      <c r="I1019">
        <v>8.1</v>
      </c>
    </row>
    <row r="1020" spans="1:9" x14ac:dyDescent="0.3">
      <c r="A1020" t="s">
        <v>3098</v>
      </c>
      <c r="B1020">
        <v>122</v>
      </c>
      <c r="C1020">
        <v>76261036</v>
      </c>
      <c r="D1020" t="s">
        <v>2125</v>
      </c>
      <c r="E1020" t="s">
        <v>5747</v>
      </c>
      <c r="F1020" t="s">
        <v>37</v>
      </c>
      <c r="G1020" t="s">
        <v>38</v>
      </c>
      <c r="H1020">
        <v>45000000</v>
      </c>
      <c r="I1020">
        <v>7.7</v>
      </c>
    </row>
    <row r="1021" spans="1:9" x14ac:dyDescent="0.3">
      <c r="A1021" t="s">
        <v>1007</v>
      </c>
      <c r="B1021">
        <v>102</v>
      </c>
      <c r="C1021">
        <v>71423726</v>
      </c>
      <c r="D1021" t="s">
        <v>1875</v>
      </c>
      <c r="E1021" t="s">
        <v>5751</v>
      </c>
      <c r="F1021" t="s">
        <v>37</v>
      </c>
      <c r="G1021" t="s">
        <v>38</v>
      </c>
      <c r="H1021">
        <v>45000000</v>
      </c>
      <c r="I1021">
        <v>7.3</v>
      </c>
    </row>
    <row r="1022" spans="1:9" x14ac:dyDescent="0.3">
      <c r="A1022" t="s">
        <v>3880</v>
      </c>
      <c r="B1022">
        <v>83</v>
      </c>
      <c r="C1022">
        <v>71277420</v>
      </c>
      <c r="D1022" t="s">
        <v>1671</v>
      </c>
      <c r="E1022" t="s">
        <v>5755</v>
      </c>
      <c r="F1022" t="s">
        <v>37</v>
      </c>
      <c r="G1022" t="s">
        <v>38</v>
      </c>
      <c r="H1022">
        <v>45000000</v>
      </c>
      <c r="I1022">
        <v>5.2</v>
      </c>
    </row>
    <row r="1023" spans="1:9" x14ac:dyDescent="0.3">
      <c r="A1023" t="s">
        <v>717</v>
      </c>
      <c r="B1023">
        <v>103</v>
      </c>
      <c r="C1023">
        <v>88625922</v>
      </c>
      <c r="D1023" t="s">
        <v>5759</v>
      </c>
      <c r="E1023" t="s">
        <v>5760</v>
      </c>
      <c r="F1023" t="s">
        <v>37</v>
      </c>
      <c r="G1023" t="s">
        <v>38</v>
      </c>
      <c r="H1023">
        <v>45000000</v>
      </c>
      <c r="I1023">
        <v>7.1</v>
      </c>
    </row>
    <row r="1024" spans="1:9" x14ac:dyDescent="0.3">
      <c r="A1024" t="s">
        <v>2971</v>
      </c>
      <c r="B1024">
        <v>110</v>
      </c>
      <c r="C1024">
        <v>70001065</v>
      </c>
      <c r="D1024" t="s">
        <v>5765</v>
      </c>
      <c r="E1024" t="s">
        <v>5766</v>
      </c>
      <c r="F1024" t="s">
        <v>37</v>
      </c>
      <c r="G1024" t="s">
        <v>38</v>
      </c>
      <c r="H1024">
        <v>45000000</v>
      </c>
      <c r="I1024">
        <v>7.1</v>
      </c>
    </row>
    <row r="1025" spans="1:9" x14ac:dyDescent="0.3">
      <c r="A1025" t="s">
        <v>5769</v>
      </c>
      <c r="B1025">
        <v>136</v>
      </c>
      <c r="C1025">
        <v>67253092</v>
      </c>
      <c r="D1025" t="s">
        <v>3794</v>
      </c>
      <c r="E1025" t="s">
        <v>5770</v>
      </c>
      <c r="F1025" t="s">
        <v>37</v>
      </c>
      <c r="G1025" t="s">
        <v>38</v>
      </c>
      <c r="H1025">
        <v>30000000</v>
      </c>
      <c r="I1025">
        <v>7.2</v>
      </c>
    </row>
    <row r="1026" spans="1:9" x14ac:dyDescent="0.3">
      <c r="A1026" t="s">
        <v>5774</v>
      </c>
      <c r="B1026">
        <v>91</v>
      </c>
      <c r="C1026">
        <v>66790248</v>
      </c>
      <c r="D1026" t="s">
        <v>4075</v>
      </c>
      <c r="E1026" t="s">
        <v>5776</v>
      </c>
      <c r="F1026" t="s">
        <v>37</v>
      </c>
      <c r="G1026" t="s">
        <v>38</v>
      </c>
      <c r="H1026">
        <v>45000000</v>
      </c>
      <c r="I1026">
        <v>6.5</v>
      </c>
    </row>
    <row r="1027" spans="1:9" x14ac:dyDescent="0.3">
      <c r="A1027" t="s">
        <v>5780</v>
      </c>
      <c r="B1027">
        <v>89</v>
      </c>
      <c r="C1027">
        <v>65557989</v>
      </c>
      <c r="D1027" t="s">
        <v>5782</v>
      </c>
      <c r="E1027" t="s">
        <v>5783</v>
      </c>
      <c r="F1027" t="s">
        <v>37</v>
      </c>
      <c r="G1027" t="s">
        <v>38</v>
      </c>
      <c r="H1027">
        <v>45000000</v>
      </c>
      <c r="I1027">
        <v>4.5999999999999996</v>
      </c>
    </row>
    <row r="1028" spans="1:9" x14ac:dyDescent="0.3">
      <c r="A1028" t="s">
        <v>4080</v>
      </c>
      <c r="B1028">
        <v>107</v>
      </c>
      <c r="C1028">
        <v>60786269</v>
      </c>
      <c r="D1028" t="s">
        <v>5788</v>
      </c>
      <c r="E1028" t="s">
        <v>5789</v>
      </c>
      <c r="F1028" t="s">
        <v>37</v>
      </c>
      <c r="G1028" t="s">
        <v>38</v>
      </c>
      <c r="H1028">
        <v>45000000</v>
      </c>
      <c r="I1028">
        <v>5.6</v>
      </c>
    </row>
    <row r="1029" spans="1:9" x14ac:dyDescent="0.3">
      <c r="A1029" t="s">
        <v>5509</v>
      </c>
      <c r="B1029">
        <v>129</v>
      </c>
      <c r="C1029">
        <v>59365105</v>
      </c>
      <c r="D1029" t="s">
        <v>1415</v>
      </c>
      <c r="E1029" t="s">
        <v>5793</v>
      </c>
      <c r="F1029" t="s">
        <v>37</v>
      </c>
      <c r="G1029" t="s">
        <v>56</v>
      </c>
      <c r="H1029">
        <v>45000000</v>
      </c>
      <c r="I1029">
        <v>7.7</v>
      </c>
    </row>
    <row r="1030" spans="1:9" x14ac:dyDescent="0.3">
      <c r="A1030" t="s">
        <v>306</v>
      </c>
      <c r="B1030">
        <v>95</v>
      </c>
      <c r="C1030">
        <v>162792677</v>
      </c>
      <c r="D1030" t="s">
        <v>271</v>
      </c>
      <c r="E1030" t="s">
        <v>5798</v>
      </c>
      <c r="F1030" t="s">
        <v>37</v>
      </c>
      <c r="G1030" t="s">
        <v>38</v>
      </c>
      <c r="H1030">
        <v>120000000</v>
      </c>
      <c r="I1030">
        <v>7.2</v>
      </c>
    </row>
    <row r="1031" spans="1:9" x14ac:dyDescent="0.3">
      <c r="A1031" t="s">
        <v>2652</v>
      </c>
      <c r="B1031">
        <v>122</v>
      </c>
      <c r="C1031">
        <v>31598308</v>
      </c>
      <c r="D1031" t="s">
        <v>3030</v>
      </c>
      <c r="E1031" t="s">
        <v>5801</v>
      </c>
      <c r="F1031" t="s">
        <v>37</v>
      </c>
      <c r="G1031" t="s">
        <v>38</v>
      </c>
      <c r="H1031">
        <v>35000000</v>
      </c>
      <c r="I1031">
        <v>6.8</v>
      </c>
    </row>
    <row r="1032" spans="1:9" x14ac:dyDescent="0.3">
      <c r="A1032" t="s">
        <v>5780</v>
      </c>
      <c r="B1032">
        <v>110</v>
      </c>
      <c r="C1032">
        <v>57362581</v>
      </c>
      <c r="D1032" t="s">
        <v>5806</v>
      </c>
      <c r="E1032" t="s">
        <v>5807</v>
      </c>
      <c r="F1032" t="s">
        <v>37</v>
      </c>
      <c r="G1032" t="s">
        <v>5811</v>
      </c>
      <c r="H1032">
        <v>45000000</v>
      </c>
      <c r="I1032">
        <v>5.4</v>
      </c>
    </row>
    <row r="1033" spans="1:9" x14ac:dyDescent="0.3">
      <c r="A1033" t="s">
        <v>3159</v>
      </c>
      <c r="B1033">
        <v>135</v>
      </c>
      <c r="C1033">
        <v>53854588</v>
      </c>
      <c r="D1033" t="s">
        <v>4479</v>
      </c>
      <c r="E1033" t="s">
        <v>5812</v>
      </c>
      <c r="F1033" t="s">
        <v>37</v>
      </c>
      <c r="G1033" t="s">
        <v>38</v>
      </c>
      <c r="H1033">
        <v>45000000</v>
      </c>
      <c r="I1033">
        <v>6.3</v>
      </c>
    </row>
    <row r="1034" spans="1:9" x14ac:dyDescent="0.3">
      <c r="A1034" t="s">
        <v>4597</v>
      </c>
      <c r="B1034">
        <v>95</v>
      </c>
      <c r="C1034">
        <v>52580895</v>
      </c>
      <c r="D1034" t="s">
        <v>5821</v>
      </c>
      <c r="E1034" t="s">
        <v>5822</v>
      </c>
      <c r="F1034" t="s">
        <v>37</v>
      </c>
      <c r="G1034" t="s">
        <v>38</v>
      </c>
      <c r="H1034">
        <v>45000000</v>
      </c>
      <c r="I1034">
        <v>5.6</v>
      </c>
    </row>
    <row r="1035" spans="1:9" x14ac:dyDescent="0.3">
      <c r="A1035" t="s">
        <v>5825</v>
      </c>
      <c r="B1035">
        <v>109</v>
      </c>
      <c r="C1035">
        <v>51019112</v>
      </c>
      <c r="D1035" t="s">
        <v>1875</v>
      </c>
      <c r="E1035" t="s">
        <v>5826</v>
      </c>
      <c r="F1035" t="s">
        <v>37</v>
      </c>
      <c r="G1035" t="s">
        <v>38</v>
      </c>
      <c r="H1035">
        <v>50000000</v>
      </c>
      <c r="I1035">
        <v>6.8</v>
      </c>
    </row>
    <row r="1036" spans="1:9" x14ac:dyDescent="0.3">
      <c r="A1036" t="s">
        <v>5829</v>
      </c>
      <c r="B1036">
        <v>93</v>
      </c>
      <c r="C1036">
        <v>48114556</v>
      </c>
      <c r="D1036" t="s">
        <v>2614</v>
      </c>
      <c r="E1036" t="s">
        <v>5831</v>
      </c>
      <c r="F1036" t="s">
        <v>37</v>
      </c>
      <c r="G1036" t="s">
        <v>38</v>
      </c>
      <c r="H1036">
        <v>26000000</v>
      </c>
      <c r="I1036">
        <v>4.3</v>
      </c>
    </row>
    <row r="1037" spans="1:9" x14ac:dyDescent="0.3">
      <c r="A1037" t="s">
        <v>5834</v>
      </c>
      <c r="B1037">
        <v>94</v>
      </c>
      <c r="C1037">
        <v>50648679</v>
      </c>
      <c r="D1037" t="s">
        <v>2208</v>
      </c>
      <c r="E1037" t="s">
        <v>5835</v>
      </c>
      <c r="F1037" t="s">
        <v>37</v>
      </c>
      <c r="G1037" t="s">
        <v>1465</v>
      </c>
      <c r="H1037">
        <v>45000000</v>
      </c>
      <c r="I1037">
        <v>6.3</v>
      </c>
    </row>
    <row r="1038" spans="1:9" x14ac:dyDescent="0.3">
      <c r="A1038" t="s">
        <v>1627</v>
      </c>
      <c r="B1038">
        <v>117</v>
      </c>
      <c r="C1038">
        <v>46280507</v>
      </c>
      <c r="D1038" t="s">
        <v>1681</v>
      </c>
      <c r="E1038" t="s">
        <v>5839</v>
      </c>
      <c r="F1038" t="s">
        <v>37</v>
      </c>
      <c r="G1038" t="s">
        <v>38</v>
      </c>
      <c r="H1038">
        <v>40000000</v>
      </c>
      <c r="I1038">
        <v>6.5</v>
      </c>
    </row>
    <row r="1039" spans="1:9" x14ac:dyDescent="0.3">
      <c r="A1039" t="s">
        <v>4619</v>
      </c>
      <c r="B1039">
        <v>112</v>
      </c>
      <c r="C1039">
        <v>38360195</v>
      </c>
      <c r="D1039" t="s">
        <v>5383</v>
      </c>
      <c r="E1039" t="s">
        <v>5843</v>
      </c>
      <c r="F1039" t="s">
        <v>37</v>
      </c>
      <c r="G1039" t="s">
        <v>38</v>
      </c>
      <c r="H1039">
        <v>45000000</v>
      </c>
      <c r="I1039">
        <v>6.4</v>
      </c>
    </row>
    <row r="1040" spans="1:9" x14ac:dyDescent="0.3">
      <c r="A1040" t="s">
        <v>4914</v>
      </c>
      <c r="B1040">
        <v>111</v>
      </c>
      <c r="C1040">
        <v>46815748</v>
      </c>
      <c r="D1040" t="s">
        <v>3336</v>
      </c>
      <c r="E1040" t="s">
        <v>5846</v>
      </c>
      <c r="F1040" t="s">
        <v>37</v>
      </c>
      <c r="G1040" t="s">
        <v>38</v>
      </c>
      <c r="H1040">
        <v>45000000</v>
      </c>
      <c r="I1040">
        <v>6.3</v>
      </c>
    </row>
    <row r="1041" spans="1:9" x14ac:dyDescent="0.3">
      <c r="A1041" t="s">
        <v>1954</v>
      </c>
      <c r="B1041">
        <v>96</v>
      </c>
      <c r="C1041">
        <v>35617599</v>
      </c>
      <c r="D1041" t="s">
        <v>5851</v>
      </c>
      <c r="E1041" t="s">
        <v>5852</v>
      </c>
      <c r="F1041" t="s">
        <v>37</v>
      </c>
      <c r="G1041" t="s">
        <v>38</v>
      </c>
      <c r="H1041">
        <v>45000000</v>
      </c>
      <c r="I1041">
        <v>5.9</v>
      </c>
    </row>
    <row r="1042" spans="1:9" x14ac:dyDescent="0.3">
      <c r="A1042" t="s">
        <v>760</v>
      </c>
      <c r="B1042">
        <v>141</v>
      </c>
      <c r="C1042">
        <v>47307550</v>
      </c>
      <c r="D1042" t="s">
        <v>2125</v>
      </c>
      <c r="E1042" t="s">
        <v>5857</v>
      </c>
      <c r="F1042" t="s">
        <v>37</v>
      </c>
      <c r="G1042" t="s">
        <v>38</v>
      </c>
      <c r="H1042">
        <v>45000000</v>
      </c>
      <c r="I1042">
        <v>6.5</v>
      </c>
    </row>
    <row r="1043" spans="1:9" x14ac:dyDescent="0.3">
      <c r="A1043" t="s">
        <v>5861</v>
      </c>
      <c r="B1043">
        <v>94</v>
      </c>
      <c r="C1043">
        <v>32003620</v>
      </c>
      <c r="D1043" t="s">
        <v>334</v>
      </c>
      <c r="E1043" t="s">
        <v>5863</v>
      </c>
      <c r="F1043" t="s">
        <v>37</v>
      </c>
      <c r="G1043" t="s">
        <v>38</v>
      </c>
      <c r="H1043">
        <v>25000000</v>
      </c>
      <c r="I1043">
        <v>6.5</v>
      </c>
    </row>
    <row r="1044" spans="1:9" x14ac:dyDescent="0.3">
      <c r="A1044" t="s">
        <v>5867</v>
      </c>
      <c r="B1044">
        <v>87</v>
      </c>
      <c r="C1044">
        <v>27972410</v>
      </c>
      <c r="D1044" t="s">
        <v>1628</v>
      </c>
      <c r="E1044" t="s">
        <v>5869</v>
      </c>
      <c r="F1044" t="s">
        <v>37</v>
      </c>
      <c r="G1044" t="s">
        <v>56</v>
      </c>
      <c r="H1044">
        <v>35000000</v>
      </c>
      <c r="I1044">
        <v>6.1</v>
      </c>
    </row>
    <row r="1045" spans="1:9" x14ac:dyDescent="0.3">
      <c r="A1045" t="s">
        <v>5873</v>
      </c>
      <c r="B1045">
        <v>88</v>
      </c>
      <c r="C1045">
        <v>28133159</v>
      </c>
      <c r="D1045" t="s">
        <v>271</v>
      </c>
      <c r="E1045" t="s">
        <v>5874</v>
      </c>
      <c r="F1045" t="s">
        <v>37</v>
      </c>
      <c r="G1045" t="s">
        <v>38</v>
      </c>
      <c r="H1045">
        <v>50000000</v>
      </c>
      <c r="I1045">
        <v>5.9</v>
      </c>
    </row>
    <row r="1046" spans="1:9" x14ac:dyDescent="0.3">
      <c r="A1046" t="s">
        <v>5877</v>
      </c>
      <c r="B1046">
        <v>177</v>
      </c>
      <c r="C1046">
        <v>27400000</v>
      </c>
      <c r="D1046" t="s">
        <v>73</v>
      </c>
      <c r="E1046" t="s">
        <v>5878</v>
      </c>
      <c r="F1046" t="s">
        <v>37</v>
      </c>
      <c r="G1046" t="s">
        <v>38</v>
      </c>
      <c r="H1046">
        <v>40000000</v>
      </c>
      <c r="I1046">
        <v>6.6</v>
      </c>
    </row>
    <row r="1047" spans="1:9" x14ac:dyDescent="0.3">
      <c r="A1047" t="s">
        <v>5882</v>
      </c>
      <c r="B1047">
        <v>133</v>
      </c>
      <c r="C1047">
        <v>24343673</v>
      </c>
      <c r="D1047" t="s">
        <v>5884</v>
      </c>
      <c r="E1047" t="s">
        <v>5885</v>
      </c>
      <c r="F1047" t="s">
        <v>37</v>
      </c>
      <c r="G1047" t="s">
        <v>38</v>
      </c>
      <c r="H1047">
        <v>45000000</v>
      </c>
      <c r="I1047">
        <v>7.4</v>
      </c>
    </row>
    <row r="1048" spans="1:9" x14ac:dyDescent="0.3">
      <c r="A1048" t="s">
        <v>48</v>
      </c>
      <c r="B1048">
        <v>119</v>
      </c>
      <c r="C1048">
        <v>22877808</v>
      </c>
      <c r="D1048" t="s">
        <v>214</v>
      </c>
      <c r="E1048" t="s">
        <v>5889</v>
      </c>
      <c r="F1048" t="s">
        <v>37</v>
      </c>
      <c r="G1048" t="s">
        <v>38</v>
      </c>
      <c r="H1048">
        <v>35000000</v>
      </c>
      <c r="I1048">
        <v>7.3</v>
      </c>
    </row>
    <row r="1049" spans="1:9" x14ac:dyDescent="0.3">
      <c r="A1049" t="s">
        <v>1058</v>
      </c>
      <c r="B1049">
        <v>102</v>
      </c>
      <c r="C1049">
        <v>36883539</v>
      </c>
      <c r="D1049" t="s">
        <v>464</v>
      </c>
      <c r="E1049" t="s">
        <v>5893</v>
      </c>
      <c r="F1049" t="s">
        <v>37</v>
      </c>
      <c r="G1049" t="s">
        <v>767</v>
      </c>
      <c r="H1049">
        <v>52000000</v>
      </c>
      <c r="I1049">
        <v>6.6</v>
      </c>
    </row>
    <row r="1050" spans="1:9" x14ac:dyDescent="0.3">
      <c r="A1050" t="s">
        <v>5896</v>
      </c>
      <c r="B1050">
        <v>101</v>
      </c>
      <c r="C1050">
        <v>22531698</v>
      </c>
      <c r="D1050" t="s">
        <v>227</v>
      </c>
      <c r="E1050" t="s">
        <v>5897</v>
      </c>
      <c r="F1050" t="s">
        <v>37</v>
      </c>
      <c r="G1050" t="s">
        <v>1465</v>
      </c>
      <c r="H1050">
        <v>70000000</v>
      </c>
      <c r="I1050">
        <v>5.6</v>
      </c>
    </row>
    <row r="1051" spans="1:9" x14ac:dyDescent="0.3">
      <c r="A1051" t="s">
        <v>5901</v>
      </c>
      <c r="B1051">
        <v>91</v>
      </c>
      <c r="C1051">
        <v>20400913</v>
      </c>
      <c r="D1051" t="s">
        <v>3554</v>
      </c>
      <c r="E1051" t="s">
        <v>5903</v>
      </c>
      <c r="F1051" t="s">
        <v>37</v>
      </c>
      <c r="G1051" t="s">
        <v>38</v>
      </c>
      <c r="H1051">
        <v>45000000</v>
      </c>
      <c r="I1051">
        <v>5.3</v>
      </c>
    </row>
    <row r="1052" spans="1:9" x14ac:dyDescent="0.3">
      <c r="A1052" t="s">
        <v>4218</v>
      </c>
      <c r="B1052">
        <v>117</v>
      </c>
      <c r="C1052">
        <v>20101861</v>
      </c>
      <c r="D1052" t="s">
        <v>2469</v>
      </c>
      <c r="E1052" t="s">
        <v>5907</v>
      </c>
      <c r="F1052" t="s">
        <v>37</v>
      </c>
      <c r="G1052" t="s">
        <v>38</v>
      </c>
      <c r="H1052">
        <v>45000000</v>
      </c>
      <c r="I1052">
        <v>6</v>
      </c>
    </row>
    <row r="1053" spans="1:9" x14ac:dyDescent="0.3">
      <c r="A1053" t="s">
        <v>5911</v>
      </c>
      <c r="B1053">
        <v>86</v>
      </c>
      <c r="C1053">
        <v>25200412</v>
      </c>
      <c r="D1053" t="s">
        <v>5913</v>
      </c>
      <c r="E1053" t="s">
        <v>5915</v>
      </c>
      <c r="F1053" t="s">
        <v>37</v>
      </c>
      <c r="G1053" t="s">
        <v>38</v>
      </c>
      <c r="H1053">
        <v>45000000</v>
      </c>
      <c r="I1053">
        <v>5.4</v>
      </c>
    </row>
    <row r="1054" spans="1:9" x14ac:dyDescent="0.3">
      <c r="A1054" t="s">
        <v>5918</v>
      </c>
      <c r="B1054">
        <v>124</v>
      </c>
      <c r="C1054">
        <v>19719930</v>
      </c>
      <c r="D1054" t="s">
        <v>2142</v>
      </c>
      <c r="E1054" t="s">
        <v>5921</v>
      </c>
      <c r="F1054" t="s">
        <v>37</v>
      </c>
      <c r="G1054" t="s">
        <v>38</v>
      </c>
      <c r="H1054">
        <v>45000000</v>
      </c>
      <c r="I1054">
        <v>6.8</v>
      </c>
    </row>
    <row r="1055" spans="1:9" x14ac:dyDescent="0.3">
      <c r="A1055" t="s">
        <v>5925</v>
      </c>
      <c r="B1055">
        <v>134</v>
      </c>
      <c r="C1055">
        <v>19377727</v>
      </c>
      <c r="D1055" t="s">
        <v>5926</v>
      </c>
      <c r="E1055" t="s">
        <v>5927</v>
      </c>
      <c r="F1055" t="s">
        <v>37</v>
      </c>
      <c r="G1055" t="s">
        <v>38</v>
      </c>
      <c r="H1055">
        <v>45000000</v>
      </c>
      <c r="I1055">
        <v>6.4</v>
      </c>
    </row>
    <row r="1056" spans="1:9" x14ac:dyDescent="0.3">
      <c r="A1056" t="s">
        <v>5930</v>
      </c>
      <c r="B1056">
        <v>100</v>
      </c>
      <c r="C1056">
        <v>17300889</v>
      </c>
      <c r="D1056" t="s">
        <v>2407</v>
      </c>
      <c r="E1056" t="s">
        <v>5931</v>
      </c>
      <c r="F1056" t="s">
        <v>37</v>
      </c>
      <c r="G1056" t="s">
        <v>370</v>
      </c>
      <c r="H1056">
        <v>45000000</v>
      </c>
      <c r="I1056">
        <v>4.9000000000000004</v>
      </c>
    </row>
    <row r="1057" spans="1:9" x14ac:dyDescent="0.3">
      <c r="A1057" t="s">
        <v>5935</v>
      </c>
      <c r="B1057">
        <v>220</v>
      </c>
      <c r="C1057">
        <v>15527125</v>
      </c>
      <c r="D1057" t="s">
        <v>4042</v>
      </c>
      <c r="E1057" t="s">
        <v>5937</v>
      </c>
      <c r="F1057" t="s">
        <v>37</v>
      </c>
      <c r="G1057" t="s">
        <v>38</v>
      </c>
      <c r="H1057">
        <v>57000000</v>
      </c>
      <c r="I1057">
        <v>5.8</v>
      </c>
    </row>
    <row r="1058" spans="1:9" x14ac:dyDescent="0.3">
      <c r="A1058" t="s">
        <v>760</v>
      </c>
      <c r="B1058">
        <v>212</v>
      </c>
      <c r="C1058">
        <v>13560960</v>
      </c>
      <c r="D1058" t="s">
        <v>5940</v>
      </c>
      <c r="E1058" t="s">
        <v>5941</v>
      </c>
      <c r="F1058" t="s">
        <v>37</v>
      </c>
      <c r="G1058" t="s">
        <v>38</v>
      </c>
      <c r="H1058">
        <v>50000000</v>
      </c>
      <c r="I1058">
        <v>7.1</v>
      </c>
    </row>
    <row r="1059" spans="1:9" x14ac:dyDescent="0.3">
      <c r="A1059" t="s">
        <v>3817</v>
      </c>
      <c r="B1059">
        <v>128</v>
      </c>
      <c r="C1059">
        <v>15523168</v>
      </c>
      <c r="D1059" t="s">
        <v>852</v>
      </c>
      <c r="E1059" t="s">
        <v>5944</v>
      </c>
      <c r="F1059" t="s">
        <v>37</v>
      </c>
      <c r="G1059" t="s">
        <v>1465</v>
      </c>
      <c r="H1059">
        <v>45000000</v>
      </c>
      <c r="I1059">
        <v>7.2</v>
      </c>
    </row>
    <row r="1060" spans="1:9" x14ac:dyDescent="0.3">
      <c r="A1060" t="s">
        <v>535</v>
      </c>
      <c r="B1060">
        <v>106</v>
      </c>
      <c r="C1060">
        <v>11146409</v>
      </c>
      <c r="D1060" t="s">
        <v>3446</v>
      </c>
      <c r="E1060" t="s">
        <v>5947</v>
      </c>
      <c r="F1060" t="s">
        <v>37</v>
      </c>
      <c r="G1060" t="s">
        <v>38</v>
      </c>
      <c r="H1060">
        <v>45000000</v>
      </c>
      <c r="I1060">
        <v>6</v>
      </c>
    </row>
    <row r="1061" spans="1:9" x14ac:dyDescent="0.3">
      <c r="A1061" t="s">
        <v>5076</v>
      </c>
      <c r="B1061">
        <v>160</v>
      </c>
      <c r="C1061">
        <v>7916887</v>
      </c>
      <c r="D1061" t="s">
        <v>5951</v>
      </c>
      <c r="E1061" t="s">
        <v>5952</v>
      </c>
      <c r="F1061" t="s">
        <v>37</v>
      </c>
      <c r="G1061" t="s">
        <v>38</v>
      </c>
      <c r="H1061">
        <v>45000000</v>
      </c>
      <c r="I1061">
        <v>6</v>
      </c>
    </row>
    <row r="1062" spans="1:9" x14ac:dyDescent="0.3">
      <c r="A1062" t="s">
        <v>1939</v>
      </c>
      <c r="B1062">
        <v>114</v>
      </c>
      <c r="C1062">
        <v>6565495</v>
      </c>
      <c r="D1062" t="s">
        <v>214</v>
      </c>
      <c r="E1062" t="s">
        <v>5957</v>
      </c>
      <c r="F1062" t="s">
        <v>1946</v>
      </c>
      <c r="G1062" t="s">
        <v>892</v>
      </c>
      <c r="H1062">
        <v>45000000</v>
      </c>
      <c r="I1062">
        <v>7</v>
      </c>
    </row>
    <row r="1063" spans="1:9" x14ac:dyDescent="0.3">
      <c r="A1063" t="s">
        <v>5961</v>
      </c>
      <c r="B1063">
        <v>99</v>
      </c>
      <c r="C1063">
        <v>15279680</v>
      </c>
      <c r="D1063" t="s">
        <v>334</v>
      </c>
      <c r="E1063" t="s">
        <v>5963</v>
      </c>
      <c r="F1063" t="s">
        <v>37</v>
      </c>
      <c r="G1063" t="s">
        <v>38</v>
      </c>
      <c r="H1063">
        <v>40000000</v>
      </c>
      <c r="I1063">
        <v>5.4</v>
      </c>
    </row>
    <row r="1064" spans="1:9" x14ac:dyDescent="0.3">
      <c r="A1064" t="s">
        <v>163</v>
      </c>
      <c r="B1064">
        <v>74</v>
      </c>
      <c r="C1064">
        <v>7262288</v>
      </c>
      <c r="D1064" t="s">
        <v>5967</v>
      </c>
      <c r="E1064" t="s">
        <v>5968</v>
      </c>
      <c r="F1064" t="s">
        <v>37</v>
      </c>
      <c r="G1064" t="s">
        <v>38</v>
      </c>
      <c r="H1064">
        <v>40000000</v>
      </c>
      <c r="I1064">
        <v>6.5</v>
      </c>
    </row>
    <row r="1065" spans="1:9" x14ac:dyDescent="0.3">
      <c r="A1065" t="s">
        <v>371</v>
      </c>
      <c r="B1065">
        <v>139</v>
      </c>
      <c r="C1065">
        <v>4584886</v>
      </c>
      <c r="D1065" t="s">
        <v>214</v>
      </c>
      <c r="E1065" t="s">
        <v>5974</v>
      </c>
      <c r="F1065" t="s">
        <v>37</v>
      </c>
      <c r="G1065" t="s">
        <v>38</v>
      </c>
      <c r="H1065">
        <v>45000000</v>
      </c>
      <c r="I1065">
        <v>6.4</v>
      </c>
    </row>
    <row r="1066" spans="1:9" x14ac:dyDescent="0.3">
      <c r="A1066" t="s">
        <v>5985</v>
      </c>
      <c r="B1066">
        <v>103</v>
      </c>
      <c r="C1066">
        <v>2154540</v>
      </c>
      <c r="D1066" t="s">
        <v>59</v>
      </c>
      <c r="E1066" t="s">
        <v>5987</v>
      </c>
      <c r="F1066" t="s">
        <v>37</v>
      </c>
      <c r="G1066" t="s">
        <v>38</v>
      </c>
      <c r="H1066">
        <v>45000000</v>
      </c>
      <c r="I1066">
        <v>4.9000000000000004</v>
      </c>
    </row>
    <row r="1067" spans="1:9" x14ac:dyDescent="0.3">
      <c r="A1067" t="s">
        <v>5990</v>
      </c>
      <c r="B1067">
        <v>101</v>
      </c>
      <c r="C1067">
        <v>8129455</v>
      </c>
      <c r="D1067" t="s">
        <v>1374</v>
      </c>
      <c r="E1067" t="s">
        <v>5993</v>
      </c>
      <c r="F1067" t="s">
        <v>37</v>
      </c>
      <c r="G1067" t="s">
        <v>38</v>
      </c>
      <c r="H1067">
        <v>45000000</v>
      </c>
      <c r="I1067">
        <v>6.3</v>
      </c>
    </row>
    <row r="1068" spans="1:9" x14ac:dyDescent="0.3">
      <c r="A1068" t="s">
        <v>6002</v>
      </c>
      <c r="B1068">
        <v>130</v>
      </c>
      <c r="C1068">
        <v>136019448</v>
      </c>
      <c r="D1068" t="s">
        <v>6003</v>
      </c>
      <c r="E1068" t="s">
        <v>6005</v>
      </c>
      <c r="F1068" t="s">
        <v>37</v>
      </c>
      <c r="G1068" t="s">
        <v>38</v>
      </c>
      <c r="H1068">
        <v>44500000</v>
      </c>
      <c r="I1068">
        <v>7.7</v>
      </c>
    </row>
    <row r="1069" spans="1:9" x14ac:dyDescent="0.3">
      <c r="A1069" t="s">
        <v>2433</v>
      </c>
      <c r="B1069">
        <v>130</v>
      </c>
      <c r="C1069">
        <v>183875760</v>
      </c>
      <c r="D1069" t="s">
        <v>6009</v>
      </c>
      <c r="E1069" t="s">
        <v>6010</v>
      </c>
      <c r="F1069" t="s">
        <v>37</v>
      </c>
      <c r="G1069" t="s">
        <v>38</v>
      </c>
      <c r="H1069">
        <v>44000000</v>
      </c>
      <c r="I1069">
        <v>7.8</v>
      </c>
    </row>
    <row r="1070" spans="1:9" x14ac:dyDescent="0.3">
      <c r="A1070" t="s">
        <v>3136</v>
      </c>
      <c r="B1070">
        <v>110</v>
      </c>
      <c r="C1070">
        <v>67061228</v>
      </c>
      <c r="D1070" t="s">
        <v>1423</v>
      </c>
      <c r="E1070" t="s">
        <v>6013</v>
      </c>
      <c r="F1070" t="s">
        <v>37</v>
      </c>
      <c r="G1070" t="s">
        <v>38</v>
      </c>
      <c r="H1070">
        <v>40000000</v>
      </c>
      <c r="I1070">
        <v>5.5</v>
      </c>
    </row>
    <row r="1071" spans="1:9" x14ac:dyDescent="0.3">
      <c r="A1071" t="s">
        <v>3122</v>
      </c>
      <c r="B1071">
        <v>147</v>
      </c>
      <c r="C1071">
        <v>53300852</v>
      </c>
      <c r="D1071" t="s">
        <v>2125</v>
      </c>
      <c r="E1071" t="s">
        <v>6016</v>
      </c>
      <c r="F1071" t="s">
        <v>37</v>
      </c>
      <c r="G1071" t="s">
        <v>38</v>
      </c>
      <c r="H1071">
        <v>44000000</v>
      </c>
      <c r="I1071">
        <v>7.5</v>
      </c>
    </row>
    <row r="1072" spans="1:9" x14ac:dyDescent="0.3">
      <c r="A1072" t="s">
        <v>5985</v>
      </c>
      <c r="B1072">
        <v>96</v>
      </c>
      <c r="C1072">
        <v>150415432</v>
      </c>
      <c r="D1072" t="s">
        <v>4473</v>
      </c>
      <c r="E1072" t="s">
        <v>6020</v>
      </c>
      <c r="F1072" t="s">
        <v>37</v>
      </c>
      <c r="G1072" t="s">
        <v>38</v>
      </c>
      <c r="H1072">
        <v>44000000</v>
      </c>
      <c r="I1072">
        <v>6.4</v>
      </c>
    </row>
    <row r="1073" spans="1:9" x14ac:dyDescent="0.3">
      <c r="A1073" t="s">
        <v>6024</v>
      </c>
      <c r="B1073">
        <v>118</v>
      </c>
      <c r="C1073">
        <v>44834712</v>
      </c>
      <c r="D1073" t="s">
        <v>4075</v>
      </c>
      <c r="E1073" t="s">
        <v>6025</v>
      </c>
      <c r="F1073" t="s">
        <v>37</v>
      </c>
      <c r="G1073" t="s">
        <v>38</v>
      </c>
      <c r="H1073">
        <v>44000000</v>
      </c>
      <c r="I1073">
        <v>5.6</v>
      </c>
    </row>
    <row r="1074" spans="1:9" x14ac:dyDescent="0.3">
      <c r="A1074" t="s">
        <v>6028</v>
      </c>
      <c r="B1074">
        <v>88</v>
      </c>
      <c r="C1074">
        <v>84300000</v>
      </c>
      <c r="D1074" t="s">
        <v>6030</v>
      </c>
      <c r="E1074" t="s">
        <v>6032</v>
      </c>
      <c r="F1074" t="s">
        <v>37</v>
      </c>
      <c r="G1074" t="s">
        <v>38</v>
      </c>
      <c r="H1074">
        <v>2600000</v>
      </c>
      <c r="I1074">
        <v>7.5</v>
      </c>
    </row>
    <row r="1075" spans="1:9" x14ac:dyDescent="0.3">
      <c r="A1075" t="s">
        <v>6037</v>
      </c>
      <c r="B1075">
        <v>325</v>
      </c>
      <c r="C1075">
        <v>1500000</v>
      </c>
      <c r="D1075" t="s">
        <v>6038</v>
      </c>
      <c r="E1075" t="s">
        <v>6039</v>
      </c>
      <c r="F1075" t="s">
        <v>37</v>
      </c>
      <c r="G1075" t="s">
        <v>38</v>
      </c>
      <c r="H1075">
        <v>44000000</v>
      </c>
      <c r="I1075">
        <v>6.8</v>
      </c>
    </row>
    <row r="1076" spans="1:9" x14ac:dyDescent="0.3">
      <c r="A1076" t="s">
        <v>1617</v>
      </c>
      <c r="B1076">
        <v>102</v>
      </c>
      <c r="C1076">
        <v>62318875</v>
      </c>
      <c r="D1076" t="s">
        <v>262</v>
      </c>
      <c r="E1076" t="s">
        <v>6043</v>
      </c>
      <c r="F1076" t="s">
        <v>37</v>
      </c>
      <c r="G1076" t="s">
        <v>38</v>
      </c>
      <c r="H1076">
        <v>50000000</v>
      </c>
      <c r="I1076">
        <v>6.8</v>
      </c>
    </row>
    <row r="1077" spans="1:9" x14ac:dyDescent="0.3">
      <c r="A1077" t="s">
        <v>6046</v>
      </c>
      <c r="B1077">
        <v>110</v>
      </c>
      <c r="C1077">
        <v>5773519</v>
      </c>
      <c r="D1077" t="s">
        <v>3171</v>
      </c>
      <c r="E1077" t="s">
        <v>6047</v>
      </c>
      <c r="F1077" t="s">
        <v>37</v>
      </c>
      <c r="G1077" t="s">
        <v>38</v>
      </c>
      <c r="H1077">
        <v>40000000</v>
      </c>
      <c r="I1077">
        <v>6</v>
      </c>
    </row>
    <row r="1078" spans="1:9" x14ac:dyDescent="0.3">
      <c r="A1078" t="s">
        <v>6051</v>
      </c>
      <c r="B1078">
        <v>136</v>
      </c>
      <c r="C1078">
        <v>51768623</v>
      </c>
      <c r="D1078" t="s">
        <v>3409</v>
      </c>
      <c r="E1078" t="s">
        <v>6053</v>
      </c>
      <c r="F1078" t="s">
        <v>37</v>
      </c>
      <c r="G1078" t="s">
        <v>38</v>
      </c>
      <c r="H1078">
        <v>43000000</v>
      </c>
      <c r="I1078">
        <v>7.3</v>
      </c>
    </row>
    <row r="1079" spans="1:9" x14ac:dyDescent="0.3">
      <c r="A1079" t="s">
        <v>3281</v>
      </c>
      <c r="B1079">
        <v>103</v>
      </c>
      <c r="C1079">
        <v>37035515</v>
      </c>
      <c r="D1079" t="s">
        <v>2527</v>
      </c>
      <c r="E1079" t="s">
        <v>6057</v>
      </c>
      <c r="F1079" t="s">
        <v>37</v>
      </c>
      <c r="G1079" t="s">
        <v>38</v>
      </c>
      <c r="H1079">
        <v>43000000</v>
      </c>
      <c r="I1079">
        <v>6</v>
      </c>
    </row>
    <row r="1080" spans="1:9" x14ac:dyDescent="0.3">
      <c r="A1080" t="s">
        <v>1114</v>
      </c>
      <c r="B1080">
        <v>103</v>
      </c>
      <c r="C1080">
        <v>24520892</v>
      </c>
      <c r="D1080" t="s">
        <v>464</v>
      </c>
      <c r="E1080" t="s">
        <v>6060</v>
      </c>
      <c r="F1080" t="s">
        <v>37</v>
      </c>
      <c r="G1080" t="s">
        <v>1465</v>
      </c>
      <c r="H1080">
        <v>45000000</v>
      </c>
      <c r="I1080">
        <v>7</v>
      </c>
    </row>
    <row r="1081" spans="1:9" x14ac:dyDescent="0.3">
      <c r="A1081" t="s">
        <v>6063</v>
      </c>
      <c r="B1081">
        <v>90</v>
      </c>
      <c r="C1081">
        <v>24430272</v>
      </c>
      <c r="D1081" t="s">
        <v>1681</v>
      </c>
      <c r="E1081" t="s">
        <v>6066</v>
      </c>
      <c r="F1081" t="s">
        <v>37</v>
      </c>
      <c r="G1081" t="s">
        <v>38</v>
      </c>
      <c r="H1081">
        <v>43000000</v>
      </c>
      <c r="I1081">
        <v>5.0999999999999996</v>
      </c>
    </row>
    <row r="1082" spans="1:9" x14ac:dyDescent="0.3">
      <c r="A1082" t="s">
        <v>2213</v>
      </c>
      <c r="B1082">
        <v>154</v>
      </c>
      <c r="C1082">
        <v>158348400</v>
      </c>
      <c r="D1082" t="s">
        <v>1924</v>
      </c>
      <c r="E1082" t="s">
        <v>6070</v>
      </c>
      <c r="F1082" t="s">
        <v>37</v>
      </c>
      <c r="G1082" t="s">
        <v>38</v>
      </c>
      <c r="H1082">
        <v>42000000</v>
      </c>
      <c r="I1082">
        <v>6.8</v>
      </c>
    </row>
    <row r="1083" spans="1:9" x14ac:dyDescent="0.3">
      <c r="A1083" t="s">
        <v>6074</v>
      </c>
      <c r="B1083">
        <v>99</v>
      </c>
      <c r="C1083">
        <v>31136950</v>
      </c>
      <c r="D1083" t="s">
        <v>687</v>
      </c>
      <c r="E1083" t="s">
        <v>6077</v>
      </c>
      <c r="F1083" t="s">
        <v>37</v>
      </c>
      <c r="G1083" t="s">
        <v>38</v>
      </c>
      <c r="H1083">
        <v>44000000</v>
      </c>
      <c r="I1083">
        <v>6.5</v>
      </c>
    </row>
    <row r="1084" spans="1:9" x14ac:dyDescent="0.3">
      <c r="A1084" t="s">
        <v>1783</v>
      </c>
      <c r="B1084">
        <v>93</v>
      </c>
      <c r="C1084">
        <v>29113588</v>
      </c>
      <c r="D1084" t="s">
        <v>334</v>
      </c>
      <c r="E1084" t="s">
        <v>6081</v>
      </c>
      <c r="F1084" t="s">
        <v>37</v>
      </c>
      <c r="G1084" t="s">
        <v>38</v>
      </c>
      <c r="H1084">
        <v>40000000</v>
      </c>
      <c r="I1084">
        <v>6.6</v>
      </c>
    </row>
    <row r="1085" spans="1:9" x14ac:dyDescent="0.3">
      <c r="A1085" t="s">
        <v>2099</v>
      </c>
      <c r="B1085">
        <v>109</v>
      </c>
      <c r="C1085">
        <v>138447667</v>
      </c>
      <c r="D1085" t="s">
        <v>1752</v>
      </c>
      <c r="E1085" t="s">
        <v>6085</v>
      </c>
      <c r="F1085" t="s">
        <v>37</v>
      </c>
      <c r="G1085" t="s">
        <v>38</v>
      </c>
      <c r="H1085">
        <v>42000000</v>
      </c>
      <c r="I1085">
        <v>7.2</v>
      </c>
    </row>
    <row r="1086" spans="1:9" x14ac:dyDescent="0.3">
      <c r="A1086" t="s">
        <v>5774</v>
      </c>
      <c r="B1086">
        <v>124</v>
      </c>
      <c r="C1086">
        <v>116006080</v>
      </c>
      <c r="D1086" t="s">
        <v>1415</v>
      </c>
      <c r="E1086" t="s">
        <v>6089</v>
      </c>
      <c r="F1086" t="s">
        <v>37</v>
      </c>
      <c r="G1086" t="s">
        <v>56</v>
      </c>
      <c r="H1086">
        <v>42000000</v>
      </c>
      <c r="I1086">
        <v>7</v>
      </c>
    </row>
    <row r="1087" spans="1:9" x14ac:dyDescent="0.3">
      <c r="A1087" t="s">
        <v>4752</v>
      </c>
      <c r="B1087">
        <v>84</v>
      </c>
      <c r="C1087">
        <v>106793915</v>
      </c>
      <c r="D1087" t="s">
        <v>863</v>
      </c>
      <c r="E1087" t="s">
        <v>6093</v>
      </c>
      <c r="F1087" t="s">
        <v>37</v>
      </c>
      <c r="G1087" t="s">
        <v>56</v>
      </c>
      <c r="H1087">
        <v>45000000</v>
      </c>
      <c r="I1087">
        <v>7</v>
      </c>
    </row>
    <row r="1088" spans="1:9" x14ac:dyDescent="0.3">
      <c r="A1088" t="s">
        <v>6097</v>
      </c>
      <c r="B1088">
        <v>90</v>
      </c>
      <c r="C1088">
        <v>87856565</v>
      </c>
      <c r="D1088" t="s">
        <v>1681</v>
      </c>
      <c r="E1088" t="s">
        <v>6099</v>
      </c>
      <c r="F1088" t="s">
        <v>37</v>
      </c>
      <c r="G1088" t="s">
        <v>38</v>
      </c>
      <c r="H1088">
        <v>42000000</v>
      </c>
      <c r="I1088">
        <v>5.9</v>
      </c>
    </row>
    <row r="1089" spans="1:9" x14ac:dyDescent="0.3">
      <c r="A1089" t="s">
        <v>6102</v>
      </c>
      <c r="B1089">
        <v>117</v>
      </c>
      <c r="C1089">
        <v>70100000</v>
      </c>
      <c r="D1089" t="s">
        <v>1415</v>
      </c>
      <c r="E1089" t="s">
        <v>6103</v>
      </c>
      <c r="F1089" t="s">
        <v>37</v>
      </c>
      <c r="G1089" t="s">
        <v>38</v>
      </c>
      <c r="H1089">
        <v>40000000</v>
      </c>
      <c r="I1089">
        <v>5.4</v>
      </c>
    </row>
    <row r="1090" spans="1:9" x14ac:dyDescent="0.3">
      <c r="A1090" t="s">
        <v>969</v>
      </c>
      <c r="B1090">
        <v>123</v>
      </c>
      <c r="C1090">
        <v>159578352</v>
      </c>
      <c r="D1090" t="s">
        <v>1752</v>
      </c>
      <c r="E1090" t="s">
        <v>6108</v>
      </c>
      <c r="F1090" t="s">
        <v>37</v>
      </c>
      <c r="G1090" t="s">
        <v>38</v>
      </c>
      <c r="H1090">
        <v>43000000</v>
      </c>
      <c r="I1090">
        <v>6.6</v>
      </c>
    </row>
    <row r="1091" spans="1:9" x14ac:dyDescent="0.3">
      <c r="A1091" t="s">
        <v>6111</v>
      </c>
      <c r="B1091">
        <v>251</v>
      </c>
      <c r="C1091">
        <v>57750000</v>
      </c>
      <c r="D1091" t="s">
        <v>6113</v>
      </c>
      <c r="E1091" t="s">
        <v>6114</v>
      </c>
      <c r="F1091" t="s">
        <v>37</v>
      </c>
      <c r="G1091" t="s">
        <v>56</v>
      </c>
      <c r="H1091">
        <v>31115000</v>
      </c>
      <c r="I1091">
        <v>7</v>
      </c>
    </row>
    <row r="1092" spans="1:9" x14ac:dyDescent="0.3">
      <c r="A1092" t="s">
        <v>1627</v>
      </c>
      <c r="B1092">
        <v>105</v>
      </c>
      <c r="C1092">
        <v>45290318</v>
      </c>
      <c r="D1092" t="s">
        <v>3228</v>
      </c>
      <c r="E1092" t="s">
        <v>6119</v>
      </c>
      <c r="F1092" t="s">
        <v>37</v>
      </c>
      <c r="G1092" t="s">
        <v>38</v>
      </c>
      <c r="H1092">
        <v>42000000</v>
      </c>
      <c r="I1092">
        <v>6.5</v>
      </c>
    </row>
    <row r="1093" spans="1:9" x14ac:dyDescent="0.3">
      <c r="A1093" t="s">
        <v>5273</v>
      </c>
      <c r="B1093">
        <v>115</v>
      </c>
      <c r="C1093">
        <v>41543207</v>
      </c>
      <c r="D1093" t="s">
        <v>2142</v>
      </c>
      <c r="E1093" t="s">
        <v>6123</v>
      </c>
      <c r="F1093" t="s">
        <v>37</v>
      </c>
      <c r="G1093" t="s">
        <v>38</v>
      </c>
      <c r="H1093">
        <v>42000000</v>
      </c>
      <c r="I1093">
        <v>6.3</v>
      </c>
    </row>
    <row r="1094" spans="1:9" x14ac:dyDescent="0.3">
      <c r="A1094" t="s">
        <v>6126</v>
      </c>
      <c r="B1094">
        <v>122</v>
      </c>
      <c r="C1094">
        <v>41252428</v>
      </c>
      <c r="D1094" t="s">
        <v>1415</v>
      </c>
      <c r="E1094" t="s">
        <v>6127</v>
      </c>
      <c r="F1094" t="s">
        <v>37</v>
      </c>
      <c r="G1094" t="s">
        <v>38</v>
      </c>
      <c r="H1094">
        <v>42000000</v>
      </c>
      <c r="I1094">
        <v>6.5</v>
      </c>
    </row>
    <row r="1095" spans="1:9" x14ac:dyDescent="0.3">
      <c r="A1095" t="s">
        <v>6131</v>
      </c>
      <c r="B1095">
        <v>119</v>
      </c>
      <c r="C1095">
        <v>35228696</v>
      </c>
      <c r="D1095" t="s">
        <v>6132</v>
      </c>
      <c r="E1095" t="s">
        <v>6133</v>
      </c>
      <c r="F1095" t="s">
        <v>37</v>
      </c>
      <c r="G1095" t="s">
        <v>38</v>
      </c>
      <c r="H1095">
        <v>32000000</v>
      </c>
      <c r="I1095">
        <v>6.5</v>
      </c>
    </row>
    <row r="1096" spans="1:9" x14ac:dyDescent="0.3">
      <c r="A1096" t="s">
        <v>3722</v>
      </c>
      <c r="B1096">
        <v>81</v>
      </c>
      <c r="C1096">
        <v>59992760</v>
      </c>
      <c r="D1096" t="s">
        <v>1671</v>
      </c>
      <c r="E1096" t="s">
        <v>6138</v>
      </c>
      <c r="F1096" t="s">
        <v>37</v>
      </c>
      <c r="G1096" t="s">
        <v>38</v>
      </c>
      <c r="H1096">
        <v>42000000</v>
      </c>
      <c r="I1096">
        <v>5.8</v>
      </c>
    </row>
    <row r="1097" spans="1:9" x14ac:dyDescent="0.3">
      <c r="A1097" t="s">
        <v>6142</v>
      </c>
      <c r="B1097">
        <v>133</v>
      </c>
      <c r="C1097">
        <v>34667015</v>
      </c>
      <c r="D1097" t="s">
        <v>50</v>
      </c>
      <c r="E1097" t="s">
        <v>6144</v>
      </c>
      <c r="F1097" t="s">
        <v>37</v>
      </c>
      <c r="G1097" t="s">
        <v>56</v>
      </c>
      <c r="H1097">
        <v>32000000</v>
      </c>
      <c r="I1097">
        <v>6.6</v>
      </c>
    </row>
    <row r="1098" spans="1:9" x14ac:dyDescent="0.3">
      <c r="A1098" t="s">
        <v>6148</v>
      </c>
      <c r="B1098">
        <v>100</v>
      </c>
      <c r="C1098">
        <v>37652565</v>
      </c>
      <c r="D1098" t="s">
        <v>2664</v>
      </c>
      <c r="E1098" t="s">
        <v>6149</v>
      </c>
      <c r="F1098" t="s">
        <v>37</v>
      </c>
      <c r="G1098" t="s">
        <v>38</v>
      </c>
      <c r="H1098">
        <v>42000000</v>
      </c>
      <c r="I1098">
        <v>5.4</v>
      </c>
    </row>
    <row r="1099" spans="1:9" x14ac:dyDescent="0.3">
      <c r="A1099" t="s">
        <v>6152</v>
      </c>
      <c r="B1099">
        <v>120</v>
      </c>
      <c r="C1099">
        <v>24375436</v>
      </c>
      <c r="D1099" t="s">
        <v>464</v>
      </c>
      <c r="E1099" t="s">
        <v>6153</v>
      </c>
      <c r="F1099" t="s">
        <v>37</v>
      </c>
      <c r="G1099" t="s">
        <v>38</v>
      </c>
      <c r="H1099">
        <v>42000000</v>
      </c>
      <c r="I1099">
        <v>6.1</v>
      </c>
    </row>
    <row r="1100" spans="1:9" x14ac:dyDescent="0.3">
      <c r="A1100" t="s">
        <v>6156</v>
      </c>
      <c r="B1100">
        <v>104</v>
      </c>
      <c r="C1100">
        <v>20915465</v>
      </c>
      <c r="D1100" t="s">
        <v>5913</v>
      </c>
      <c r="E1100" t="s">
        <v>6158</v>
      </c>
      <c r="F1100" t="s">
        <v>37</v>
      </c>
      <c r="G1100" t="s">
        <v>56</v>
      </c>
      <c r="H1100">
        <v>42000000</v>
      </c>
      <c r="I1100">
        <v>4</v>
      </c>
    </row>
    <row r="1101" spans="1:9" x14ac:dyDescent="0.3">
      <c r="A1101" t="s">
        <v>5349</v>
      </c>
      <c r="B1101">
        <v>122</v>
      </c>
      <c r="C1101">
        <v>24127895</v>
      </c>
      <c r="D1101" t="s">
        <v>2125</v>
      </c>
      <c r="E1101" t="s">
        <v>6162</v>
      </c>
      <c r="F1101" t="s">
        <v>37</v>
      </c>
      <c r="G1101" t="s">
        <v>38</v>
      </c>
      <c r="H1101">
        <v>50000000</v>
      </c>
      <c r="I1101">
        <v>7.6</v>
      </c>
    </row>
    <row r="1102" spans="1:9" x14ac:dyDescent="0.3">
      <c r="A1102" t="s">
        <v>1939</v>
      </c>
      <c r="B1102">
        <v>80</v>
      </c>
      <c r="C1102">
        <v>84961</v>
      </c>
      <c r="D1102" t="s">
        <v>1313</v>
      </c>
      <c r="E1102" t="s">
        <v>6167</v>
      </c>
      <c r="F1102" t="s">
        <v>1946</v>
      </c>
      <c r="G1102" t="s">
        <v>892</v>
      </c>
      <c r="H1102">
        <v>31000000</v>
      </c>
      <c r="I1102">
        <v>7.9</v>
      </c>
    </row>
    <row r="1103" spans="1:9" x14ac:dyDescent="0.3">
      <c r="A1103" t="s">
        <v>6171</v>
      </c>
      <c r="B1103">
        <v>91</v>
      </c>
      <c r="C1103">
        <v>26404753</v>
      </c>
      <c r="D1103" t="s">
        <v>1533</v>
      </c>
      <c r="E1103" t="s">
        <v>6173</v>
      </c>
      <c r="F1103" t="s">
        <v>37</v>
      </c>
      <c r="G1103" t="s">
        <v>38</v>
      </c>
      <c r="H1103">
        <v>40000000</v>
      </c>
      <c r="I1103">
        <v>5.3</v>
      </c>
    </row>
    <row r="1104" spans="1:9" x14ac:dyDescent="0.3">
      <c r="A1104" t="s">
        <v>6176</v>
      </c>
      <c r="B1104">
        <v>112</v>
      </c>
      <c r="C1104">
        <v>6105175</v>
      </c>
      <c r="D1104" t="s">
        <v>1671</v>
      </c>
      <c r="E1104" t="s">
        <v>6178</v>
      </c>
      <c r="F1104" t="s">
        <v>37</v>
      </c>
      <c r="G1104" t="s">
        <v>38</v>
      </c>
      <c r="H1104">
        <v>44000000</v>
      </c>
      <c r="I1104">
        <v>6.6</v>
      </c>
    </row>
    <row r="1105" spans="1:9" x14ac:dyDescent="0.3">
      <c r="A1105" t="s">
        <v>6182</v>
      </c>
      <c r="B1105">
        <v>100</v>
      </c>
      <c r="C1105">
        <v>5664251</v>
      </c>
      <c r="D1105" t="s">
        <v>6184</v>
      </c>
      <c r="E1105" t="s">
        <v>6185</v>
      </c>
      <c r="F1105" t="s">
        <v>37</v>
      </c>
      <c r="G1105" t="s">
        <v>179</v>
      </c>
      <c r="H1105">
        <v>45000000</v>
      </c>
      <c r="I1105">
        <v>6.3</v>
      </c>
    </row>
    <row r="1106" spans="1:9" x14ac:dyDescent="0.3">
      <c r="A1106" t="s">
        <v>4176</v>
      </c>
      <c r="B1106">
        <v>105</v>
      </c>
      <c r="C1106">
        <v>1260917</v>
      </c>
      <c r="D1106" t="s">
        <v>1752</v>
      </c>
      <c r="E1106" t="s">
        <v>6196</v>
      </c>
      <c r="F1106" t="s">
        <v>1464</v>
      </c>
      <c r="G1106" t="s">
        <v>1465</v>
      </c>
      <c r="H1106">
        <v>27000000</v>
      </c>
      <c r="I1106">
        <v>7.2</v>
      </c>
    </row>
    <row r="1107" spans="1:9" x14ac:dyDescent="0.3">
      <c r="A1107" t="s">
        <v>4914</v>
      </c>
      <c r="B1107">
        <v>110</v>
      </c>
      <c r="C1107">
        <v>116724075</v>
      </c>
      <c r="D1107" t="s">
        <v>6199</v>
      </c>
      <c r="E1107" t="s">
        <v>6200</v>
      </c>
      <c r="F1107" t="s">
        <v>37</v>
      </c>
      <c r="G1107" t="s">
        <v>38</v>
      </c>
      <c r="H1107">
        <v>41000000</v>
      </c>
      <c r="I1107">
        <v>7</v>
      </c>
    </row>
    <row r="1108" spans="1:9" x14ac:dyDescent="0.3">
      <c r="A1108" t="s">
        <v>5081</v>
      </c>
      <c r="B1108">
        <v>144</v>
      </c>
      <c r="C1108">
        <v>56083966</v>
      </c>
      <c r="D1108" t="s">
        <v>81</v>
      </c>
      <c r="E1108" t="s">
        <v>6210</v>
      </c>
      <c r="F1108" t="s">
        <v>37</v>
      </c>
      <c r="G1108" t="s">
        <v>38</v>
      </c>
      <c r="H1108">
        <v>65000000</v>
      </c>
      <c r="I1108">
        <v>6.9</v>
      </c>
    </row>
    <row r="1109" spans="1:9" x14ac:dyDescent="0.3">
      <c r="A1109" t="s">
        <v>6214</v>
      </c>
      <c r="B1109">
        <v>108</v>
      </c>
      <c r="C1109">
        <v>22108977</v>
      </c>
      <c r="D1109" t="s">
        <v>1258</v>
      </c>
      <c r="E1109" t="s">
        <v>6217</v>
      </c>
      <c r="F1109" t="s">
        <v>37</v>
      </c>
      <c r="G1109" t="s">
        <v>3859</v>
      </c>
      <c r="H1109">
        <v>41000000</v>
      </c>
      <c r="I1109">
        <v>5.2</v>
      </c>
    </row>
    <row r="1110" spans="1:9" x14ac:dyDescent="0.3">
      <c r="A1110" t="s">
        <v>912</v>
      </c>
      <c r="B1110">
        <v>107</v>
      </c>
      <c r="C1110">
        <v>293501675</v>
      </c>
      <c r="D1110" t="s">
        <v>1924</v>
      </c>
      <c r="E1110" t="s">
        <v>6221</v>
      </c>
      <c r="F1110" t="s">
        <v>37</v>
      </c>
      <c r="G1110" t="s">
        <v>38</v>
      </c>
      <c r="H1110">
        <v>40000000</v>
      </c>
      <c r="I1110">
        <v>8.1</v>
      </c>
    </row>
    <row r="1111" spans="1:9" x14ac:dyDescent="0.3">
      <c r="A1111" t="s">
        <v>6224</v>
      </c>
      <c r="B1111">
        <v>102</v>
      </c>
      <c r="C1111">
        <v>18600911</v>
      </c>
      <c r="D1111" t="s">
        <v>334</v>
      </c>
      <c r="E1111" t="s">
        <v>6226</v>
      </c>
      <c r="F1111" t="s">
        <v>37</v>
      </c>
      <c r="G1111" t="s">
        <v>38</v>
      </c>
      <c r="H1111">
        <v>42000000</v>
      </c>
      <c r="I1111">
        <v>6.6</v>
      </c>
    </row>
    <row r="1112" spans="1:9" x14ac:dyDescent="0.3">
      <c r="A1112" t="s">
        <v>3930</v>
      </c>
      <c r="B1112">
        <v>100</v>
      </c>
      <c r="C1112">
        <v>7204138</v>
      </c>
      <c r="D1112" t="s">
        <v>1671</v>
      </c>
      <c r="E1112" t="s">
        <v>6230</v>
      </c>
      <c r="F1112" t="s">
        <v>37</v>
      </c>
      <c r="G1112" t="s">
        <v>38</v>
      </c>
      <c r="H1112">
        <v>41000000</v>
      </c>
      <c r="I1112">
        <v>6.2</v>
      </c>
    </row>
    <row r="1113" spans="1:9" x14ac:dyDescent="0.3">
      <c r="A1113" t="s">
        <v>6234</v>
      </c>
      <c r="B1113">
        <v>126</v>
      </c>
      <c r="C1113">
        <v>90800000</v>
      </c>
      <c r="D1113" t="s">
        <v>6236</v>
      </c>
      <c r="E1113" t="s">
        <v>6237</v>
      </c>
      <c r="F1113" t="s">
        <v>37</v>
      </c>
      <c r="G1113" t="s">
        <v>38</v>
      </c>
      <c r="H1113">
        <v>8000000</v>
      </c>
      <c r="I1113">
        <v>7.2</v>
      </c>
    </row>
    <row r="1114" spans="1:9" x14ac:dyDescent="0.3">
      <c r="A1114" t="s">
        <v>4166</v>
      </c>
      <c r="B1114">
        <v>138</v>
      </c>
      <c r="C1114">
        <v>150117807</v>
      </c>
      <c r="D1114" t="s">
        <v>1935</v>
      </c>
      <c r="E1114" t="s">
        <v>6241</v>
      </c>
      <c r="F1114" t="s">
        <v>37</v>
      </c>
      <c r="G1114" t="s">
        <v>38</v>
      </c>
      <c r="H1114">
        <v>40000000</v>
      </c>
      <c r="I1114">
        <v>7.3</v>
      </c>
    </row>
    <row r="1115" spans="1:9" x14ac:dyDescent="0.3">
      <c r="A1115" t="s">
        <v>6244</v>
      </c>
      <c r="B1115">
        <v>108</v>
      </c>
      <c r="C1115">
        <v>163947053</v>
      </c>
      <c r="D1115" t="s">
        <v>1415</v>
      </c>
      <c r="E1115" t="s">
        <v>6245</v>
      </c>
      <c r="F1115" t="s">
        <v>37</v>
      </c>
      <c r="G1115" t="s">
        <v>38</v>
      </c>
      <c r="H1115">
        <v>40000000</v>
      </c>
      <c r="I1115">
        <v>6.7</v>
      </c>
    </row>
    <row r="1116" spans="1:9" x14ac:dyDescent="0.3">
      <c r="A1116" t="s">
        <v>6248</v>
      </c>
      <c r="B1116">
        <v>105</v>
      </c>
      <c r="C1116">
        <v>116735231</v>
      </c>
      <c r="D1116" t="s">
        <v>2215</v>
      </c>
      <c r="E1116" t="s">
        <v>6250</v>
      </c>
      <c r="F1116" t="s">
        <v>37</v>
      </c>
      <c r="G1116" t="s">
        <v>38</v>
      </c>
      <c r="H1116">
        <v>70000000</v>
      </c>
      <c r="I1116">
        <v>6.4</v>
      </c>
    </row>
    <row r="1117" spans="1:9" x14ac:dyDescent="0.3">
      <c r="A1117" t="s">
        <v>435</v>
      </c>
      <c r="B1117">
        <v>108</v>
      </c>
      <c r="C1117">
        <v>118500000</v>
      </c>
      <c r="D1117" t="s">
        <v>1875</v>
      </c>
      <c r="E1117" t="s">
        <v>6255</v>
      </c>
      <c r="F1117" t="s">
        <v>37</v>
      </c>
      <c r="G1117" t="s">
        <v>38</v>
      </c>
      <c r="H1117">
        <v>40000000</v>
      </c>
      <c r="I1117">
        <v>7.8</v>
      </c>
    </row>
    <row r="1118" spans="1:9" x14ac:dyDescent="0.3">
      <c r="A1118" t="s">
        <v>1971</v>
      </c>
      <c r="B1118">
        <v>89</v>
      </c>
      <c r="C1118">
        <v>126546825</v>
      </c>
      <c r="D1118" t="s">
        <v>2813</v>
      </c>
      <c r="E1118" t="s">
        <v>6259</v>
      </c>
      <c r="F1118" t="s">
        <v>37</v>
      </c>
      <c r="G1118" t="s">
        <v>1465</v>
      </c>
      <c r="H1118">
        <v>40000000</v>
      </c>
      <c r="I1118">
        <v>6.4</v>
      </c>
    </row>
    <row r="1119" spans="1:9" x14ac:dyDescent="0.3">
      <c r="A1119" t="s">
        <v>6262</v>
      </c>
      <c r="B1119">
        <v>129</v>
      </c>
      <c r="C1119">
        <v>166147885</v>
      </c>
      <c r="D1119" t="s">
        <v>214</v>
      </c>
      <c r="E1119" t="s">
        <v>6263</v>
      </c>
      <c r="F1119" t="s">
        <v>37</v>
      </c>
      <c r="G1119" t="s">
        <v>38</v>
      </c>
      <c r="H1119">
        <v>40000000</v>
      </c>
      <c r="I1119">
        <v>4.0999999999999996</v>
      </c>
    </row>
    <row r="1120" spans="1:9" x14ac:dyDescent="0.3">
      <c r="A1120" t="s">
        <v>4903</v>
      </c>
      <c r="B1120">
        <v>84</v>
      </c>
      <c r="C1120">
        <v>111760631</v>
      </c>
      <c r="D1120" t="s">
        <v>3036</v>
      </c>
      <c r="E1120" t="s">
        <v>6266</v>
      </c>
      <c r="F1120" t="s">
        <v>37</v>
      </c>
      <c r="G1120" t="s">
        <v>38</v>
      </c>
      <c r="H1120">
        <v>38000000</v>
      </c>
      <c r="I1120">
        <v>4.0999999999999996</v>
      </c>
    </row>
    <row r="1121" spans="1:9" x14ac:dyDescent="0.3">
      <c r="A1121" t="s">
        <v>1324</v>
      </c>
      <c r="B1121">
        <v>149</v>
      </c>
      <c r="C1121">
        <v>108706165</v>
      </c>
      <c r="D1121" t="s">
        <v>2125</v>
      </c>
      <c r="E1121" t="s">
        <v>6269</v>
      </c>
      <c r="F1121" t="s">
        <v>37</v>
      </c>
      <c r="G1121" t="s">
        <v>38</v>
      </c>
      <c r="H1121">
        <v>40000000</v>
      </c>
      <c r="I1121">
        <v>7.4</v>
      </c>
    </row>
    <row r="1122" spans="1:9" x14ac:dyDescent="0.3">
      <c r="A1122" t="s">
        <v>809</v>
      </c>
      <c r="B1122">
        <v>94</v>
      </c>
      <c r="C1122">
        <v>138614544</v>
      </c>
      <c r="D1122" t="s">
        <v>3057</v>
      </c>
      <c r="E1122" t="s">
        <v>6272</v>
      </c>
      <c r="F1122" t="s">
        <v>37</v>
      </c>
      <c r="G1122" t="s">
        <v>38</v>
      </c>
      <c r="H1122">
        <v>40000000</v>
      </c>
      <c r="I1122">
        <v>5.8</v>
      </c>
    </row>
    <row r="1123" spans="1:9" x14ac:dyDescent="0.3">
      <c r="A1123" t="s">
        <v>225</v>
      </c>
      <c r="B1123">
        <v>121</v>
      </c>
      <c r="C1123">
        <v>125069696</v>
      </c>
      <c r="D1123" t="s">
        <v>6276</v>
      </c>
      <c r="E1123" t="s">
        <v>6278</v>
      </c>
      <c r="F1123" t="s">
        <v>37</v>
      </c>
      <c r="G1123" t="s">
        <v>38</v>
      </c>
      <c r="H1123">
        <v>40000000</v>
      </c>
      <c r="I1123">
        <v>7.6</v>
      </c>
    </row>
    <row r="1124" spans="1:9" x14ac:dyDescent="0.3">
      <c r="A1124" t="s">
        <v>5624</v>
      </c>
      <c r="B1124">
        <v>128</v>
      </c>
      <c r="C1124">
        <v>107458785</v>
      </c>
      <c r="D1124" t="s">
        <v>6283</v>
      </c>
      <c r="E1124" t="s">
        <v>6284</v>
      </c>
      <c r="F1124" t="s">
        <v>37</v>
      </c>
      <c r="G1124" t="s">
        <v>38</v>
      </c>
      <c r="H1124">
        <v>40000000</v>
      </c>
      <c r="I1124">
        <v>7.2</v>
      </c>
    </row>
    <row r="1125" spans="1:9" x14ac:dyDescent="0.3">
      <c r="A1125" t="s">
        <v>332</v>
      </c>
      <c r="B1125">
        <v>134</v>
      </c>
      <c r="C1125">
        <v>102310175</v>
      </c>
      <c r="D1125" t="s">
        <v>3030</v>
      </c>
      <c r="E1125" t="s">
        <v>6289</v>
      </c>
      <c r="F1125" t="s">
        <v>37</v>
      </c>
      <c r="G1125" t="s">
        <v>38</v>
      </c>
      <c r="H1125">
        <v>40000000</v>
      </c>
      <c r="I1125">
        <v>7.8</v>
      </c>
    </row>
    <row r="1126" spans="1:9" x14ac:dyDescent="0.3">
      <c r="A1126" t="s">
        <v>685</v>
      </c>
      <c r="B1126">
        <v>120</v>
      </c>
      <c r="C1126">
        <v>96917897</v>
      </c>
      <c r="D1126" t="s">
        <v>1544</v>
      </c>
      <c r="E1126" t="s">
        <v>6293</v>
      </c>
      <c r="F1126" t="s">
        <v>37</v>
      </c>
      <c r="G1126" t="s">
        <v>38</v>
      </c>
      <c r="H1126">
        <v>40000000</v>
      </c>
      <c r="I1126">
        <v>7.7</v>
      </c>
    </row>
    <row r="1127" spans="1:9" x14ac:dyDescent="0.3">
      <c r="A1127" t="s">
        <v>6297</v>
      </c>
      <c r="B1127">
        <v>129</v>
      </c>
      <c r="C1127">
        <v>93952276</v>
      </c>
      <c r="D1127" t="s">
        <v>1415</v>
      </c>
      <c r="E1127" t="s">
        <v>6300</v>
      </c>
      <c r="F1127" t="s">
        <v>37</v>
      </c>
      <c r="G1127" t="s">
        <v>38</v>
      </c>
      <c r="H1127">
        <v>40000000</v>
      </c>
      <c r="I1127">
        <v>6.4</v>
      </c>
    </row>
    <row r="1128" spans="1:9" x14ac:dyDescent="0.3">
      <c r="A1128" t="s">
        <v>5702</v>
      </c>
      <c r="B1128">
        <v>89</v>
      </c>
      <c r="C1128">
        <v>90703745</v>
      </c>
      <c r="D1128" t="s">
        <v>1671</v>
      </c>
      <c r="E1128" t="s">
        <v>6305</v>
      </c>
      <c r="F1128" t="s">
        <v>37</v>
      </c>
      <c r="G1128" t="s">
        <v>38</v>
      </c>
      <c r="H1128">
        <v>45000000</v>
      </c>
      <c r="I1128">
        <v>5.0999999999999996</v>
      </c>
    </row>
    <row r="1129" spans="1:9" x14ac:dyDescent="0.3">
      <c r="A1129" t="s">
        <v>6308</v>
      </c>
      <c r="B1129">
        <v>116</v>
      </c>
      <c r="C1129">
        <v>89138076</v>
      </c>
      <c r="D1129" t="s">
        <v>5103</v>
      </c>
      <c r="E1129" t="s">
        <v>6311</v>
      </c>
      <c r="F1129" t="s">
        <v>37</v>
      </c>
      <c r="G1129" t="s">
        <v>38</v>
      </c>
      <c r="H1129">
        <v>40000000</v>
      </c>
      <c r="I1129">
        <v>5.5</v>
      </c>
    </row>
    <row r="1130" spans="1:9" x14ac:dyDescent="0.3">
      <c r="A1130" t="s">
        <v>435</v>
      </c>
      <c r="B1130">
        <v>118</v>
      </c>
      <c r="C1130">
        <v>87666629</v>
      </c>
      <c r="D1130" t="s">
        <v>6314</v>
      </c>
      <c r="E1130" t="s">
        <v>6315</v>
      </c>
      <c r="F1130" t="s">
        <v>37</v>
      </c>
      <c r="G1130" t="s">
        <v>38</v>
      </c>
      <c r="H1130">
        <v>40000000</v>
      </c>
      <c r="I1130">
        <v>7.4</v>
      </c>
    </row>
    <row r="1131" spans="1:9" x14ac:dyDescent="0.3">
      <c r="A1131" t="s">
        <v>6318</v>
      </c>
      <c r="B1131">
        <v>107</v>
      </c>
      <c r="C1131">
        <v>90353764</v>
      </c>
      <c r="D1131" t="s">
        <v>1009</v>
      </c>
      <c r="E1131" t="s">
        <v>6319</v>
      </c>
      <c r="F1131" t="s">
        <v>37</v>
      </c>
      <c r="G1131" t="s">
        <v>38</v>
      </c>
      <c r="H1131">
        <v>40000000</v>
      </c>
      <c r="I1131">
        <v>6</v>
      </c>
    </row>
    <row r="1132" spans="1:9" x14ac:dyDescent="0.3">
      <c r="A1132" t="s">
        <v>4850</v>
      </c>
      <c r="B1132">
        <v>155</v>
      </c>
      <c r="C1132">
        <v>82522790</v>
      </c>
      <c r="D1132" t="s">
        <v>6322</v>
      </c>
      <c r="E1132" t="s">
        <v>6323</v>
      </c>
      <c r="F1132" t="s">
        <v>37</v>
      </c>
      <c r="G1132" t="s">
        <v>38</v>
      </c>
      <c r="H1132">
        <v>40000000</v>
      </c>
      <c r="I1132">
        <v>7.5</v>
      </c>
    </row>
    <row r="1133" spans="1:9" x14ac:dyDescent="0.3">
      <c r="A1133" t="s">
        <v>3668</v>
      </c>
      <c r="B1133">
        <v>123</v>
      </c>
      <c r="C1133">
        <v>94125426</v>
      </c>
      <c r="D1133" t="s">
        <v>6326</v>
      </c>
      <c r="E1133" t="s">
        <v>6327</v>
      </c>
      <c r="F1133" t="s">
        <v>37</v>
      </c>
      <c r="G1133" t="s">
        <v>38</v>
      </c>
      <c r="H1133">
        <v>40000000</v>
      </c>
      <c r="I1133">
        <v>7</v>
      </c>
    </row>
    <row r="1134" spans="1:9" x14ac:dyDescent="0.3">
      <c r="A1134" t="s">
        <v>5081</v>
      </c>
      <c r="B1134">
        <v>128</v>
      </c>
      <c r="C1134">
        <v>95001343</v>
      </c>
      <c r="D1134" t="s">
        <v>1634</v>
      </c>
      <c r="E1134" t="s">
        <v>6330</v>
      </c>
      <c r="F1134" t="s">
        <v>37</v>
      </c>
      <c r="G1134" t="s">
        <v>38</v>
      </c>
      <c r="H1134">
        <v>40000000</v>
      </c>
      <c r="I1134">
        <v>7.5</v>
      </c>
    </row>
    <row r="1135" spans="1:9" x14ac:dyDescent="0.3">
      <c r="A1135" t="s">
        <v>2647</v>
      </c>
      <c r="B1135">
        <v>139</v>
      </c>
      <c r="C1135">
        <v>81292135</v>
      </c>
      <c r="D1135" t="s">
        <v>2125</v>
      </c>
      <c r="E1135" t="s">
        <v>6333</v>
      </c>
      <c r="F1135" t="s">
        <v>37</v>
      </c>
      <c r="G1135" t="s">
        <v>38</v>
      </c>
      <c r="H1135">
        <v>40000000</v>
      </c>
      <c r="I1135">
        <v>7.3</v>
      </c>
    </row>
    <row r="1136" spans="1:9" x14ac:dyDescent="0.3">
      <c r="A1136" t="s">
        <v>3494</v>
      </c>
      <c r="B1136">
        <v>109</v>
      </c>
      <c r="C1136">
        <v>86208010</v>
      </c>
      <c r="D1136" t="s">
        <v>1671</v>
      </c>
      <c r="E1136" t="s">
        <v>6336</v>
      </c>
      <c r="F1136" t="s">
        <v>37</v>
      </c>
      <c r="G1136" t="s">
        <v>38</v>
      </c>
      <c r="H1136">
        <v>35000000</v>
      </c>
      <c r="I1136">
        <v>5.7</v>
      </c>
    </row>
    <row r="1137" spans="1:9" x14ac:dyDescent="0.3">
      <c r="A1137" t="s">
        <v>5087</v>
      </c>
      <c r="B1137">
        <v>120</v>
      </c>
      <c r="C1137">
        <v>81593527</v>
      </c>
      <c r="D1137" t="s">
        <v>3271</v>
      </c>
      <c r="E1137" t="s">
        <v>6339</v>
      </c>
      <c r="F1137" t="s">
        <v>37</v>
      </c>
      <c r="G1137" t="s">
        <v>38</v>
      </c>
      <c r="H1137">
        <v>40000000</v>
      </c>
      <c r="I1137">
        <v>7.3</v>
      </c>
    </row>
    <row r="1138" spans="1:9" x14ac:dyDescent="0.3">
      <c r="A1138" t="s">
        <v>2367</v>
      </c>
      <c r="B1138">
        <v>121</v>
      </c>
      <c r="C1138">
        <v>75274748</v>
      </c>
      <c r="D1138" t="s">
        <v>2527</v>
      </c>
      <c r="E1138" t="s">
        <v>6343</v>
      </c>
      <c r="F1138" t="s">
        <v>37</v>
      </c>
      <c r="G1138" t="s">
        <v>38</v>
      </c>
      <c r="H1138">
        <v>35000000</v>
      </c>
      <c r="I1138">
        <v>7.2</v>
      </c>
    </row>
    <row r="1139" spans="1:9" x14ac:dyDescent="0.3">
      <c r="A1139" t="s">
        <v>1351</v>
      </c>
      <c r="B1139">
        <v>102</v>
      </c>
      <c r="C1139">
        <v>90835030</v>
      </c>
      <c r="D1139" t="s">
        <v>2136</v>
      </c>
      <c r="E1139" t="s">
        <v>6347</v>
      </c>
      <c r="F1139" t="s">
        <v>37</v>
      </c>
      <c r="G1139" t="s">
        <v>38</v>
      </c>
      <c r="H1139">
        <v>40000000</v>
      </c>
      <c r="I1139">
        <v>5.9</v>
      </c>
    </row>
    <row r="1140" spans="1:9" x14ac:dyDescent="0.3">
      <c r="A1140" t="s">
        <v>1633</v>
      </c>
      <c r="B1140">
        <v>117</v>
      </c>
      <c r="C1140">
        <v>72455275</v>
      </c>
      <c r="D1140" t="s">
        <v>6351</v>
      </c>
      <c r="E1140" t="s">
        <v>6352</v>
      </c>
      <c r="F1140" t="s">
        <v>37</v>
      </c>
      <c r="G1140" t="s">
        <v>38</v>
      </c>
      <c r="H1140">
        <v>40000000</v>
      </c>
      <c r="I1140">
        <v>7.8</v>
      </c>
    </row>
    <row r="1141" spans="1:9" x14ac:dyDescent="0.3">
      <c r="A1141" t="s">
        <v>3778</v>
      </c>
      <c r="B1141">
        <v>178</v>
      </c>
      <c r="C1141">
        <v>75305995</v>
      </c>
      <c r="D1141" t="s">
        <v>4296</v>
      </c>
      <c r="E1141" t="s">
        <v>6357</v>
      </c>
      <c r="F1141" t="s">
        <v>37</v>
      </c>
      <c r="G1141" t="s">
        <v>38</v>
      </c>
      <c r="H1141">
        <v>40000000</v>
      </c>
      <c r="I1141">
        <v>7.7</v>
      </c>
    </row>
    <row r="1142" spans="1:9" x14ac:dyDescent="0.3">
      <c r="A1142" t="s">
        <v>3827</v>
      </c>
      <c r="B1142">
        <v>147</v>
      </c>
      <c r="C1142">
        <v>74098862</v>
      </c>
      <c r="D1142" t="s">
        <v>1528</v>
      </c>
      <c r="E1142" t="s">
        <v>6361</v>
      </c>
      <c r="F1142" t="s">
        <v>37</v>
      </c>
      <c r="G1142" t="s">
        <v>38</v>
      </c>
      <c r="H1142">
        <v>40000000</v>
      </c>
      <c r="I1142">
        <v>8.1</v>
      </c>
    </row>
    <row r="1143" spans="1:9" x14ac:dyDescent="0.3">
      <c r="A1143" t="s">
        <v>2482</v>
      </c>
      <c r="B1143">
        <v>90</v>
      </c>
      <c r="C1143">
        <v>72266306</v>
      </c>
      <c r="D1143" t="s">
        <v>2142</v>
      </c>
      <c r="E1143" t="s">
        <v>6365</v>
      </c>
      <c r="F1143" t="s">
        <v>37</v>
      </c>
      <c r="G1143" t="s">
        <v>38</v>
      </c>
      <c r="H1143">
        <v>40000000</v>
      </c>
      <c r="I1143">
        <v>6.6</v>
      </c>
    </row>
    <row r="1144" spans="1:9" x14ac:dyDescent="0.3">
      <c r="A1144" t="s">
        <v>6097</v>
      </c>
      <c r="B1144">
        <v>105</v>
      </c>
      <c r="C1144">
        <v>71347010</v>
      </c>
      <c r="D1144" t="s">
        <v>1681</v>
      </c>
      <c r="E1144" t="s">
        <v>6368</v>
      </c>
      <c r="F1144" t="s">
        <v>37</v>
      </c>
      <c r="G1144" t="s">
        <v>38</v>
      </c>
      <c r="H1144">
        <v>40000000</v>
      </c>
      <c r="I1144">
        <v>7.1</v>
      </c>
    </row>
    <row r="1145" spans="1:9" x14ac:dyDescent="0.3">
      <c r="A1145" t="s">
        <v>3494</v>
      </c>
      <c r="B1145">
        <v>114</v>
      </c>
      <c r="C1145">
        <v>70836296</v>
      </c>
      <c r="D1145" t="s">
        <v>2490</v>
      </c>
      <c r="E1145" t="s">
        <v>6372</v>
      </c>
      <c r="F1145" t="s">
        <v>37</v>
      </c>
      <c r="G1145" t="s">
        <v>38</v>
      </c>
      <c r="H1145">
        <v>40000000</v>
      </c>
      <c r="I1145">
        <v>5.9</v>
      </c>
    </row>
    <row r="1146" spans="1:9" x14ac:dyDescent="0.3">
      <c r="A1146" t="s">
        <v>760</v>
      </c>
      <c r="B1146">
        <v>206</v>
      </c>
      <c r="C1146">
        <v>70405498</v>
      </c>
      <c r="D1146" t="s">
        <v>2819</v>
      </c>
      <c r="E1146" t="s">
        <v>6378</v>
      </c>
      <c r="F1146" t="s">
        <v>37</v>
      </c>
      <c r="G1146" t="s">
        <v>1465</v>
      </c>
      <c r="H1146">
        <v>40000000</v>
      </c>
      <c r="I1146">
        <v>8</v>
      </c>
    </row>
    <row r="1147" spans="1:9" x14ac:dyDescent="0.3">
      <c r="A1147" t="s">
        <v>4987</v>
      </c>
      <c r="B1147">
        <v>99</v>
      </c>
      <c r="C1147">
        <v>70163652</v>
      </c>
      <c r="D1147" t="s">
        <v>1009</v>
      </c>
      <c r="E1147" t="s">
        <v>6383</v>
      </c>
      <c r="F1147" t="s">
        <v>37</v>
      </c>
      <c r="G1147" t="s">
        <v>38</v>
      </c>
      <c r="H1147">
        <v>40000000</v>
      </c>
      <c r="I1147">
        <v>4.5999999999999996</v>
      </c>
    </row>
    <row r="1148" spans="1:9" x14ac:dyDescent="0.3">
      <c r="A1148" t="s">
        <v>40</v>
      </c>
      <c r="B1148">
        <v>123</v>
      </c>
      <c r="C1148">
        <v>66808615</v>
      </c>
      <c r="D1148" t="s">
        <v>6387</v>
      </c>
      <c r="E1148" t="s">
        <v>6388</v>
      </c>
      <c r="F1148" t="s">
        <v>37</v>
      </c>
      <c r="G1148" t="s">
        <v>38</v>
      </c>
      <c r="H1148">
        <v>34000000</v>
      </c>
      <c r="I1148">
        <v>6.1</v>
      </c>
    </row>
    <row r="1149" spans="1:9" x14ac:dyDescent="0.3">
      <c r="A1149" t="s">
        <v>6074</v>
      </c>
      <c r="B1149">
        <v>102</v>
      </c>
      <c r="C1149">
        <v>64149837</v>
      </c>
      <c r="D1149" t="s">
        <v>6391</v>
      </c>
      <c r="E1149" t="s">
        <v>6393</v>
      </c>
      <c r="F1149" t="s">
        <v>37</v>
      </c>
      <c r="G1149" t="s">
        <v>38</v>
      </c>
      <c r="H1149">
        <v>20000000</v>
      </c>
      <c r="I1149">
        <v>6.4</v>
      </c>
    </row>
    <row r="1150" spans="1:9" x14ac:dyDescent="0.3">
      <c r="A1150" t="s">
        <v>6396</v>
      </c>
      <c r="B1150">
        <v>109</v>
      </c>
      <c r="C1150">
        <v>83906114</v>
      </c>
      <c r="D1150" t="s">
        <v>1681</v>
      </c>
      <c r="E1150" t="s">
        <v>6398</v>
      </c>
      <c r="F1150" t="s">
        <v>37</v>
      </c>
      <c r="G1150" t="s">
        <v>38</v>
      </c>
      <c r="H1150">
        <v>40000000</v>
      </c>
      <c r="I1150">
        <v>6</v>
      </c>
    </row>
    <row r="1151" spans="1:9" x14ac:dyDescent="0.3">
      <c r="A1151" t="s">
        <v>5861</v>
      </c>
      <c r="B1151">
        <v>82</v>
      </c>
      <c r="C1151">
        <v>66466372</v>
      </c>
      <c r="D1151" t="s">
        <v>6403</v>
      </c>
      <c r="E1151" t="s">
        <v>6405</v>
      </c>
      <c r="F1151" t="s">
        <v>37</v>
      </c>
      <c r="G1151" t="s">
        <v>38</v>
      </c>
      <c r="H1151">
        <v>40000000</v>
      </c>
      <c r="I1151">
        <v>5.2</v>
      </c>
    </row>
    <row r="1152" spans="1:9" x14ac:dyDescent="0.3">
      <c r="A1152" t="s">
        <v>389</v>
      </c>
      <c r="B1152">
        <v>142</v>
      </c>
      <c r="C1152">
        <v>72306065</v>
      </c>
      <c r="D1152" t="s">
        <v>2819</v>
      </c>
      <c r="E1152" t="s">
        <v>6409</v>
      </c>
      <c r="F1152" t="s">
        <v>37</v>
      </c>
      <c r="G1152" t="s">
        <v>38</v>
      </c>
      <c r="H1152">
        <v>40000000</v>
      </c>
      <c r="I1152">
        <v>7.6</v>
      </c>
    </row>
    <row r="1153" spans="1:9" x14ac:dyDescent="0.3">
      <c r="A1153" t="s">
        <v>2048</v>
      </c>
      <c r="B1153">
        <v>106</v>
      </c>
      <c r="C1153">
        <v>59068786</v>
      </c>
      <c r="D1153" t="s">
        <v>1910</v>
      </c>
      <c r="E1153" t="s">
        <v>6413</v>
      </c>
      <c r="F1153" t="s">
        <v>37</v>
      </c>
      <c r="G1153" t="s">
        <v>38</v>
      </c>
      <c r="H1153">
        <v>40000000</v>
      </c>
      <c r="I1153">
        <v>6.4</v>
      </c>
    </row>
    <row r="1154" spans="1:9" x14ac:dyDescent="0.3">
      <c r="A1154" t="s">
        <v>1679</v>
      </c>
      <c r="B1154">
        <v>106</v>
      </c>
      <c r="C1154">
        <v>57887882</v>
      </c>
      <c r="D1154" t="s">
        <v>1415</v>
      </c>
      <c r="E1154" t="s">
        <v>6426</v>
      </c>
      <c r="F1154" t="s">
        <v>37</v>
      </c>
      <c r="G1154" t="s">
        <v>38</v>
      </c>
      <c r="H1154">
        <v>50000000</v>
      </c>
      <c r="I1154">
        <v>6.1</v>
      </c>
    </row>
    <row r="1155" spans="1:9" x14ac:dyDescent="0.3">
      <c r="A1155" t="s">
        <v>2843</v>
      </c>
      <c r="B1155">
        <v>108</v>
      </c>
      <c r="C1155">
        <v>53955614</v>
      </c>
      <c r="D1155" t="s">
        <v>3036</v>
      </c>
      <c r="E1155" t="s">
        <v>6429</v>
      </c>
      <c r="F1155" t="s">
        <v>37</v>
      </c>
      <c r="G1155" t="s">
        <v>38</v>
      </c>
      <c r="H1155">
        <v>40000000</v>
      </c>
      <c r="I1155">
        <v>6.1</v>
      </c>
    </row>
    <row r="1156" spans="1:9" x14ac:dyDescent="0.3">
      <c r="A1156" t="s">
        <v>6432</v>
      </c>
      <c r="B1156">
        <v>98</v>
      </c>
      <c r="C1156">
        <v>54967359</v>
      </c>
      <c r="D1156" t="s">
        <v>5765</v>
      </c>
      <c r="E1156" t="s">
        <v>6434</v>
      </c>
      <c r="F1156" t="s">
        <v>37</v>
      </c>
      <c r="G1156" t="s">
        <v>38</v>
      </c>
      <c r="H1156">
        <v>40000000</v>
      </c>
      <c r="I1156">
        <v>5.2</v>
      </c>
    </row>
    <row r="1157" spans="1:9" x14ac:dyDescent="0.3">
      <c r="A1157" t="s">
        <v>528</v>
      </c>
      <c r="B1157">
        <v>131</v>
      </c>
      <c r="C1157">
        <v>54228104</v>
      </c>
      <c r="D1157" t="s">
        <v>6437</v>
      </c>
      <c r="E1157" t="s">
        <v>6438</v>
      </c>
      <c r="F1157" t="s">
        <v>37</v>
      </c>
      <c r="G1157" t="s">
        <v>56</v>
      </c>
      <c r="H1157">
        <v>35000000</v>
      </c>
      <c r="I1157">
        <v>7.7</v>
      </c>
    </row>
    <row r="1158" spans="1:9" x14ac:dyDescent="0.3">
      <c r="A1158" t="s">
        <v>5683</v>
      </c>
      <c r="B1158">
        <v>118</v>
      </c>
      <c r="C1158">
        <v>57981889</v>
      </c>
      <c r="D1158" t="s">
        <v>2125</v>
      </c>
      <c r="E1158" t="s">
        <v>6442</v>
      </c>
      <c r="F1158" t="s">
        <v>37</v>
      </c>
      <c r="G1158" t="s">
        <v>38</v>
      </c>
      <c r="H1158">
        <v>40000000</v>
      </c>
      <c r="I1158">
        <v>7.3</v>
      </c>
    </row>
    <row r="1159" spans="1:9" x14ac:dyDescent="0.3">
      <c r="A1159" t="s">
        <v>5128</v>
      </c>
      <c r="B1159">
        <v>113</v>
      </c>
      <c r="C1159">
        <v>61094903</v>
      </c>
      <c r="D1159" t="s">
        <v>1156</v>
      </c>
      <c r="E1159" t="s">
        <v>6445</v>
      </c>
      <c r="F1159" t="s">
        <v>37</v>
      </c>
      <c r="G1159" t="s">
        <v>56</v>
      </c>
      <c r="H1159">
        <v>30000000</v>
      </c>
      <c r="I1159">
        <v>6.9</v>
      </c>
    </row>
    <row r="1160" spans="1:9" x14ac:dyDescent="0.3">
      <c r="A1160" t="s">
        <v>57</v>
      </c>
      <c r="B1160">
        <v>130</v>
      </c>
      <c r="C1160">
        <v>53082743</v>
      </c>
      <c r="D1160" t="s">
        <v>2202</v>
      </c>
      <c r="E1160" t="s">
        <v>6449</v>
      </c>
      <c r="F1160" t="s">
        <v>37</v>
      </c>
      <c r="G1160" t="s">
        <v>38</v>
      </c>
      <c r="H1160">
        <v>40000000</v>
      </c>
      <c r="I1160">
        <v>8.5</v>
      </c>
    </row>
    <row r="1161" spans="1:9" x14ac:dyDescent="0.3">
      <c r="A1161" t="s">
        <v>4516</v>
      </c>
      <c r="B1161">
        <v>116</v>
      </c>
      <c r="C1161">
        <v>54414716</v>
      </c>
      <c r="D1161" t="s">
        <v>1009</v>
      </c>
      <c r="E1161" t="s">
        <v>6452</v>
      </c>
      <c r="F1161" t="s">
        <v>37</v>
      </c>
      <c r="G1161" t="s">
        <v>38</v>
      </c>
      <c r="H1161">
        <v>42000000</v>
      </c>
      <c r="I1161">
        <v>6.3</v>
      </c>
    </row>
    <row r="1162" spans="1:9" x14ac:dyDescent="0.3">
      <c r="A1162" t="s">
        <v>6456</v>
      </c>
      <c r="B1162">
        <v>89</v>
      </c>
      <c r="C1162">
        <v>57011847</v>
      </c>
      <c r="D1162" t="s">
        <v>621</v>
      </c>
      <c r="E1162" t="s">
        <v>6458</v>
      </c>
      <c r="F1162" t="s">
        <v>37</v>
      </c>
      <c r="G1162" t="s">
        <v>38</v>
      </c>
      <c r="H1162">
        <v>40000000</v>
      </c>
      <c r="I1162">
        <v>5.9</v>
      </c>
    </row>
    <row r="1163" spans="1:9" x14ac:dyDescent="0.3">
      <c r="A1163" t="s">
        <v>3239</v>
      </c>
      <c r="B1163">
        <v>139</v>
      </c>
      <c r="C1163">
        <v>50859889</v>
      </c>
      <c r="D1163" t="s">
        <v>712</v>
      </c>
      <c r="E1163" t="s">
        <v>6464</v>
      </c>
      <c r="F1163" t="s">
        <v>6468</v>
      </c>
      <c r="G1163" t="s">
        <v>38</v>
      </c>
      <c r="H1163">
        <v>40000000</v>
      </c>
      <c r="I1163">
        <v>7.8</v>
      </c>
    </row>
    <row r="1164" spans="1:9" x14ac:dyDescent="0.3">
      <c r="A1164" t="s">
        <v>6142</v>
      </c>
      <c r="B1164">
        <v>130</v>
      </c>
      <c r="C1164">
        <v>51185897</v>
      </c>
      <c r="D1164" t="s">
        <v>50</v>
      </c>
      <c r="E1164" t="s">
        <v>6469</v>
      </c>
      <c r="F1164" t="s">
        <v>37</v>
      </c>
      <c r="G1164" t="s">
        <v>56</v>
      </c>
      <c r="H1164">
        <v>30000000</v>
      </c>
      <c r="I1164">
        <v>6.7</v>
      </c>
    </row>
    <row r="1165" spans="1:9" x14ac:dyDescent="0.3">
      <c r="A1165" t="s">
        <v>6472</v>
      </c>
      <c r="B1165">
        <v>107</v>
      </c>
      <c r="C1165">
        <v>52000688</v>
      </c>
      <c r="D1165" t="s">
        <v>227</v>
      </c>
      <c r="E1165" t="s">
        <v>6474</v>
      </c>
      <c r="F1165" t="s">
        <v>37</v>
      </c>
      <c r="G1165" t="s">
        <v>38</v>
      </c>
      <c r="H1165">
        <v>40000000</v>
      </c>
      <c r="I1165">
        <v>6.4</v>
      </c>
    </row>
    <row r="1166" spans="1:9" x14ac:dyDescent="0.3">
      <c r="A1166" t="s">
        <v>2698</v>
      </c>
      <c r="B1166">
        <v>116</v>
      </c>
      <c r="C1166">
        <v>49851591</v>
      </c>
      <c r="D1166" t="s">
        <v>4262</v>
      </c>
      <c r="E1166" t="s">
        <v>6478</v>
      </c>
      <c r="F1166" t="s">
        <v>37</v>
      </c>
      <c r="G1166" t="s">
        <v>38</v>
      </c>
      <c r="H1166">
        <v>40000000</v>
      </c>
      <c r="I1166">
        <v>5.9</v>
      </c>
    </row>
    <row r="1167" spans="1:9" x14ac:dyDescent="0.3">
      <c r="A1167" t="s">
        <v>4401</v>
      </c>
      <c r="B1167">
        <v>96</v>
      </c>
      <c r="C1167">
        <v>47781388</v>
      </c>
      <c r="D1167" t="s">
        <v>852</v>
      </c>
      <c r="E1167" t="s">
        <v>6482</v>
      </c>
      <c r="F1167" t="s">
        <v>37</v>
      </c>
      <c r="G1167" t="s">
        <v>38</v>
      </c>
      <c r="H1167">
        <v>40000000</v>
      </c>
      <c r="I1167">
        <v>6.6</v>
      </c>
    </row>
    <row r="1168" spans="1:9" x14ac:dyDescent="0.3">
      <c r="A1168" t="s">
        <v>6485</v>
      </c>
      <c r="B1168">
        <v>99</v>
      </c>
      <c r="C1168">
        <v>52320979</v>
      </c>
      <c r="D1168" t="s">
        <v>687</v>
      </c>
      <c r="E1168" t="s">
        <v>6486</v>
      </c>
      <c r="F1168" t="s">
        <v>37</v>
      </c>
      <c r="G1168" t="s">
        <v>38</v>
      </c>
      <c r="H1168">
        <v>40000000</v>
      </c>
      <c r="I1168">
        <v>6.8</v>
      </c>
    </row>
    <row r="1169" spans="1:9" x14ac:dyDescent="0.3">
      <c r="A1169" t="s">
        <v>4392</v>
      </c>
      <c r="B1169">
        <v>104</v>
      </c>
      <c r="C1169">
        <v>47806295</v>
      </c>
      <c r="D1169" t="s">
        <v>3030</v>
      </c>
      <c r="E1169" t="s">
        <v>6492</v>
      </c>
      <c r="F1169" t="s">
        <v>37</v>
      </c>
      <c r="G1169" t="s">
        <v>38</v>
      </c>
      <c r="H1169">
        <v>43000000</v>
      </c>
      <c r="I1169">
        <v>6.5</v>
      </c>
    </row>
    <row r="1170" spans="1:9" x14ac:dyDescent="0.3">
      <c r="A1170" t="s">
        <v>6496</v>
      </c>
      <c r="B1170">
        <v>105</v>
      </c>
      <c r="C1170">
        <v>51853450</v>
      </c>
      <c r="D1170" t="s">
        <v>4795</v>
      </c>
      <c r="E1170" t="s">
        <v>6497</v>
      </c>
      <c r="F1170" t="s">
        <v>37</v>
      </c>
      <c r="G1170" t="s">
        <v>38</v>
      </c>
      <c r="H1170">
        <v>25000000</v>
      </c>
      <c r="I1170">
        <v>6.6</v>
      </c>
    </row>
    <row r="1171" spans="1:9" x14ac:dyDescent="0.3">
      <c r="A1171" t="s">
        <v>6500</v>
      </c>
      <c r="B1171">
        <v>101</v>
      </c>
      <c r="C1171">
        <v>46012734</v>
      </c>
      <c r="D1171" t="s">
        <v>1681</v>
      </c>
      <c r="E1171" t="s">
        <v>6503</v>
      </c>
      <c r="F1171" t="s">
        <v>37</v>
      </c>
      <c r="G1171" t="s">
        <v>38</v>
      </c>
      <c r="H1171">
        <v>40000000</v>
      </c>
      <c r="I1171">
        <v>5.8</v>
      </c>
    </row>
    <row r="1172" spans="1:9" x14ac:dyDescent="0.3">
      <c r="A1172" t="s">
        <v>3694</v>
      </c>
      <c r="B1172">
        <v>134</v>
      </c>
      <c r="C1172">
        <v>47034272</v>
      </c>
      <c r="D1172" t="s">
        <v>6507</v>
      </c>
      <c r="E1172" t="s">
        <v>6509</v>
      </c>
      <c r="F1172" t="s">
        <v>37</v>
      </c>
      <c r="G1172" t="s">
        <v>38</v>
      </c>
      <c r="H1172">
        <v>40000000</v>
      </c>
      <c r="I1172">
        <v>6.9</v>
      </c>
    </row>
    <row r="1173" spans="1:9" x14ac:dyDescent="0.3">
      <c r="A1173" t="s">
        <v>4850</v>
      </c>
      <c r="B1173">
        <v>135</v>
      </c>
      <c r="C1173">
        <v>45856732</v>
      </c>
      <c r="D1173" t="s">
        <v>2125</v>
      </c>
      <c r="E1173" t="s">
        <v>6513</v>
      </c>
      <c r="F1173" t="s">
        <v>37</v>
      </c>
      <c r="G1173" t="s">
        <v>38</v>
      </c>
      <c r="H1173">
        <v>40000000</v>
      </c>
      <c r="I1173">
        <v>7.1</v>
      </c>
    </row>
    <row r="1174" spans="1:9" x14ac:dyDescent="0.3">
      <c r="A1174" t="s">
        <v>5896</v>
      </c>
      <c r="B1174">
        <v>98</v>
      </c>
      <c r="C1174">
        <v>59588068</v>
      </c>
      <c r="D1174" t="s">
        <v>3030</v>
      </c>
      <c r="E1174" t="s">
        <v>6516</v>
      </c>
      <c r="F1174" t="s">
        <v>37</v>
      </c>
      <c r="G1174" t="s">
        <v>38</v>
      </c>
      <c r="H1174">
        <v>40000000</v>
      </c>
      <c r="I1174">
        <v>5.8</v>
      </c>
    </row>
    <row r="1175" spans="1:9" x14ac:dyDescent="0.3">
      <c r="A1175" t="s">
        <v>389</v>
      </c>
      <c r="B1175">
        <v>155</v>
      </c>
      <c r="C1175">
        <v>44175394</v>
      </c>
      <c r="D1175" t="s">
        <v>6519</v>
      </c>
      <c r="E1175" t="s">
        <v>6520</v>
      </c>
      <c r="F1175" t="s">
        <v>37</v>
      </c>
      <c r="G1175" t="s">
        <v>38</v>
      </c>
      <c r="H1175">
        <v>36000000</v>
      </c>
      <c r="I1175">
        <v>7.2</v>
      </c>
    </row>
    <row r="1176" spans="1:9" x14ac:dyDescent="0.3">
      <c r="A1176" t="s">
        <v>1311</v>
      </c>
      <c r="B1176">
        <v>106</v>
      </c>
      <c r="C1176">
        <v>45500797</v>
      </c>
      <c r="D1176" t="s">
        <v>2308</v>
      </c>
      <c r="E1176" t="s">
        <v>6525</v>
      </c>
      <c r="F1176" t="s">
        <v>37</v>
      </c>
      <c r="G1176" t="s">
        <v>38</v>
      </c>
      <c r="H1176">
        <v>40000000</v>
      </c>
      <c r="I1176">
        <v>6</v>
      </c>
    </row>
    <row r="1177" spans="1:9" x14ac:dyDescent="0.3">
      <c r="A1177" t="s">
        <v>6529</v>
      </c>
      <c r="B1177">
        <v>102</v>
      </c>
      <c r="C1177">
        <v>41797066</v>
      </c>
      <c r="D1177" t="s">
        <v>2208</v>
      </c>
      <c r="E1177" t="s">
        <v>6532</v>
      </c>
      <c r="F1177" t="s">
        <v>37</v>
      </c>
      <c r="G1177" t="s">
        <v>38</v>
      </c>
      <c r="H1177">
        <v>40000000</v>
      </c>
      <c r="I1177">
        <v>4.7</v>
      </c>
    </row>
    <row r="1178" spans="1:9" x14ac:dyDescent="0.3">
      <c r="A1178" t="s">
        <v>4239</v>
      </c>
      <c r="B1178">
        <v>95</v>
      </c>
      <c r="C1178">
        <v>38087756</v>
      </c>
      <c r="D1178" t="s">
        <v>3057</v>
      </c>
      <c r="E1178" t="s">
        <v>6538</v>
      </c>
      <c r="F1178" t="s">
        <v>37</v>
      </c>
      <c r="G1178" t="s">
        <v>38</v>
      </c>
      <c r="H1178">
        <v>40000000</v>
      </c>
      <c r="I1178">
        <v>5.2</v>
      </c>
    </row>
    <row r="1179" spans="1:9" x14ac:dyDescent="0.3">
      <c r="A1179" t="s">
        <v>5280</v>
      </c>
      <c r="B1179">
        <v>103</v>
      </c>
      <c r="C1179">
        <v>37752931</v>
      </c>
      <c r="D1179" t="s">
        <v>214</v>
      </c>
      <c r="E1179" t="s">
        <v>6542</v>
      </c>
      <c r="F1179" t="s">
        <v>37</v>
      </c>
      <c r="G1179" t="s">
        <v>38</v>
      </c>
      <c r="H1179">
        <v>40000000</v>
      </c>
      <c r="I1179">
        <v>5.5</v>
      </c>
    </row>
    <row r="1180" spans="1:9" x14ac:dyDescent="0.3">
      <c r="A1180" t="s">
        <v>6549</v>
      </c>
      <c r="B1180">
        <v>109</v>
      </c>
      <c r="C1180">
        <v>37371385</v>
      </c>
      <c r="D1180" t="s">
        <v>1875</v>
      </c>
      <c r="E1180" t="s">
        <v>6552</v>
      </c>
      <c r="F1180" t="s">
        <v>37</v>
      </c>
      <c r="G1180" t="s">
        <v>38</v>
      </c>
      <c r="H1180">
        <v>40000000</v>
      </c>
      <c r="I1180">
        <v>7</v>
      </c>
    </row>
    <row r="1181" spans="1:9" x14ac:dyDescent="0.3">
      <c r="A1181" t="s">
        <v>6244</v>
      </c>
      <c r="B1181">
        <v>95</v>
      </c>
      <c r="C1181">
        <v>37101011</v>
      </c>
      <c r="D1181" t="s">
        <v>2527</v>
      </c>
      <c r="E1181" t="s">
        <v>6557</v>
      </c>
      <c r="F1181" t="s">
        <v>37</v>
      </c>
      <c r="G1181" t="s">
        <v>38</v>
      </c>
      <c r="H1181">
        <v>40000000</v>
      </c>
      <c r="I1181">
        <v>5.8</v>
      </c>
    </row>
    <row r="1182" spans="1:9" x14ac:dyDescent="0.3">
      <c r="A1182" t="s">
        <v>6308</v>
      </c>
      <c r="B1182">
        <v>111</v>
      </c>
      <c r="C1182">
        <v>38176892</v>
      </c>
      <c r="D1182" t="s">
        <v>5103</v>
      </c>
      <c r="E1182" t="s">
        <v>6562</v>
      </c>
      <c r="F1182" t="s">
        <v>37</v>
      </c>
      <c r="G1182" t="s">
        <v>38</v>
      </c>
      <c r="H1182">
        <v>40000000</v>
      </c>
      <c r="I1182">
        <v>6.2</v>
      </c>
    </row>
    <row r="1183" spans="1:9" x14ac:dyDescent="0.3">
      <c r="A1183" t="s">
        <v>1324</v>
      </c>
      <c r="B1183">
        <v>123</v>
      </c>
      <c r="C1183">
        <v>36283504</v>
      </c>
      <c r="D1183" t="s">
        <v>852</v>
      </c>
      <c r="E1183" t="s">
        <v>6566</v>
      </c>
      <c r="F1183" t="s">
        <v>37</v>
      </c>
      <c r="G1183" t="s">
        <v>767</v>
      </c>
      <c r="H1183">
        <v>40000000</v>
      </c>
      <c r="I1183">
        <v>6.5</v>
      </c>
    </row>
    <row r="1184" spans="1:9" x14ac:dyDescent="0.3">
      <c r="A1184" t="s">
        <v>760</v>
      </c>
      <c r="B1184">
        <v>140</v>
      </c>
      <c r="C1184">
        <v>35183792</v>
      </c>
      <c r="D1184" t="s">
        <v>6507</v>
      </c>
      <c r="E1184" t="s">
        <v>6570</v>
      </c>
      <c r="F1184" t="s">
        <v>37</v>
      </c>
      <c r="G1184" t="s">
        <v>38</v>
      </c>
      <c r="H1184">
        <v>38000000</v>
      </c>
      <c r="I1184">
        <v>7.2</v>
      </c>
    </row>
    <row r="1185" spans="1:9" x14ac:dyDescent="0.3">
      <c r="A1185" t="s">
        <v>6573</v>
      </c>
      <c r="B1185">
        <v>94</v>
      </c>
      <c r="C1185">
        <v>38543473</v>
      </c>
      <c r="D1185" t="s">
        <v>1671</v>
      </c>
      <c r="E1185" t="s">
        <v>6574</v>
      </c>
      <c r="F1185" t="s">
        <v>37</v>
      </c>
      <c r="G1185" t="s">
        <v>38</v>
      </c>
      <c r="H1185">
        <v>40000000</v>
      </c>
      <c r="I1185">
        <v>5.0999999999999996</v>
      </c>
    </row>
    <row r="1186" spans="1:9" x14ac:dyDescent="0.3">
      <c r="A1186" t="s">
        <v>6578</v>
      </c>
      <c r="B1186">
        <v>94</v>
      </c>
      <c r="C1186">
        <v>36037909</v>
      </c>
      <c r="D1186" t="s">
        <v>2527</v>
      </c>
      <c r="E1186" t="s">
        <v>6579</v>
      </c>
      <c r="F1186" t="s">
        <v>37</v>
      </c>
      <c r="G1186" t="s">
        <v>767</v>
      </c>
      <c r="H1186">
        <v>60000000</v>
      </c>
      <c r="I1186">
        <v>4.7</v>
      </c>
    </row>
    <row r="1187" spans="1:9" x14ac:dyDescent="0.3">
      <c r="A1187" t="s">
        <v>5239</v>
      </c>
      <c r="B1187">
        <v>92</v>
      </c>
      <c r="C1187">
        <v>42575718</v>
      </c>
      <c r="D1187" t="s">
        <v>6403</v>
      </c>
      <c r="E1187" t="s">
        <v>6585</v>
      </c>
      <c r="F1187" t="s">
        <v>37</v>
      </c>
      <c r="G1187" t="s">
        <v>38</v>
      </c>
      <c r="H1187">
        <v>40000000</v>
      </c>
      <c r="I1187">
        <v>5.9</v>
      </c>
    </row>
    <row r="1188" spans="1:9" x14ac:dyDescent="0.3">
      <c r="A1188" t="s">
        <v>6588</v>
      </c>
      <c r="B1188">
        <v>102</v>
      </c>
      <c r="C1188">
        <v>33864342</v>
      </c>
      <c r="D1188" t="s">
        <v>4262</v>
      </c>
      <c r="E1188" t="s">
        <v>6589</v>
      </c>
      <c r="F1188" t="s">
        <v>37</v>
      </c>
      <c r="G1188" t="s">
        <v>56</v>
      </c>
      <c r="H1188">
        <v>40000000</v>
      </c>
      <c r="I1188">
        <v>5.8</v>
      </c>
    </row>
    <row r="1189" spans="1:9" x14ac:dyDescent="0.3">
      <c r="A1189" t="s">
        <v>2565</v>
      </c>
      <c r="B1189">
        <v>123</v>
      </c>
      <c r="C1189">
        <v>33508922</v>
      </c>
      <c r="D1189" t="s">
        <v>3409</v>
      </c>
      <c r="E1189" t="s">
        <v>6592</v>
      </c>
      <c r="F1189" t="s">
        <v>37</v>
      </c>
      <c r="G1189" t="s">
        <v>38</v>
      </c>
      <c r="H1189">
        <v>40000000</v>
      </c>
      <c r="I1189">
        <v>7.2</v>
      </c>
    </row>
    <row r="1190" spans="1:9" x14ac:dyDescent="0.3">
      <c r="A1190" t="s">
        <v>3494</v>
      </c>
      <c r="B1190">
        <v>104</v>
      </c>
      <c r="C1190">
        <v>42071069</v>
      </c>
      <c r="D1190" t="s">
        <v>4479</v>
      </c>
      <c r="E1190" t="s">
        <v>6598</v>
      </c>
      <c r="F1190" t="s">
        <v>37</v>
      </c>
      <c r="G1190" t="s">
        <v>38</v>
      </c>
      <c r="H1190">
        <v>30000000</v>
      </c>
      <c r="I1190">
        <v>6.2</v>
      </c>
    </row>
    <row r="1191" spans="1:9" x14ac:dyDescent="0.3">
      <c r="A1191" t="s">
        <v>2785</v>
      </c>
      <c r="B1191">
        <v>102</v>
      </c>
      <c r="C1191">
        <v>32853640</v>
      </c>
      <c r="D1191" t="s">
        <v>2527</v>
      </c>
      <c r="E1191" t="s">
        <v>6610</v>
      </c>
      <c r="F1191" t="s">
        <v>37</v>
      </c>
      <c r="G1191" t="s">
        <v>38</v>
      </c>
      <c r="H1191">
        <v>40000000</v>
      </c>
      <c r="I1191">
        <v>5.7</v>
      </c>
    </row>
    <row r="1192" spans="1:9" x14ac:dyDescent="0.3">
      <c r="A1192" t="s">
        <v>2513</v>
      </c>
      <c r="B1192">
        <v>136</v>
      </c>
      <c r="C1192">
        <v>42615685</v>
      </c>
      <c r="D1192" t="s">
        <v>4485</v>
      </c>
      <c r="E1192" t="s">
        <v>6613</v>
      </c>
      <c r="F1192" t="s">
        <v>37</v>
      </c>
      <c r="G1192" t="s">
        <v>38</v>
      </c>
      <c r="H1192">
        <v>40000000</v>
      </c>
      <c r="I1192">
        <v>6.1</v>
      </c>
    </row>
    <row r="1193" spans="1:9" x14ac:dyDescent="0.3">
      <c r="A1193" t="s">
        <v>5834</v>
      </c>
      <c r="B1193">
        <v>93</v>
      </c>
      <c r="C1193">
        <v>32055248</v>
      </c>
      <c r="D1193" t="s">
        <v>6616</v>
      </c>
      <c r="E1193" t="s">
        <v>6617</v>
      </c>
      <c r="F1193" t="s">
        <v>37</v>
      </c>
      <c r="G1193" t="s">
        <v>38</v>
      </c>
      <c r="H1193">
        <v>25000000</v>
      </c>
      <c r="I1193">
        <v>6</v>
      </c>
    </row>
    <row r="1194" spans="1:9" x14ac:dyDescent="0.3">
      <c r="A1194" t="s">
        <v>6620</v>
      </c>
      <c r="B1194">
        <v>129</v>
      </c>
      <c r="C1194">
        <v>31836745</v>
      </c>
      <c r="D1194" t="s">
        <v>6622</v>
      </c>
      <c r="E1194" t="s">
        <v>6623</v>
      </c>
      <c r="F1194" t="s">
        <v>37</v>
      </c>
      <c r="G1194" t="s">
        <v>38</v>
      </c>
      <c r="H1194">
        <v>40000000</v>
      </c>
      <c r="I1194">
        <v>6.9</v>
      </c>
    </row>
    <row r="1195" spans="1:9" x14ac:dyDescent="0.3">
      <c r="A1195" t="s">
        <v>5774</v>
      </c>
      <c r="B1195">
        <v>107</v>
      </c>
      <c r="C1195">
        <v>30993544</v>
      </c>
      <c r="D1195" t="s">
        <v>1415</v>
      </c>
      <c r="E1195" t="s">
        <v>6629</v>
      </c>
      <c r="F1195" t="s">
        <v>37</v>
      </c>
      <c r="G1195" t="s">
        <v>38</v>
      </c>
      <c r="H1195">
        <v>40000000</v>
      </c>
      <c r="I1195">
        <v>6.5</v>
      </c>
    </row>
    <row r="1196" spans="1:9" x14ac:dyDescent="0.3">
      <c r="A1196" t="s">
        <v>5423</v>
      </c>
      <c r="B1196">
        <v>117</v>
      </c>
      <c r="C1196">
        <v>30981850</v>
      </c>
      <c r="D1196" t="s">
        <v>6633</v>
      </c>
      <c r="E1196" t="s">
        <v>6634</v>
      </c>
      <c r="F1196" t="s">
        <v>37</v>
      </c>
      <c r="G1196" t="s">
        <v>38</v>
      </c>
      <c r="H1196">
        <v>40000000</v>
      </c>
      <c r="I1196">
        <v>5</v>
      </c>
    </row>
    <row r="1197" spans="1:9" x14ac:dyDescent="0.3">
      <c r="A1197" t="s">
        <v>6637</v>
      </c>
      <c r="B1197">
        <v>116</v>
      </c>
      <c r="C1197">
        <v>30199105</v>
      </c>
      <c r="D1197" t="s">
        <v>3336</v>
      </c>
      <c r="E1197" t="s">
        <v>6638</v>
      </c>
      <c r="F1197" t="s">
        <v>37</v>
      </c>
      <c r="G1197" t="s">
        <v>38</v>
      </c>
      <c r="H1197">
        <v>40000000</v>
      </c>
      <c r="I1197">
        <v>5.7</v>
      </c>
    </row>
    <row r="1198" spans="1:9" x14ac:dyDescent="0.3">
      <c r="A1198" t="s">
        <v>1252</v>
      </c>
      <c r="B1198">
        <v>135</v>
      </c>
      <c r="C1198">
        <v>29077547</v>
      </c>
      <c r="D1198" t="s">
        <v>2850</v>
      </c>
      <c r="E1198" t="s">
        <v>6643</v>
      </c>
      <c r="F1198" t="s">
        <v>37</v>
      </c>
      <c r="G1198" t="s">
        <v>38</v>
      </c>
      <c r="H1198">
        <v>40000000</v>
      </c>
      <c r="I1198">
        <v>7</v>
      </c>
    </row>
    <row r="1199" spans="1:9" x14ac:dyDescent="0.3">
      <c r="A1199" t="s">
        <v>1757</v>
      </c>
      <c r="B1199">
        <v>107</v>
      </c>
      <c r="C1199">
        <v>29374178</v>
      </c>
      <c r="D1199" t="s">
        <v>6648</v>
      </c>
      <c r="E1199" t="s">
        <v>6649</v>
      </c>
      <c r="F1199" t="s">
        <v>37</v>
      </c>
      <c r="G1199" t="s">
        <v>38</v>
      </c>
      <c r="H1199">
        <v>40000000</v>
      </c>
      <c r="I1199">
        <v>5.0999999999999996</v>
      </c>
    </row>
    <row r="1200" spans="1:9" x14ac:dyDescent="0.3">
      <c r="A1200" t="s">
        <v>4591</v>
      </c>
      <c r="B1200">
        <v>90</v>
      </c>
      <c r="C1200">
        <v>28535768</v>
      </c>
      <c r="D1200" t="s">
        <v>1671</v>
      </c>
      <c r="E1200" t="s">
        <v>6654</v>
      </c>
      <c r="F1200" t="s">
        <v>37</v>
      </c>
      <c r="G1200" t="s">
        <v>38</v>
      </c>
      <c r="H1200">
        <v>40000000</v>
      </c>
      <c r="I1200">
        <v>5.3</v>
      </c>
    </row>
    <row r="1201" spans="1:9" x14ac:dyDescent="0.3">
      <c r="A1201" t="s">
        <v>4712</v>
      </c>
      <c r="B1201">
        <v>99</v>
      </c>
      <c r="C1201">
        <v>27663982</v>
      </c>
      <c r="D1201" t="s">
        <v>4332</v>
      </c>
      <c r="E1201" t="s">
        <v>6658</v>
      </c>
      <c r="F1201" t="s">
        <v>37</v>
      </c>
      <c r="G1201" t="s">
        <v>38</v>
      </c>
      <c r="H1201">
        <v>40000000</v>
      </c>
      <c r="I1201">
        <v>4.4000000000000004</v>
      </c>
    </row>
    <row r="1202" spans="1:9" x14ac:dyDescent="0.3">
      <c r="A1202" t="s">
        <v>1819</v>
      </c>
      <c r="B1202">
        <v>104</v>
      </c>
      <c r="C1202">
        <v>27053815</v>
      </c>
      <c r="D1202" t="s">
        <v>81</v>
      </c>
      <c r="E1202" t="s">
        <v>6664</v>
      </c>
      <c r="F1202" t="s">
        <v>37</v>
      </c>
      <c r="G1202" t="s">
        <v>767</v>
      </c>
      <c r="H1202">
        <v>40000000</v>
      </c>
      <c r="I1202">
        <v>4.7</v>
      </c>
    </row>
    <row r="1203" spans="1:9" x14ac:dyDescent="0.3">
      <c r="A1203" t="s">
        <v>6667</v>
      </c>
      <c r="B1203">
        <v>115</v>
      </c>
      <c r="C1203">
        <v>26814957</v>
      </c>
      <c r="D1203" t="s">
        <v>6113</v>
      </c>
      <c r="E1203" t="s">
        <v>6668</v>
      </c>
      <c r="F1203" t="s">
        <v>37</v>
      </c>
      <c r="G1203" t="s">
        <v>56</v>
      </c>
      <c r="H1203">
        <v>35000000</v>
      </c>
      <c r="I1203">
        <v>6.7</v>
      </c>
    </row>
    <row r="1204" spans="1:9" x14ac:dyDescent="0.3">
      <c r="A1204" t="s">
        <v>6671</v>
      </c>
      <c r="B1204">
        <v>119</v>
      </c>
      <c r="C1204">
        <v>25178165</v>
      </c>
      <c r="D1204" t="s">
        <v>214</v>
      </c>
      <c r="E1204" t="s">
        <v>6672</v>
      </c>
      <c r="F1204" t="s">
        <v>37</v>
      </c>
      <c r="G1204" t="s">
        <v>38</v>
      </c>
      <c r="H1204">
        <v>40000000</v>
      </c>
      <c r="I1204">
        <v>6.7</v>
      </c>
    </row>
    <row r="1205" spans="1:9" x14ac:dyDescent="0.3">
      <c r="A1205" t="s">
        <v>2722</v>
      </c>
      <c r="B1205">
        <v>99</v>
      </c>
      <c r="C1205">
        <v>25117498</v>
      </c>
      <c r="D1205" t="s">
        <v>5544</v>
      </c>
      <c r="E1205" t="s">
        <v>6676</v>
      </c>
      <c r="F1205" t="s">
        <v>37</v>
      </c>
      <c r="G1205" t="s">
        <v>38</v>
      </c>
      <c r="H1205">
        <v>40000000</v>
      </c>
      <c r="I1205">
        <v>5.7</v>
      </c>
    </row>
    <row r="1206" spans="1:9" x14ac:dyDescent="0.3">
      <c r="A1206" t="s">
        <v>487</v>
      </c>
      <c r="B1206">
        <v>112</v>
      </c>
      <c r="C1206">
        <v>32645</v>
      </c>
      <c r="D1206" t="s">
        <v>5274</v>
      </c>
      <c r="E1206" t="s">
        <v>6680</v>
      </c>
      <c r="F1206" t="s">
        <v>37</v>
      </c>
      <c r="G1206" t="s">
        <v>38</v>
      </c>
      <c r="H1206">
        <v>500000</v>
      </c>
      <c r="I1206">
        <v>7.4</v>
      </c>
    </row>
    <row r="1207" spans="1:9" x14ac:dyDescent="0.3">
      <c r="A1207" t="s">
        <v>5624</v>
      </c>
      <c r="B1207">
        <v>128</v>
      </c>
      <c r="C1207">
        <v>24332324</v>
      </c>
      <c r="D1207" t="s">
        <v>2527</v>
      </c>
      <c r="E1207" t="s">
        <v>6685</v>
      </c>
      <c r="F1207" t="s">
        <v>37</v>
      </c>
      <c r="G1207" t="s">
        <v>38</v>
      </c>
      <c r="H1207">
        <v>40000000</v>
      </c>
      <c r="I1207">
        <v>6.1</v>
      </c>
    </row>
    <row r="1208" spans="1:9" x14ac:dyDescent="0.3">
      <c r="A1208" t="s">
        <v>5589</v>
      </c>
      <c r="B1208">
        <v>112</v>
      </c>
      <c r="C1208">
        <v>36665854</v>
      </c>
      <c r="D1208" t="s">
        <v>464</v>
      </c>
      <c r="E1208" t="s">
        <v>6690</v>
      </c>
      <c r="F1208" t="s">
        <v>37</v>
      </c>
      <c r="G1208" t="s">
        <v>1465</v>
      </c>
      <c r="H1208">
        <v>40000000</v>
      </c>
      <c r="I1208">
        <v>6.4</v>
      </c>
    </row>
    <row r="1209" spans="1:9" x14ac:dyDescent="0.3">
      <c r="A1209" t="s">
        <v>6694</v>
      </c>
      <c r="B1209">
        <v>86</v>
      </c>
      <c r="C1209">
        <v>22717758</v>
      </c>
      <c r="D1209" t="s">
        <v>6696</v>
      </c>
      <c r="E1209" t="s">
        <v>6697</v>
      </c>
      <c r="F1209" t="s">
        <v>37</v>
      </c>
      <c r="G1209" t="s">
        <v>38</v>
      </c>
      <c r="H1209">
        <v>40000000</v>
      </c>
      <c r="I1209">
        <v>6.2</v>
      </c>
    </row>
    <row r="1210" spans="1:9" x14ac:dyDescent="0.3">
      <c r="A1210" t="s">
        <v>3516</v>
      </c>
      <c r="B1210">
        <v>108</v>
      </c>
      <c r="C1210">
        <v>22433915</v>
      </c>
      <c r="D1210" t="s">
        <v>2142</v>
      </c>
      <c r="E1210" t="s">
        <v>6700</v>
      </c>
      <c r="F1210" t="s">
        <v>37</v>
      </c>
      <c r="G1210" t="s">
        <v>38</v>
      </c>
      <c r="H1210">
        <v>60000000</v>
      </c>
      <c r="I1210">
        <v>6.2</v>
      </c>
    </row>
    <row r="1211" spans="1:9" x14ac:dyDescent="0.3">
      <c r="A1211" t="s">
        <v>6704</v>
      </c>
      <c r="B1211">
        <v>128</v>
      </c>
      <c r="C1211">
        <v>22326247</v>
      </c>
      <c r="D1211" t="s">
        <v>214</v>
      </c>
      <c r="E1211" t="s">
        <v>6706</v>
      </c>
      <c r="F1211" t="s">
        <v>37</v>
      </c>
      <c r="G1211" t="s">
        <v>38</v>
      </c>
      <c r="H1211">
        <v>60000000</v>
      </c>
      <c r="I1211">
        <v>5.9</v>
      </c>
    </row>
    <row r="1212" spans="1:9" x14ac:dyDescent="0.3">
      <c r="A1212" t="s">
        <v>6710</v>
      </c>
      <c r="B1212">
        <v>84</v>
      </c>
      <c r="C1212">
        <v>21176322</v>
      </c>
      <c r="D1212" t="s">
        <v>1752</v>
      </c>
      <c r="E1212" t="s">
        <v>6712</v>
      </c>
      <c r="F1212" t="s">
        <v>37</v>
      </c>
      <c r="G1212" t="s">
        <v>38</v>
      </c>
      <c r="H1212">
        <v>40000000</v>
      </c>
      <c r="I1212">
        <v>4</v>
      </c>
    </row>
    <row r="1213" spans="1:9" x14ac:dyDescent="0.3">
      <c r="A1213" t="s">
        <v>4291</v>
      </c>
      <c r="B1213">
        <v>111</v>
      </c>
      <c r="C1213">
        <v>20300000</v>
      </c>
      <c r="D1213" t="s">
        <v>4075</v>
      </c>
      <c r="E1213" t="s">
        <v>6715</v>
      </c>
      <c r="F1213" t="s">
        <v>37</v>
      </c>
      <c r="G1213" t="s">
        <v>38</v>
      </c>
      <c r="H1213">
        <v>40000000</v>
      </c>
      <c r="I1213">
        <v>6.2</v>
      </c>
    </row>
    <row r="1214" spans="1:9" x14ac:dyDescent="0.3">
      <c r="A1214" t="s">
        <v>1304</v>
      </c>
      <c r="B1214">
        <v>131</v>
      </c>
      <c r="C1214">
        <v>20302961</v>
      </c>
      <c r="D1214" t="s">
        <v>3409</v>
      </c>
      <c r="E1214" t="s">
        <v>6720</v>
      </c>
      <c r="F1214" t="s">
        <v>37</v>
      </c>
      <c r="G1214" t="s">
        <v>1465</v>
      </c>
      <c r="H1214">
        <v>45000000</v>
      </c>
      <c r="I1214">
        <v>4.5999999999999996</v>
      </c>
    </row>
    <row r="1215" spans="1:9" x14ac:dyDescent="0.3">
      <c r="A1215" t="s">
        <v>6724</v>
      </c>
      <c r="B1215">
        <v>123</v>
      </c>
      <c r="C1215">
        <v>15962471</v>
      </c>
      <c r="D1215" t="s">
        <v>6113</v>
      </c>
      <c r="E1215" t="s">
        <v>6725</v>
      </c>
      <c r="F1215" t="s">
        <v>37</v>
      </c>
      <c r="G1215" t="s">
        <v>38</v>
      </c>
      <c r="H1215">
        <v>40000000</v>
      </c>
      <c r="I1215">
        <v>6.4</v>
      </c>
    </row>
    <row r="1216" spans="1:9" x14ac:dyDescent="0.3">
      <c r="A1216" t="s">
        <v>5328</v>
      </c>
      <c r="B1216">
        <v>101</v>
      </c>
      <c r="C1216">
        <v>14942422</v>
      </c>
      <c r="D1216" t="s">
        <v>334</v>
      </c>
      <c r="E1216" t="s">
        <v>6728</v>
      </c>
      <c r="F1216" t="s">
        <v>37</v>
      </c>
      <c r="G1216" t="s">
        <v>38</v>
      </c>
      <c r="H1216">
        <v>40000000</v>
      </c>
      <c r="I1216">
        <v>5.9</v>
      </c>
    </row>
    <row r="1217" spans="1:9" x14ac:dyDescent="0.3">
      <c r="A1217" t="s">
        <v>6731</v>
      </c>
      <c r="B1217">
        <v>102</v>
      </c>
      <c r="C1217">
        <v>14967182</v>
      </c>
      <c r="D1217" t="s">
        <v>464</v>
      </c>
      <c r="E1217" t="s">
        <v>6732</v>
      </c>
      <c r="F1217" t="s">
        <v>37</v>
      </c>
      <c r="G1217" t="s">
        <v>38</v>
      </c>
      <c r="H1217">
        <v>40000000</v>
      </c>
      <c r="I1217">
        <v>5.0999999999999996</v>
      </c>
    </row>
    <row r="1218" spans="1:9" x14ac:dyDescent="0.3">
      <c r="A1218" t="s">
        <v>6736</v>
      </c>
      <c r="B1218">
        <v>114</v>
      </c>
      <c r="C1218">
        <v>18996755</v>
      </c>
      <c r="D1218" t="s">
        <v>4075</v>
      </c>
      <c r="E1218" t="s">
        <v>6738</v>
      </c>
      <c r="F1218" t="s">
        <v>37</v>
      </c>
      <c r="G1218" t="s">
        <v>3571</v>
      </c>
      <c r="H1218">
        <v>45000000</v>
      </c>
      <c r="I1218">
        <v>7.6</v>
      </c>
    </row>
    <row r="1219" spans="1:9" x14ac:dyDescent="0.3">
      <c r="A1219" t="s">
        <v>6742</v>
      </c>
      <c r="B1219">
        <v>107</v>
      </c>
      <c r="C1219">
        <v>14375181</v>
      </c>
      <c r="D1219" t="s">
        <v>6743</v>
      </c>
      <c r="E1219" t="s">
        <v>6745</v>
      </c>
      <c r="F1219" t="s">
        <v>37</v>
      </c>
      <c r="G1219" t="s">
        <v>38</v>
      </c>
      <c r="H1219">
        <v>51000000</v>
      </c>
      <c r="I1219">
        <v>4.2</v>
      </c>
    </row>
    <row r="1220" spans="1:9" x14ac:dyDescent="0.3">
      <c r="A1220" t="s">
        <v>5382</v>
      </c>
      <c r="B1220">
        <v>87</v>
      </c>
      <c r="C1220">
        <v>20999103</v>
      </c>
      <c r="D1220" t="s">
        <v>6749</v>
      </c>
      <c r="E1220" t="s">
        <v>6750</v>
      </c>
      <c r="F1220" t="s">
        <v>37</v>
      </c>
      <c r="G1220" t="s">
        <v>38</v>
      </c>
      <c r="H1220">
        <v>40000000</v>
      </c>
      <c r="I1220">
        <v>7.8</v>
      </c>
    </row>
    <row r="1221" spans="1:9" x14ac:dyDescent="0.3">
      <c r="A1221" t="s">
        <v>4437</v>
      </c>
      <c r="B1221">
        <v>103</v>
      </c>
      <c r="C1221">
        <v>14448589</v>
      </c>
      <c r="D1221" t="s">
        <v>1681</v>
      </c>
      <c r="E1221" t="s">
        <v>6753</v>
      </c>
      <c r="F1221" t="s">
        <v>37</v>
      </c>
      <c r="G1221" t="s">
        <v>38</v>
      </c>
      <c r="H1221">
        <v>40000000</v>
      </c>
      <c r="I1221">
        <v>5.8</v>
      </c>
    </row>
    <row r="1222" spans="1:9" x14ac:dyDescent="0.3">
      <c r="A1222" t="s">
        <v>5367</v>
      </c>
      <c r="B1222">
        <v>99</v>
      </c>
      <c r="C1222">
        <v>14358033</v>
      </c>
      <c r="D1222" t="s">
        <v>6757</v>
      </c>
      <c r="E1222" t="s">
        <v>6759</v>
      </c>
      <c r="F1222" t="s">
        <v>37</v>
      </c>
      <c r="G1222" t="s">
        <v>38</v>
      </c>
      <c r="H1222">
        <v>40000000</v>
      </c>
      <c r="I1222">
        <v>5.9</v>
      </c>
    </row>
    <row r="1223" spans="1:9" x14ac:dyDescent="0.3">
      <c r="A1223" t="s">
        <v>4176</v>
      </c>
      <c r="B1223">
        <v>122</v>
      </c>
      <c r="C1223">
        <v>33201661</v>
      </c>
      <c r="D1223" t="s">
        <v>1681</v>
      </c>
      <c r="E1223" t="s">
        <v>6763</v>
      </c>
      <c r="F1223" t="s">
        <v>1464</v>
      </c>
      <c r="G1223" t="s">
        <v>1465</v>
      </c>
      <c r="H1223">
        <v>77000000</v>
      </c>
      <c r="I1223">
        <v>8.4</v>
      </c>
    </row>
    <row r="1224" spans="1:9" x14ac:dyDescent="0.3">
      <c r="A1224" t="s">
        <v>6767</v>
      </c>
      <c r="B1224">
        <v>91</v>
      </c>
      <c r="C1224">
        <v>14018364</v>
      </c>
      <c r="D1224" t="s">
        <v>6769</v>
      </c>
      <c r="E1224" t="s">
        <v>6771</v>
      </c>
      <c r="F1224" t="s">
        <v>37</v>
      </c>
      <c r="G1224" t="s">
        <v>38</v>
      </c>
      <c r="H1224">
        <v>30000000</v>
      </c>
      <c r="I1224">
        <v>4.8</v>
      </c>
    </row>
    <row r="1225" spans="1:9" x14ac:dyDescent="0.3">
      <c r="A1225" t="s">
        <v>6775</v>
      </c>
      <c r="B1225">
        <v>103</v>
      </c>
      <c r="C1225">
        <v>13395939</v>
      </c>
      <c r="D1225" t="s">
        <v>1415</v>
      </c>
      <c r="E1225" t="s">
        <v>6776</v>
      </c>
      <c r="F1225" t="s">
        <v>37</v>
      </c>
      <c r="G1225" t="s">
        <v>56</v>
      </c>
      <c r="H1225">
        <v>60000000</v>
      </c>
      <c r="I1225">
        <v>6.2</v>
      </c>
    </row>
    <row r="1226" spans="1:9" x14ac:dyDescent="0.3">
      <c r="A1226" t="s">
        <v>6297</v>
      </c>
      <c r="B1226">
        <v>107</v>
      </c>
      <c r="C1226">
        <v>20113965</v>
      </c>
      <c r="D1226" t="s">
        <v>6326</v>
      </c>
      <c r="E1226" t="s">
        <v>6779</v>
      </c>
      <c r="F1226" t="s">
        <v>37</v>
      </c>
      <c r="G1226" t="s">
        <v>38</v>
      </c>
      <c r="H1226">
        <v>40000000</v>
      </c>
      <c r="I1226">
        <v>6.5</v>
      </c>
    </row>
    <row r="1227" spans="1:9" x14ac:dyDescent="0.3">
      <c r="A1227" t="s">
        <v>6783</v>
      </c>
      <c r="B1227">
        <v>106</v>
      </c>
      <c r="C1227">
        <v>13376506</v>
      </c>
      <c r="D1227" t="s">
        <v>3409</v>
      </c>
      <c r="E1227" t="s">
        <v>6784</v>
      </c>
      <c r="F1227" t="s">
        <v>37</v>
      </c>
      <c r="G1227" t="s">
        <v>38</v>
      </c>
      <c r="H1227">
        <v>40000000</v>
      </c>
      <c r="I1227">
        <v>6.3</v>
      </c>
    </row>
    <row r="1228" spans="1:9" x14ac:dyDescent="0.3">
      <c r="A1228" t="s">
        <v>6788</v>
      </c>
      <c r="B1228">
        <v>101</v>
      </c>
      <c r="C1228">
        <v>13208023</v>
      </c>
      <c r="D1228" t="s">
        <v>6790</v>
      </c>
      <c r="E1228" t="s">
        <v>6791</v>
      </c>
      <c r="F1228" t="s">
        <v>37</v>
      </c>
      <c r="G1228" t="s">
        <v>56</v>
      </c>
      <c r="H1228">
        <v>42000000</v>
      </c>
      <c r="I1228">
        <v>3.3</v>
      </c>
    </row>
    <row r="1229" spans="1:9" x14ac:dyDescent="0.3">
      <c r="A1229" t="s">
        <v>1744</v>
      </c>
      <c r="B1229">
        <v>109</v>
      </c>
      <c r="C1229">
        <v>13838130</v>
      </c>
      <c r="D1229" t="s">
        <v>1930</v>
      </c>
      <c r="E1229" t="s">
        <v>6794</v>
      </c>
      <c r="F1229" t="s">
        <v>37</v>
      </c>
      <c r="G1229" t="s">
        <v>38</v>
      </c>
      <c r="H1229">
        <v>40000000</v>
      </c>
      <c r="I1229">
        <v>5.9</v>
      </c>
    </row>
    <row r="1230" spans="1:9" x14ac:dyDescent="0.3">
      <c r="A1230" t="s">
        <v>5469</v>
      </c>
      <c r="B1230">
        <v>89</v>
      </c>
      <c r="C1230">
        <v>9652000</v>
      </c>
      <c r="D1230" t="s">
        <v>1671</v>
      </c>
      <c r="E1230" t="s">
        <v>6797</v>
      </c>
      <c r="F1230" t="s">
        <v>37</v>
      </c>
      <c r="G1230" t="s">
        <v>38</v>
      </c>
      <c r="H1230">
        <v>40000000</v>
      </c>
      <c r="I1230">
        <v>5.8</v>
      </c>
    </row>
    <row r="1231" spans="1:9" x14ac:dyDescent="0.3">
      <c r="A1231" t="s">
        <v>6804</v>
      </c>
      <c r="B1231">
        <v>119</v>
      </c>
      <c r="C1231">
        <v>7000000</v>
      </c>
      <c r="D1231" t="s">
        <v>712</v>
      </c>
      <c r="E1231" t="s">
        <v>6806</v>
      </c>
      <c r="F1231" t="s">
        <v>37</v>
      </c>
      <c r="G1231" t="s">
        <v>56</v>
      </c>
      <c r="H1231">
        <v>36000000</v>
      </c>
      <c r="I1231">
        <v>4.7</v>
      </c>
    </row>
    <row r="1232" spans="1:9" x14ac:dyDescent="0.3">
      <c r="A1232" t="s">
        <v>6809</v>
      </c>
      <c r="B1232">
        <v>83</v>
      </c>
      <c r="C1232">
        <v>10431220</v>
      </c>
      <c r="D1232" t="s">
        <v>647</v>
      </c>
      <c r="E1232" t="s">
        <v>6810</v>
      </c>
      <c r="F1232" t="s">
        <v>37</v>
      </c>
      <c r="G1232" t="s">
        <v>38</v>
      </c>
      <c r="H1232">
        <v>24000000</v>
      </c>
      <c r="I1232">
        <v>4.0999999999999996</v>
      </c>
    </row>
    <row r="1233" spans="1:9" x14ac:dyDescent="0.3">
      <c r="A1233" t="s">
        <v>6813</v>
      </c>
      <c r="B1233">
        <v>108</v>
      </c>
      <c r="C1233">
        <v>10326062</v>
      </c>
      <c r="D1233" t="s">
        <v>6814</v>
      </c>
      <c r="E1233" t="s">
        <v>6815</v>
      </c>
      <c r="F1233" t="s">
        <v>37</v>
      </c>
      <c r="G1233" t="s">
        <v>767</v>
      </c>
      <c r="H1233">
        <v>33000000</v>
      </c>
      <c r="I1233">
        <v>6.8</v>
      </c>
    </row>
    <row r="1234" spans="1:9" x14ac:dyDescent="0.3">
      <c r="A1234" t="s">
        <v>5164</v>
      </c>
      <c r="B1234">
        <v>102</v>
      </c>
      <c r="C1234">
        <v>6114237</v>
      </c>
      <c r="D1234" t="s">
        <v>2202</v>
      </c>
      <c r="E1234" t="s">
        <v>6819</v>
      </c>
      <c r="F1234" t="s">
        <v>37</v>
      </c>
      <c r="G1234" t="s">
        <v>38</v>
      </c>
      <c r="H1234">
        <v>40000000</v>
      </c>
      <c r="I1234">
        <v>6.2</v>
      </c>
    </row>
    <row r="1235" spans="1:9" x14ac:dyDescent="0.3">
      <c r="A1235" t="s">
        <v>6637</v>
      </c>
      <c r="B1235">
        <v>93</v>
      </c>
      <c r="C1235">
        <v>4835968</v>
      </c>
      <c r="D1235" t="s">
        <v>50</v>
      </c>
      <c r="E1235" t="s">
        <v>6824</v>
      </c>
      <c r="F1235" t="s">
        <v>37</v>
      </c>
      <c r="G1235" t="s">
        <v>56</v>
      </c>
      <c r="H1235">
        <v>40000000</v>
      </c>
      <c r="I1235">
        <v>4.5</v>
      </c>
    </row>
    <row r="1236" spans="1:9" x14ac:dyDescent="0.3">
      <c r="A1236" t="s">
        <v>6827</v>
      </c>
      <c r="B1236">
        <v>84</v>
      </c>
      <c r="C1236">
        <v>4777007</v>
      </c>
      <c r="D1236" t="s">
        <v>6829</v>
      </c>
      <c r="E1236" t="s">
        <v>6830</v>
      </c>
      <c r="F1236" t="s">
        <v>37</v>
      </c>
      <c r="G1236" t="s">
        <v>1465</v>
      </c>
      <c r="H1236">
        <v>40000000</v>
      </c>
      <c r="I1236">
        <v>5.8</v>
      </c>
    </row>
    <row r="1237" spans="1:9" x14ac:dyDescent="0.3">
      <c r="A1237" t="s">
        <v>5289</v>
      </c>
      <c r="B1237">
        <v>107</v>
      </c>
      <c r="C1237">
        <v>3675072</v>
      </c>
      <c r="D1237" t="s">
        <v>1170</v>
      </c>
      <c r="E1237" t="s">
        <v>6834</v>
      </c>
      <c r="F1237" t="s">
        <v>37</v>
      </c>
      <c r="G1237" t="s">
        <v>56</v>
      </c>
      <c r="H1237">
        <v>26000000</v>
      </c>
      <c r="I1237">
        <v>7.3</v>
      </c>
    </row>
    <row r="1238" spans="1:9" x14ac:dyDescent="0.3">
      <c r="A1238" t="s">
        <v>4099</v>
      </c>
      <c r="B1238">
        <v>91</v>
      </c>
      <c r="C1238">
        <v>18438149</v>
      </c>
      <c r="D1238" t="s">
        <v>2527</v>
      </c>
      <c r="E1238" t="s">
        <v>6840</v>
      </c>
      <c r="F1238" t="s">
        <v>37</v>
      </c>
      <c r="G1238" t="s">
        <v>38</v>
      </c>
      <c r="H1238">
        <v>40000000</v>
      </c>
      <c r="I1238">
        <v>5.9</v>
      </c>
    </row>
    <row r="1239" spans="1:9" x14ac:dyDescent="0.3">
      <c r="A1239" t="s">
        <v>6844</v>
      </c>
      <c r="B1239">
        <v>94</v>
      </c>
      <c r="C1239">
        <v>511920</v>
      </c>
      <c r="D1239" t="s">
        <v>6845</v>
      </c>
      <c r="E1239" t="s">
        <v>6846</v>
      </c>
      <c r="F1239" t="s">
        <v>37</v>
      </c>
      <c r="G1239" t="s">
        <v>38</v>
      </c>
      <c r="H1239">
        <v>40000000</v>
      </c>
      <c r="I1239">
        <v>4.4000000000000004</v>
      </c>
    </row>
    <row r="1240" spans="1:9" x14ac:dyDescent="0.3">
      <c r="A1240" t="s">
        <v>4965</v>
      </c>
      <c r="B1240">
        <v>115</v>
      </c>
      <c r="C1240">
        <v>10640645</v>
      </c>
      <c r="D1240" t="s">
        <v>1120</v>
      </c>
      <c r="E1240" t="s">
        <v>6850</v>
      </c>
      <c r="F1240" t="s">
        <v>37</v>
      </c>
      <c r="G1240" t="s">
        <v>38</v>
      </c>
      <c r="H1240">
        <v>40000000</v>
      </c>
      <c r="I1240">
        <v>5.8</v>
      </c>
    </row>
    <row r="1241" spans="1:9" x14ac:dyDescent="0.3">
      <c r="A1241" t="s">
        <v>6854</v>
      </c>
      <c r="B1241">
        <v>93</v>
      </c>
      <c r="C1241">
        <v>652526</v>
      </c>
      <c r="D1241" t="s">
        <v>6855</v>
      </c>
      <c r="E1241" t="s">
        <v>6856</v>
      </c>
      <c r="F1241" t="s">
        <v>37</v>
      </c>
      <c r="G1241" t="s">
        <v>767</v>
      </c>
      <c r="H1241">
        <v>40000000</v>
      </c>
      <c r="I1241">
        <v>5.0999999999999996</v>
      </c>
    </row>
    <row r="1242" spans="1:9" x14ac:dyDescent="0.3">
      <c r="A1242" t="s">
        <v>2641</v>
      </c>
      <c r="B1242">
        <v>105</v>
      </c>
      <c r="C1242">
        <v>80050171</v>
      </c>
      <c r="D1242" t="s">
        <v>1924</v>
      </c>
      <c r="E1242" t="s">
        <v>6862</v>
      </c>
      <c r="F1242" t="s">
        <v>37</v>
      </c>
      <c r="G1242" t="s">
        <v>38</v>
      </c>
      <c r="H1242">
        <v>20000000</v>
      </c>
      <c r="I1242">
        <v>6.9</v>
      </c>
    </row>
    <row r="1243" spans="1:9" x14ac:dyDescent="0.3">
      <c r="A1243" t="s">
        <v>4392</v>
      </c>
      <c r="B1243">
        <v>107</v>
      </c>
      <c r="C1243">
        <v>7564000</v>
      </c>
      <c r="D1243" t="s">
        <v>5316</v>
      </c>
      <c r="E1243" t="s">
        <v>6865</v>
      </c>
      <c r="F1243" t="s">
        <v>37</v>
      </c>
      <c r="G1243" t="s">
        <v>38</v>
      </c>
      <c r="H1243">
        <v>20000000</v>
      </c>
      <c r="I1243">
        <v>6.2</v>
      </c>
    </row>
    <row r="1244" spans="1:9" x14ac:dyDescent="0.3">
      <c r="A1244" t="s">
        <v>6868</v>
      </c>
      <c r="B1244">
        <v>101</v>
      </c>
      <c r="C1244">
        <v>876671</v>
      </c>
      <c r="D1244" t="s">
        <v>6870</v>
      </c>
      <c r="E1244" t="s">
        <v>6872</v>
      </c>
      <c r="F1244" t="s">
        <v>37</v>
      </c>
      <c r="G1244" t="s">
        <v>38</v>
      </c>
      <c r="H1244">
        <v>25000000</v>
      </c>
      <c r="I1244">
        <v>6.9</v>
      </c>
    </row>
    <row r="1245" spans="1:9" x14ac:dyDescent="0.3">
      <c r="A1245" t="s">
        <v>4260</v>
      </c>
      <c r="B1245">
        <v>111</v>
      </c>
      <c r="C1245">
        <v>2869369</v>
      </c>
      <c r="D1245" t="s">
        <v>2786</v>
      </c>
      <c r="E1245" t="s">
        <v>6876</v>
      </c>
      <c r="F1245" t="s">
        <v>37</v>
      </c>
      <c r="G1245" t="s">
        <v>56</v>
      </c>
      <c r="H1245">
        <v>30000000</v>
      </c>
      <c r="I1245">
        <v>7.3</v>
      </c>
    </row>
    <row r="1246" spans="1:9" x14ac:dyDescent="0.3">
      <c r="A1246" t="s">
        <v>6880</v>
      </c>
      <c r="B1246">
        <v>113</v>
      </c>
      <c r="C1246">
        <v>128978</v>
      </c>
      <c r="D1246" t="s">
        <v>749</v>
      </c>
      <c r="E1246" t="s">
        <v>6882</v>
      </c>
      <c r="F1246" t="s">
        <v>1946</v>
      </c>
      <c r="G1246" t="s">
        <v>3859</v>
      </c>
      <c r="H1246">
        <v>40000000</v>
      </c>
      <c r="I1246">
        <v>7.1</v>
      </c>
    </row>
    <row r="1247" spans="1:9" x14ac:dyDescent="0.3">
      <c r="A1247" t="s">
        <v>2017</v>
      </c>
      <c r="B1247">
        <v>112</v>
      </c>
      <c r="C1247">
        <v>77231</v>
      </c>
      <c r="D1247" t="s">
        <v>1961</v>
      </c>
      <c r="E1247" t="s">
        <v>6887</v>
      </c>
      <c r="F1247" t="s">
        <v>6890</v>
      </c>
      <c r="G1247" t="s">
        <v>1465</v>
      </c>
      <c r="H1247">
        <v>25000000</v>
      </c>
      <c r="I1247">
        <v>6</v>
      </c>
    </row>
    <row r="1248" spans="1:9" x14ac:dyDescent="0.3">
      <c r="A1248" t="s">
        <v>6891</v>
      </c>
      <c r="B1248">
        <v>126</v>
      </c>
      <c r="C1248">
        <v>4563029</v>
      </c>
      <c r="D1248" t="s">
        <v>1390</v>
      </c>
      <c r="E1248" t="s">
        <v>6892</v>
      </c>
      <c r="F1248" t="s">
        <v>37</v>
      </c>
      <c r="G1248" t="s">
        <v>5694</v>
      </c>
      <c r="H1248">
        <v>39200000</v>
      </c>
      <c r="I1248">
        <v>7</v>
      </c>
    </row>
    <row r="1249" spans="1:9" x14ac:dyDescent="0.3">
      <c r="A1249" t="s">
        <v>1039</v>
      </c>
      <c r="B1249">
        <v>98</v>
      </c>
      <c r="C1249">
        <v>50693162</v>
      </c>
      <c r="D1249" t="s">
        <v>6905</v>
      </c>
      <c r="E1249" t="s">
        <v>6906</v>
      </c>
      <c r="F1249" t="s">
        <v>37</v>
      </c>
      <c r="G1249" t="s">
        <v>38</v>
      </c>
      <c r="H1249">
        <v>23000000</v>
      </c>
      <c r="I1249">
        <v>7.6</v>
      </c>
    </row>
    <row r="1250" spans="1:9" x14ac:dyDescent="0.3">
      <c r="A1250" t="s">
        <v>6909</v>
      </c>
      <c r="B1250">
        <v>159</v>
      </c>
      <c r="C1250">
        <v>6498000</v>
      </c>
      <c r="D1250" t="s">
        <v>6911</v>
      </c>
      <c r="E1250" t="s">
        <v>6913</v>
      </c>
      <c r="F1250" t="s">
        <v>6917</v>
      </c>
      <c r="G1250" t="s">
        <v>5612</v>
      </c>
      <c r="H1250">
        <v>18026148</v>
      </c>
      <c r="I1250">
        <v>8.4</v>
      </c>
    </row>
    <row r="1251" spans="1:9" x14ac:dyDescent="0.3">
      <c r="A1251" t="s">
        <v>1257</v>
      </c>
      <c r="B1251">
        <v>107</v>
      </c>
      <c r="C1251">
        <v>63411478</v>
      </c>
      <c r="D1251" t="s">
        <v>6919</v>
      </c>
      <c r="E1251" t="s">
        <v>6921</v>
      </c>
      <c r="F1251" t="s">
        <v>37</v>
      </c>
      <c r="G1251" t="s">
        <v>38</v>
      </c>
      <c r="H1251">
        <v>39000000</v>
      </c>
      <c r="I1251">
        <v>7.1</v>
      </c>
    </row>
    <row r="1252" spans="1:9" x14ac:dyDescent="0.3">
      <c r="A1252" t="s">
        <v>255</v>
      </c>
      <c r="B1252">
        <v>87</v>
      </c>
      <c r="C1252">
        <v>35287788</v>
      </c>
      <c r="D1252" t="s">
        <v>6929</v>
      </c>
      <c r="E1252" t="s">
        <v>6930</v>
      </c>
      <c r="F1252" t="s">
        <v>37</v>
      </c>
      <c r="G1252" t="s">
        <v>38</v>
      </c>
      <c r="H1252">
        <v>39000000</v>
      </c>
      <c r="I1252">
        <v>7</v>
      </c>
    </row>
    <row r="1253" spans="1:9" x14ac:dyDescent="0.3">
      <c r="A1253" t="s">
        <v>96</v>
      </c>
      <c r="B1253">
        <v>119</v>
      </c>
      <c r="C1253">
        <v>25335935</v>
      </c>
      <c r="D1253" t="s">
        <v>227</v>
      </c>
      <c r="E1253" t="s">
        <v>6935</v>
      </c>
      <c r="F1253" t="s">
        <v>37</v>
      </c>
      <c r="G1253" t="s">
        <v>38</v>
      </c>
      <c r="H1253">
        <v>40000000</v>
      </c>
      <c r="I1253">
        <v>8</v>
      </c>
    </row>
    <row r="1254" spans="1:9" x14ac:dyDescent="0.3">
      <c r="A1254" t="s">
        <v>4699</v>
      </c>
      <c r="B1254">
        <v>110</v>
      </c>
      <c r="C1254">
        <v>5881504</v>
      </c>
      <c r="D1254" t="s">
        <v>6939</v>
      </c>
      <c r="E1254" t="s">
        <v>6940</v>
      </c>
      <c r="F1254" t="s">
        <v>37</v>
      </c>
      <c r="G1254" t="s">
        <v>38</v>
      </c>
      <c r="H1254">
        <v>39000000</v>
      </c>
      <c r="I1254">
        <v>5.3</v>
      </c>
    </row>
    <row r="1255" spans="1:9" x14ac:dyDescent="0.3">
      <c r="A1255" t="s">
        <v>4863</v>
      </c>
      <c r="B1255">
        <v>125</v>
      </c>
      <c r="C1255">
        <v>60000000</v>
      </c>
      <c r="D1255" t="s">
        <v>1904</v>
      </c>
      <c r="E1255" t="s">
        <v>6944</v>
      </c>
      <c r="F1255" t="s">
        <v>37</v>
      </c>
      <c r="G1255" t="s">
        <v>56</v>
      </c>
      <c r="H1255">
        <v>39000000</v>
      </c>
      <c r="I1255">
        <v>4.9000000000000004</v>
      </c>
    </row>
    <row r="1256" spans="1:9" x14ac:dyDescent="0.3">
      <c r="A1256" t="s">
        <v>2467</v>
      </c>
      <c r="B1256">
        <v>113</v>
      </c>
      <c r="C1256">
        <v>29802761</v>
      </c>
      <c r="D1256" t="s">
        <v>3913</v>
      </c>
      <c r="E1256" t="s">
        <v>6947</v>
      </c>
      <c r="F1256" t="s">
        <v>37</v>
      </c>
      <c r="G1256" t="s">
        <v>38</v>
      </c>
      <c r="H1256">
        <v>40000000</v>
      </c>
      <c r="I1256">
        <v>6.4</v>
      </c>
    </row>
    <row r="1257" spans="1:9" x14ac:dyDescent="0.3">
      <c r="A1257" t="s">
        <v>1340</v>
      </c>
      <c r="B1257">
        <v>150</v>
      </c>
      <c r="C1257">
        <v>626809</v>
      </c>
      <c r="D1257" t="s">
        <v>1098</v>
      </c>
      <c r="E1257" t="s">
        <v>6951</v>
      </c>
      <c r="F1257" t="s">
        <v>1946</v>
      </c>
      <c r="G1257" t="s">
        <v>892</v>
      </c>
      <c r="H1257">
        <v>553632000</v>
      </c>
      <c r="I1257">
        <v>7.4</v>
      </c>
    </row>
    <row r="1258" spans="1:9" x14ac:dyDescent="0.3">
      <c r="A1258" t="s">
        <v>3136</v>
      </c>
      <c r="B1258">
        <v>108</v>
      </c>
      <c r="C1258">
        <v>127214072</v>
      </c>
      <c r="D1258" t="s">
        <v>1681</v>
      </c>
      <c r="E1258" t="s">
        <v>6955</v>
      </c>
      <c r="F1258" t="s">
        <v>37</v>
      </c>
      <c r="G1258" t="s">
        <v>38</v>
      </c>
      <c r="H1258">
        <v>38000000</v>
      </c>
      <c r="I1258">
        <v>6.1</v>
      </c>
    </row>
    <row r="1259" spans="1:9" x14ac:dyDescent="0.3">
      <c r="A1259" t="s">
        <v>3102</v>
      </c>
      <c r="B1259">
        <v>96</v>
      </c>
      <c r="C1259">
        <v>88915214</v>
      </c>
      <c r="D1259" t="s">
        <v>1681</v>
      </c>
      <c r="E1259" t="s">
        <v>6959</v>
      </c>
      <c r="F1259" t="s">
        <v>37</v>
      </c>
      <c r="G1259" t="s">
        <v>38</v>
      </c>
      <c r="H1259">
        <v>38000000</v>
      </c>
      <c r="I1259">
        <v>6.5</v>
      </c>
    </row>
    <row r="1260" spans="1:9" x14ac:dyDescent="0.3">
      <c r="A1260" t="s">
        <v>6963</v>
      </c>
      <c r="B1260">
        <v>93</v>
      </c>
      <c r="C1260">
        <v>30400000</v>
      </c>
      <c r="D1260" t="s">
        <v>1671</v>
      </c>
      <c r="E1260" t="s">
        <v>6965</v>
      </c>
      <c r="F1260" t="s">
        <v>37</v>
      </c>
      <c r="G1260" t="s">
        <v>38</v>
      </c>
      <c r="H1260">
        <v>39000000</v>
      </c>
      <c r="I1260">
        <v>5.7</v>
      </c>
    </row>
    <row r="1261" spans="1:9" x14ac:dyDescent="0.3">
      <c r="A1261" t="s">
        <v>4903</v>
      </c>
      <c r="B1261">
        <v>100</v>
      </c>
      <c r="C1261">
        <v>85570368</v>
      </c>
      <c r="D1261" t="s">
        <v>3036</v>
      </c>
      <c r="E1261" t="s">
        <v>6969</v>
      </c>
      <c r="F1261" t="s">
        <v>37</v>
      </c>
      <c r="G1261" t="s">
        <v>38</v>
      </c>
      <c r="H1261">
        <v>38000000</v>
      </c>
      <c r="I1261">
        <v>5.0999999999999996</v>
      </c>
    </row>
    <row r="1262" spans="1:9" x14ac:dyDescent="0.3">
      <c r="A1262" t="s">
        <v>6973</v>
      </c>
      <c r="B1262">
        <v>118</v>
      </c>
      <c r="C1262">
        <v>75668868</v>
      </c>
      <c r="D1262" t="s">
        <v>1589</v>
      </c>
      <c r="E1262" t="s">
        <v>6974</v>
      </c>
      <c r="F1262" t="s">
        <v>37</v>
      </c>
      <c r="G1262" t="s">
        <v>38</v>
      </c>
      <c r="H1262">
        <v>35000000</v>
      </c>
      <c r="I1262">
        <v>6.6</v>
      </c>
    </row>
    <row r="1263" spans="1:9" x14ac:dyDescent="0.3">
      <c r="A1263" t="s">
        <v>6977</v>
      </c>
      <c r="B1263">
        <v>122</v>
      </c>
      <c r="C1263">
        <v>6594136</v>
      </c>
      <c r="D1263" t="s">
        <v>6979</v>
      </c>
      <c r="E1263" t="s">
        <v>6980</v>
      </c>
      <c r="F1263" t="s">
        <v>1946</v>
      </c>
      <c r="G1263" t="s">
        <v>3859</v>
      </c>
      <c r="H1263">
        <v>38600000</v>
      </c>
      <c r="I1263">
        <v>6.5</v>
      </c>
    </row>
    <row r="1264" spans="1:9" x14ac:dyDescent="0.3">
      <c r="A1264" t="s">
        <v>696</v>
      </c>
      <c r="B1264">
        <v>120</v>
      </c>
      <c r="C1264">
        <v>58700247</v>
      </c>
      <c r="D1264" t="s">
        <v>214</v>
      </c>
      <c r="E1264" t="s">
        <v>6984</v>
      </c>
      <c r="F1264" t="s">
        <v>37</v>
      </c>
      <c r="G1264" t="s">
        <v>38</v>
      </c>
      <c r="H1264">
        <v>38000000</v>
      </c>
      <c r="I1264">
        <v>6.9</v>
      </c>
    </row>
    <row r="1265" spans="1:9" x14ac:dyDescent="0.3">
      <c r="A1265" t="s">
        <v>6997</v>
      </c>
      <c r="B1265">
        <v>146</v>
      </c>
      <c r="C1265">
        <v>50668906</v>
      </c>
      <c r="D1265" t="s">
        <v>1634</v>
      </c>
      <c r="E1265" t="s">
        <v>6998</v>
      </c>
      <c r="F1265" t="s">
        <v>37</v>
      </c>
      <c r="G1265" t="s">
        <v>38</v>
      </c>
      <c r="H1265">
        <v>38000000</v>
      </c>
      <c r="I1265">
        <v>7.6</v>
      </c>
    </row>
    <row r="1266" spans="1:9" x14ac:dyDescent="0.3">
      <c r="A1266" t="s">
        <v>741</v>
      </c>
      <c r="B1266">
        <v>115</v>
      </c>
      <c r="C1266">
        <v>39177215</v>
      </c>
      <c r="D1266" t="s">
        <v>2125</v>
      </c>
      <c r="E1266" t="s">
        <v>7002</v>
      </c>
      <c r="F1266" t="s">
        <v>37</v>
      </c>
      <c r="G1266" t="s">
        <v>38</v>
      </c>
      <c r="H1266">
        <v>38000000</v>
      </c>
      <c r="I1266">
        <v>5.6</v>
      </c>
    </row>
    <row r="1267" spans="1:9" x14ac:dyDescent="0.3">
      <c r="A1267" t="s">
        <v>7005</v>
      </c>
      <c r="B1267">
        <v>123</v>
      </c>
      <c r="C1267">
        <v>40334024</v>
      </c>
      <c r="D1267" t="s">
        <v>4262</v>
      </c>
      <c r="E1267" t="s">
        <v>7006</v>
      </c>
      <c r="F1267" t="s">
        <v>37</v>
      </c>
      <c r="G1267" t="s">
        <v>38</v>
      </c>
      <c r="H1267">
        <v>35000000</v>
      </c>
      <c r="I1267">
        <v>6.2</v>
      </c>
    </row>
    <row r="1268" spans="1:9" x14ac:dyDescent="0.3">
      <c r="A1268" t="s">
        <v>5133</v>
      </c>
      <c r="B1268">
        <v>94</v>
      </c>
      <c r="C1268">
        <v>71038190</v>
      </c>
      <c r="D1268" t="s">
        <v>1752</v>
      </c>
      <c r="E1268" t="s">
        <v>7011</v>
      </c>
      <c r="F1268" t="s">
        <v>37</v>
      </c>
      <c r="G1268" t="s">
        <v>38</v>
      </c>
      <c r="H1268">
        <v>30000000</v>
      </c>
      <c r="I1268">
        <v>4.4000000000000004</v>
      </c>
    </row>
    <row r="1269" spans="1:9" x14ac:dyDescent="0.3">
      <c r="A1269" t="s">
        <v>7015</v>
      </c>
      <c r="B1269">
        <v>102</v>
      </c>
      <c r="C1269">
        <v>24044532</v>
      </c>
      <c r="D1269" t="s">
        <v>214</v>
      </c>
      <c r="E1269" t="s">
        <v>7017</v>
      </c>
      <c r="F1269" t="s">
        <v>37</v>
      </c>
      <c r="G1269" t="s">
        <v>38</v>
      </c>
      <c r="H1269">
        <v>38000000</v>
      </c>
      <c r="I1269">
        <v>5.6</v>
      </c>
    </row>
    <row r="1270" spans="1:9" x14ac:dyDescent="0.3">
      <c r="A1270" t="s">
        <v>4203</v>
      </c>
      <c r="B1270">
        <v>98</v>
      </c>
      <c r="C1270">
        <v>22770864</v>
      </c>
      <c r="D1270" t="s">
        <v>2527</v>
      </c>
      <c r="E1270" t="s">
        <v>7021</v>
      </c>
      <c r="F1270" t="s">
        <v>37</v>
      </c>
      <c r="G1270" t="s">
        <v>38</v>
      </c>
      <c r="H1270">
        <v>38000000</v>
      </c>
      <c r="I1270">
        <v>5.5</v>
      </c>
    </row>
    <row r="1271" spans="1:9" x14ac:dyDescent="0.3">
      <c r="A1271" t="s">
        <v>3817</v>
      </c>
      <c r="B1271">
        <v>133</v>
      </c>
      <c r="C1271">
        <v>18653746</v>
      </c>
      <c r="D1271" t="s">
        <v>852</v>
      </c>
      <c r="E1271" t="s">
        <v>7024</v>
      </c>
      <c r="F1271" t="s">
        <v>37</v>
      </c>
      <c r="G1271" t="s">
        <v>3571</v>
      </c>
      <c r="H1271">
        <v>38000000</v>
      </c>
      <c r="I1271">
        <v>6.7</v>
      </c>
    </row>
    <row r="1272" spans="1:9" x14ac:dyDescent="0.3">
      <c r="A1272" t="s">
        <v>741</v>
      </c>
      <c r="B1272">
        <v>118</v>
      </c>
      <c r="C1272">
        <v>17305211</v>
      </c>
      <c r="D1272" t="s">
        <v>2142</v>
      </c>
      <c r="E1272" t="s">
        <v>7027</v>
      </c>
      <c r="F1272" t="s">
        <v>37</v>
      </c>
      <c r="G1272" t="s">
        <v>38</v>
      </c>
      <c r="H1272">
        <v>38000000</v>
      </c>
      <c r="I1272">
        <v>6.1</v>
      </c>
    </row>
    <row r="1273" spans="1:9" x14ac:dyDescent="0.3">
      <c r="A1273" t="s">
        <v>4437</v>
      </c>
      <c r="B1273">
        <v>105</v>
      </c>
      <c r="C1273">
        <v>16991902</v>
      </c>
      <c r="D1273" t="s">
        <v>6199</v>
      </c>
      <c r="E1273" t="s">
        <v>7033</v>
      </c>
      <c r="F1273" t="s">
        <v>37</v>
      </c>
      <c r="G1273" t="s">
        <v>38</v>
      </c>
      <c r="H1273">
        <v>57000000</v>
      </c>
      <c r="I1273">
        <v>6.2</v>
      </c>
    </row>
    <row r="1274" spans="1:9" x14ac:dyDescent="0.3">
      <c r="A1274" t="s">
        <v>7037</v>
      </c>
      <c r="B1274">
        <v>109</v>
      </c>
      <c r="C1274">
        <v>47536959</v>
      </c>
      <c r="D1274" t="s">
        <v>3409</v>
      </c>
      <c r="E1274" t="s">
        <v>7038</v>
      </c>
      <c r="F1274" t="s">
        <v>37</v>
      </c>
      <c r="G1274" t="s">
        <v>38</v>
      </c>
      <c r="H1274">
        <v>10000000</v>
      </c>
      <c r="I1274">
        <v>7.3</v>
      </c>
    </row>
    <row r="1275" spans="1:9" x14ac:dyDescent="0.3">
      <c r="A1275" t="s">
        <v>187</v>
      </c>
      <c r="B1275">
        <v>129</v>
      </c>
      <c r="C1275">
        <v>10300000</v>
      </c>
      <c r="D1275" t="s">
        <v>7043</v>
      </c>
      <c r="E1275" t="s">
        <v>7044</v>
      </c>
      <c r="F1275" t="s">
        <v>37</v>
      </c>
      <c r="G1275" t="s">
        <v>38</v>
      </c>
      <c r="H1275">
        <v>38000000</v>
      </c>
      <c r="I1275">
        <v>6.6</v>
      </c>
    </row>
    <row r="1276" spans="1:9" x14ac:dyDescent="0.3">
      <c r="A1276" t="s">
        <v>5367</v>
      </c>
      <c r="B1276">
        <v>109</v>
      </c>
      <c r="C1276">
        <v>13782838</v>
      </c>
      <c r="D1276" t="s">
        <v>7048</v>
      </c>
      <c r="E1276" t="s">
        <v>7049</v>
      </c>
      <c r="F1276" t="s">
        <v>37</v>
      </c>
      <c r="G1276" t="s">
        <v>38</v>
      </c>
      <c r="H1276">
        <v>15000000</v>
      </c>
      <c r="I1276">
        <v>8.1999999999999993</v>
      </c>
    </row>
    <row r="1277" spans="1:9" x14ac:dyDescent="0.3">
      <c r="A1277" t="s">
        <v>1394</v>
      </c>
      <c r="B1277">
        <v>127</v>
      </c>
      <c r="C1277">
        <v>41997790</v>
      </c>
      <c r="D1277" t="s">
        <v>2813</v>
      </c>
      <c r="E1277" t="s">
        <v>7054</v>
      </c>
      <c r="F1277" t="s">
        <v>37</v>
      </c>
      <c r="G1277" t="s">
        <v>38</v>
      </c>
      <c r="H1277">
        <v>38000000</v>
      </c>
      <c r="I1277">
        <v>6.4</v>
      </c>
    </row>
    <row r="1278" spans="1:9" x14ac:dyDescent="0.3">
      <c r="A1278" t="s">
        <v>7057</v>
      </c>
      <c r="B1278">
        <v>118</v>
      </c>
      <c r="C1278">
        <v>6482195</v>
      </c>
      <c r="D1278" t="s">
        <v>2215</v>
      </c>
      <c r="E1278" t="s">
        <v>7060</v>
      </c>
      <c r="F1278" t="s">
        <v>37</v>
      </c>
      <c r="G1278" t="s">
        <v>38</v>
      </c>
      <c r="H1278">
        <v>37000000</v>
      </c>
      <c r="I1278">
        <v>6.4</v>
      </c>
    </row>
    <row r="1279" spans="1:9" x14ac:dyDescent="0.3">
      <c r="A1279" t="s">
        <v>7064</v>
      </c>
      <c r="B1279">
        <v>110</v>
      </c>
      <c r="C1279">
        <v>623374</v>
      </c>
      <c r="D1279" t="s">
        <v>7066</v>
      </c>
      <c r="E1279" t="s">
        <v>7067</v>
      </c>
      <c r="F1279" t="s">
        <v>37</v>
      </c>
      <c r="G1279" t="s">
        <v>38</v>
      </c>
      <c r="H1279">
        <v>38000000</v>
      </c>
      <c r="I1279">
        <v>5.2</v>
      </c>
    </row>
    <row r="1280" spans="1:9" x14ac:dyDescent="0.3">
      <c r="A1280" t="s">
        <v>3117</v>
      </c>
      <c r="B1280">
        <v>90</v>
      </c>
      <c r="C1280">
        <v>7871693</v>
      </c>
      <c r="D1280" t="s">
        <v>7071</v>
      </c>
      <c r="E1280" t="s">
        <v>7072</v>
      </c>
      <c r="F1280" t="s">
        <v>37</v>
      </c>
      <c r="G1280" t="s">
        <v>38</v>
      </c>
      <c r="H1280">
        <v>55000000</v>
      </c>
      <c r="I1280">
        <v>6.5</v>
      </c>
    </row>
    <row r="1281" spans="1:9" x14ac:dyDescent="0.3">
      <c r="A1281" t="s">
        <v>7076</v>
      </c>
      <c r="B1281">
        <v>144</v>
      </c>
      <c r="C1281">
        <v>16377274</v>
      </c>
      <c r="D1281" t="s">
        <v>3409</v>
      </c>
      <c r="E1281" t="s">
        <v>7079</v>
      </c>
      <c r="F1281" t="s">
        <v>37</v>
      </c>
      <c r="G1281" t="s">
        <v>38</v>
      </c>
      <c r="H1281">
        <v>32000000</v>
      </c>
      <c r="I1281">
        <v>7.1</v>
      </c>
    </row>
    <row r="1282" spans="1:9" x14ac:dyDescent="0.3">
      <c r="A1282" t="s">
        <v>5164</v>
      </c>
      <c r="B1282">
        <v>130</v>
      </c>
      <c r="C1282">
        <v>9589875</v>
      </c>
      <c r="D1282" t="s">
        <v>1634</v>
      </c>
      <c r="E1282" t="s">
        <v>7091</v>
      </c>
      <c r="F1282" t="s">
        <v>37</v>
      </c>
      <c r="G1282" t="s">
        <v>38</v>
      </c>
      <c r="H1282">
        <v>40000000</v>
      </c>
      <c r="I1282">
        <v>7.3</v>
      </c>
    </row>
    <row r="1283" spans="1:9" x14ac:dyDescent="0.3">
      <c r="A1283" t="s">
        <v>7094</v>
      </c>
      <c r="B1283">
        <v>112</v>
      </c>
      <c r="C1283">
        <v>34912982</v>
      </c>
      <c r="D1283" t="s">
        <v>227</v>
      </c>
      <c r="E1283" t="s">
        <v>7096</v>
      </c>
      <c r="F1283" t="s">
        <v>37</v>
      </c>
      <c r="G1283" t="s">
        <v>38</v>
      </c>
      <c r="H1283">
        <v>38000000</v>
      </c>
      <c r="I1283">
        <v>5.2</v>
      </c>
    </row>
    <row r="1284" spans="1:9" x14ac:dyDescent="0.3">
      <c r="A1284" t="s">
        <v>7100</v>
      </c>
      <c r="B1284">
        <v>133</v>
      </c>
      <c r="C1284">
        <v>109712885</v>
      </c>
      <c r="D1284" t="s">
        <v>3794</v>
      </c>
      <c r="E1284" t="s">
        <v>7102</v>
      </c>
      <c r="F1284" t="s">
        <v>37</v>
      </c>
      <c r="G1284" t="s">
        <v>38</v>
      </c>
      <c r="H1284">
        <v>35000000</v>
      </c>
      <c r="I1284">
        <v>7.7</v>
      </c>
    </row>
    <row r="1285" spans="1:9" x14ac:dyDescent="0.3">
      <c r="A1285" t="s">
        <v>6002</v>
      </c>
      <c r="B1285">
        <v>150</v>
      </c>
      <c r="C1285">
        <v>92173235</v>
      </c>
      <c r="D1285" t="s">
        <v>2125</v>
      </c>
      <c r="E1285" t="s">
        <v>7105</v>
      </c>
      <c r="F1285" t="s">
        <v>37</v>
      </c>
      <c r="G1285" t="s">
        <v>38</v>
      </c>
      <c r="H1285">
        <v>37000000</v>
      </c>
      <c r="I1285">
        <v>7.6</v>
      </c>
    </row>
    <row r="1286" spans="1:9" x14ac:dyDescent="0.3">
      <c r="A1286" t="s">
        <v>7109</v>
      </c>
      <c r="B1286">
        <v>110</v>
      </c>
      <c r="C1286">
        <v>41102171</v>
      </c>
      <c r="D1286" t="s">
        <v>1415</v>
      </c>
      <c r="E1286" t="s">
        <v>7110</v>
      </c>
      <c r="F1286" t="s">
        <v>37</v>
      </c>
      <c r="G1286" t="s">
        <v>38</v>
      </c>
      <c r="H1286">
        <v>40000000</v>
      </c>
      <c r="I1286">
        <v>5.7</v>
      </c>
    </row>
    <row r="1287" spans="1:9" x14ac:dyDescent="0.3">
      <c r="A1287" t="s">
        <v>7113</v>
      </c>
      <c r="B1287">
        <v>96</v>
      </c>
      <c r="C1287">
        <v>60338891</v>
      </c>
      <c r="D1287" t="s">
        <v>2527</v>
      </c>
      <c r="E1287" t="s">
        <v>7114</v>
      </c>
      <c r="F1287" t="s">
        <v>37</v>
      </c>
      <c r="G1287" t="s">
        <v>38</v>
      </c>
      <c r="H1287">
        <v>37000000</v>
      </c>
      <c r="I1287">
        <v>7</v>
      </c>
    </row>
    <row r="1288" spans="1:9" x14ac:dyDescent="0.3">
      <c r="A1288" t="s">
        <v>7117</v>
      </c>
      <c r="B1288">
        <v>96</v>
      </c>
      <c r="C1288">
        <v>48006503</v>
      </c>
      <c r="D1288" t="s">
        <v>787</v>
      </c>
      <c r="E1288" t="s">
        <v>7119</v>
      </c>
      <c r="F1288" t="s">
        <v>37</v>
      </c>
      <c r="G1288" t="s">
        <v>38</v>
      </c>
      <c r="H1288">
        <v>37000000</v>
      </c>
      <c r="I1288">
        <v>6</v>
      </c>
    </row>
    <row r="1289" spans="1:9" x14ac:dyDescent="0.3">
      <c r="A1289" t="s">
        <v>850</v>
      </c>
      <c r="B1289">
        <v>123</v>
      </c>
      <c r="C1289">
        <v>26903709</v>
      </c>
      <c r="D1289" t="s">
        <v>7123</v>
      </c>
      <c r="E1289" t="s">
        <v>7124</v>
      </c>
      <c r="F1289" t="s">
        <v>37</v>
      </c>
      <c r="G1289" t="s">
        <v>56</v>
      </c>
      <c r="H1289">
        <v>38000000</v>
      </c>
      <c r="I1289">
        <v>8.1</v>
      </c>
    </row>
    <row r="1290" spans="1:9" x14ac:dyDescent="0.3">
      <c r="A1290" t="s">
        <v>7076</v>
      </c>
      <c r="B1290">
        <v>188</v>
      </c>
      <c r="C1290">
        <v>22450975</v>
      </c>
      <c r="D1290" t="s">
        <v>3409</v>
      </c>
      <c r="E1290" t="s">
        <v>7130</v>
      </c>
      <c r="F1290" t="s">
        <v>37</v>
      </c>
      <c r="G1290" t="s">
        <v>38</v>
      </c>
      <c r="H1290">
        <v>37000000</v>
      </c>
      <c r="I1290">
        <v>8</v>
      </c>
    </row>
    <row r="1291" spans="1:9" x14ac:dyDescent="0.3">
      <c r="A1291" t="s">
        <v>7134</v>
      </c>
      <c r="B1291">
        <v>107</v>
      </c>
      <c r="C1291">
        <v>44867349</v>
      </c>
      <c r="D1291" t="s">
        <v>1752</v>
      </c>
      <c r="E1291" t="s">
        <v>7135</v>
      </c>
      <c r="F1291" t="s">
        <v>37</v>
      </c>
      <c r="G1291" t="s">
        <v>38</v>
      </c>
      <c r="H1291">
        <v>37000000</v>
      </c>
      <c r="I1291">
        <v>5.6</v>
      </c>
    </row>
    <row r="1292" spans="1:9" x14ac:dyDescent="0.3">
      <c r="A1292" t="s">
        <v>7138</v>
      </c>
      <c r="B1292">
        <v>110</v>
      </c>
      <c r="C1292">
        <v>46813366</v>
      </c>
      <c r="D1292" t="s">
        <v>1681</v>
      </c>
      <c r="E1292" t="s">
        <v>7139</v>
      </c>
      <c r="F1292" t="s">
        <v>37</v>
      </c>
      <c r="G1292" t="s">
        <v>38</v>
      </c>
      <c r="H1292">
        <v>38000000</v>
      </c>
      <c r="I1292">
        <v>6.1</v>
      </c>
    </row>
    <row r="1293" spans="1:9" x14ac:dyDescent="0.3">
      <c r="A1293" t="s">
        <v>7142</v>
      </c>
      <c r="B1293">
        <v>113</v>
      </c>
      <c r="C1293">
        <v>72279690</v>
      </c>
      <c r="D1293" t="s">
        <v>7144</v>
      </c>
      <c r="E1293" t="s">
        <v>7145</v>
      </c>
      <c r="F1293" t="s">
        <v>37</v>
      </c>
      <c r="G1293" t="s">
        <v>38</v>
      </c>
      <c r="H1293">
        <v>37000000</v>
      </c>
      <c r="I1293">
        <v>6.9</v>
      </c>
    </row>
    <row r="1294" spans="1:9" x14ac:dyDescent="0.3">
      <c r="A1294" t="s">
        <v>6148</v>
      </c>
      <c r="B1294">
        <v>122</v>
      </c>
      <c r="C1294">
        <v>191449475</v>
      </c>
      <c r="D1294" t="s">
        <v>687</v>
      </c>
      <c r="E1294" t="s">
        <v>7148</v>
      </c>
      <c r="F1294" t="s">
        <v>37</v>
      </c>
      <c r="G1294" t="s">
        <v>38</v>
      </c>
      <c r="H1294">
        <v>37000000</v>
      </c>
      <c r="I1294">
        <v>5.2</v>
      </c>
    </row>
    <row r="1295" spans="1:9" x14ac:dyDescent="0.3">
      <c r="A1295" t="s">
        <v>6396</v>
      </c>
      <c r="B1295">
        <v>116</v>
      </c>
      <c r="C1295">
        <v>71026631</v>
      </c>
      <c r="D1295" t="s">
        <v>2125</v>
      </c>
      <c r="E1295" t="s">
        <v>7152</v>
      </c>
      <c r="F1295" t="s">
        <v>37</v>
      </c>
      <c r="G1295" t="s">
        <v>38</v>
      </c>
      <c r="H1295">
        <v>36000000</v>
      </c>
      <c r="I1295">
        <v>7</v>
      </c>
    </row>
    <row r="1296" spans="1:9" x14ac:dyDescent="0.3">
      <c r="A1296" t="s">
        <v>2656</v>
      </c>
      <c r="B1296">
        <v>93</v>
      </c>
      <c r="C1296">
        <v>68208190</v>
      </c>
      <c r="D1296" t="s">
        <v>422</v>
      </c>
      <c r="E1296" t="s">
        <v>7155</v>
      </c>
      <c r="F1296" t="s">
        <v>37</v>
      </c>
      <c r="G1296" t="s">
        <v>38</v>
      </c>
      <c r="H1296">
        <v>65000000</v>
      </c>
      <c r="I1296">
        <v>6.3</v>
      </c>
    </row>
    <row r="1297" spans="1:9" x14ac:dyDescent="0.3">
      <c r="A1297" t="s">
        <v>5059</v>
      </c>
      <c r="B1297">
        <v>118</v>
      </c>
      <c r="C1297">
        <v>150368971</v>
      </c>
      <c r="D1297" t="s">
        <v>1009</v>
      </c>
      <c r="E1297" t="s">
        <v>7161</v>
      </c>
      <c r="F1297" t="s">
        <v>37</v>
      </c>
      <c r="G1297" t="s">
        <v>38</v>
      </c>
      <c r="H1297">
        <v>37000000</v>
      </c>
      <c r="I1297">
        <v>7</v>
      </c>
    </row>
    <row r="1298" spans="1:9" x14ac:dyDescent="0.3">
      <c r="A1298" t="s">
        <v>646</v>
      </c>
      <c r="B1298">
        <v>93</v>
      </c>
      <c r="C1298">
        <v>50129186</v>
      </c>
      <c r="D1298" t="s">
        <v>1120</v>
      </c>
      <c r="E1298" t="s">
        <v>7171</v>
      </c>
      <c r="F1298" t="s">
        <v>37</v>
      </c>
      <c r="G1298" t="s">
        <v>38</v>
      </c>
      <c r="H1298">
        <v>36000000</v>
      </c>
      <c r="I1298">
        <v>6.9</v>
      </c>
    </row>
    <row r="1299" spans="1:9" x14ac:dyDescent="0.3">
      <c r="A1299" t="s">
        <v>7174</v>
      </c>
      <c r="B1299">
        <v>121</v>
      </c>
      <c r="C1299">
        <v>55500000</v>
      </c>
      <c r="D1299" t="s">
        <v>50</v>
      </c>
      <c r="E1299" t="s">
        <v>7177</v>
      </c>
      <c r="F1299" t="s">
        <v>37</v>
      </c>
      <c r="G1299" t="s">
        <v>56</v>
      </c>
      <c r="H1299">
        <v>36000000</v>
      </c>
      <c r="I1299">
        <v>6.2</v>
      </c>
    </row>
    <row r="1300" spans="1:9" x14ac:dyDescent="0.3">
      <c r="A1300" t="s">
        <v>7181</v>
      </c>
      <c r="B1300">
        <v>101</v>
      </c>
      <c r="C1300">
        <v>50213619</v>
      </c>
      <c r="D1300" t="s">
        <v>5482</v>
      </c>
      <c r="E1300" t="s">
        <v>7184</v>
      </c>
      <c r="F1300" t="s">
        <v>37</v>
      </c>
      <c r="G1300" t="s">
        <v>38</v>
      </c>
      <c r="H1300">
        <v>36000000</v>
      </c>
      <c r="I1300">
        <v>6.4</v>
      </c>
    </row>
    <row r="1301" spans="1:9" x14ac:dyDescent="0.3">
      <c r="A1301" t="s">
        <v>7142</v>
      </c>
      <c r="B1301">
        <v>107</v>
      </c>
      <c r="C1301">
        <v>42019483</v>
      </c>
      <c r="D1301" t="s">
        <v>7144</v>
      </c>
      <c r="E1301" t="s">
        <v>7188</v>
      </c>
      <c r="F1301" t="s">
        <v>37</v>
      </c>
      <c r="G1301" t="s">
        <v>38</v>
      </c>
      <c r="H1301">
        <v>36000000</v>
      </c>
      <c r="I1301">
        <v>6.4</v>
      </c>
    </row>
    <row r="1302" spans="1:9" x14ac:dyDescent="0.3">
      <c r="A1302" t="s">
        <v>4712</v>
      </c>
      <c r="B1302">
        <v>124</v>
      </c>
      <c r="C1302">
        <v>23360779</v>
      </c>
      <c r="D1302" t="s">
        <v>7191</v>
      </c>
      <c r="E1302" t="s">
        <v>7192</v>
      </c>
      <c r="F1302" t="s">
        <v>37</v>
      </c>
      <c r="G1302" t="s">
        <v>38</v>
      </c>
      <c r="H1302">
        <v>34000000</v>
      </c>
      <c r="I1302">
        <v>5.7</v>
      </c>
    </row>
    <row r="1303" spans="1:9" x14ac:dyDescent="0.3">
      <c r="A1303" t="s">
        <v>3088</v>
      </c>
      <c r="B1303">
        <v>109</v>
      </c>
      <c r="C1303">
        <v>26183197</v>
      </c>
      <c r="D1303" t="s">
        <v>464</v>
      </c>
      <c r="E1303" t="s">
        <v>7195</v>
      </c>
      <c r="F1303" t="s">
        <v>37</v>
      </c>
      <c r="G1303" t="s">
        <v>38</v>
      </c>
      <c r="H1303">
        <v>36000000</v>
      </c>
      <c r="I1303">
        <v>6.1</v>
      </c>
    </row>
    <row r="1304" spans="1:9" x14ac:dyDescent="0.3">
      <c r="A1304" t="s">
        <v>3347</v>
      </c>
      <c r="B1304">
        <v>105</v>
      </c>
      <c r="C1304">
        <v>20991497</v>
      </c>
      <c r="D1304" t="s">
        <v>1415</v>
      </c>
      <c r="E1304" t="s">
        <v>7198</v>
      </c>
      <c r="F1304" t="s">
        <v>37</v>
      </c>
      <c r="G1304" t="s">
        <v>38</v>
      </c>
      <c r="H1304">
        <v>37000000</v>
      </c>
      <c r="I1304">
        <v>5.4</v>
      </c>
    </row>
    <row r="1305" spans="1:9" x14ac:dyDescent="0.3">
      <c r="A1305" t="s">
        <v>3891</v>
      </c>
      <c r="B1305">
        <v>130</v>
      </c>
      <c r="C1305">
        <v>13052741</v>
      </c>
      <c r="D1305" t="s">
        <v>6519</v>
      </c>
      <c r="E1305" t="s">
        <v>7201</v>
      </c>
      <c r="F1305" t="s">
        <v>37</v>
      </c>
      <c r="G1305" t="s">
        <v>38</v>
      </c>
      <c r="H1305">
        <v>36000000</v>
      </c>
      <c r="I1305">
        <v>6.7</v>
      </c>
    </row>
    <row r="1306" spans="1:9" x14ac:dyDescent="0.3">
      <c r="A1306" t="s">
        <v>7204</v>
      </c>
      <c r="B1306">
        <v>127</v>
      </c>
      <c r="C1306">
        <v>14378353</v>
      </c>
      <c r="D1306" t="s">
        <v>3277</v>
      </c>
      <c r="E1306" t="s">
        <v>7206</v>
      </c>
      <c r="F1306" t="s">
        <v>37</v>
      </c>
      <c r="G1306" t="s">
        <v>38</v>
      </c>
      <c r="H1306">
        <v>36000000</v>
      </c>
      <c r="I1306">
        <v>6.8</v>
      </c>
    </row>
    <row r="1307" spans="1:9" x14ac:dyDescent="0.3">
      <c r="A1307" t="s">
        <v>3523</v>
      </c>
      <c r="B1307">
        <v>114</v>
      </c>
      <c r="C1307">
        <v>33037754</v>
      </c>
      <c r="D1307" t="s">
        <v>6132</v>
      </c>
      <c r="E1307" t="s">
        <v>7210</v>
      </c>
      <c r="F1307" t="s">
        <v>37</v>
      </c>
      <c r="G1307" t="s">
        <v>38</v>
      </c>
      <c r="H1307">
        <v>37000000</v>
      </c>
      <c r="I1307">
        <v>6</v>
      </c>
    </row>
    <row r="1308" spans="1:9" x14ac:dyDescent="0.3">
      <c r="A1308" t="s">
        <v>5349</v>
      </c>
      <c r="B1308">
        <v>106</v>
      </c>
      <c r="C1308">
        <v>12339633</v>
      </c>
      <c r="D1308" t="s">
        <v>2683</v>
      </c>
      <c r="E1308" t="s">
        <v>7214</v>
      </c>
      <c r="F1308" t="s">
        <v>37</v>
      </c>
      <c r="G1308" t="s">
        <v>38</v>
      </c>
      <c r="H1308">
        <v>36000000</v>
      </c>
      <c r="I1308">
        <v>7.8</v>
      </c>
    </row>
    <row r="1309" spans="1:9" x14ac:dyDescent="0.3">
      <c r="A1309" t="s">
        <v>5314</v>
      </c>
      <c r="B1309">
        <v>95</v>
      </c>
      <c r="C1309">
        <v>2954405</v>
      </c>
      <c r="D1309" t="s">
        <v>7218</v>
      </c>
      <c r="E1309" t="s">
        <v>7219</v>
      </c>
      <c r="F1309" t="s">
        <v>37</v>
      </c>
      <c r="G1309" t="s">
        <v>38</v>
      </c>
      <c r="H1309">
        <v>36000000</v>
      </c>
      <c r="I1309">
        <v>5.3</v>
      </c>
    </row>
    <row r="1310" spans="1:9" x14ac:dyDescent="0.3">
      <c r="A1310" t="s">
        <v>1453</v>
      </c>
      <c r="B1310">
        <v>81</v>
      </c>
      <c r="C1310">
        <v>30105968</v>
      </c>
      <c r="D1310" t="s">
        <v>621</v>
      </c>
      <c r="E1310" t="s">
        <v>7223</v>
      </c>
      <c r="F1310" t="s">
        <v>37</v>
      </c>
      <c r="G1310" t="s">
        <v>38</v>
      </c>
      <c r="H1310">
        <v>37000000</v>
      </c>
      <c r="I1310">
        <v>4.5</v>
      </c>
    </row>
    <row r="1311" spans="1:9" x14ac:dyDescent="0.3">
      <c r="A1311" t="s">
        <v>7227</v>
      </c>
      <c r="B1311">
        <v>95</v>
      </c>
      <c r="C1311">
        <v>37788228</v>
      </c>
      <c r="D1311" t="s">
        <v>1671</v>
      </c>
      <c r="E1311" t="s">
        <v>7228</v>
      </c>
      <c r="F1311" t="s">
        <v>37</v>
      </c>
      <c r="G1311" t="s">
        <v>38</v>
      </c>
      <c r="H1311">
        <v>35200000</v>
      </c>
      <c r="I1311">
        <v>5.4</v>
      </c>
    </row>
    <row r="1312" spans="1:9" x14ac:dyDescent="0.3">
      <c r="A1312" t="s">
        <v>2542</v>
      </c>
      <c r="B1312">
        <v>108</v>
      </c>
      <c r="C1312">
        <v>277313371</v>
      </c>
      <c r="D1312" t="s">
        <v>1671</v>
      </c>
      <c r="E1312" t="s">
        <v>7231</v>
      </c>
      <c r="F1312" t="s">
        <v>37</v>
      </c>
      <c r="G1312" t="s">
        <v>38</v>
      </c>
      <c r="H1312">
        <v>35000000</v>
      </c>
      <c r="I1312">
        <v>7.8</v>
      </c>
    </row>
    <row r="1313" spans="1:9" x14ac:dyDescent="0.3">
      <c r="A1313" t="s">
        <v>7234</v>
      </c>
      <c r="B1313">
        <v>105</v>
      </c>
      <c r="C1313">
        <v>2126511</v>
      </c>
      <c r="D1313" t="s">
        <v>7236</v>
      </c>
      <c r="E1313" t="s">
        <v>7237</v>
      </c>
      <c r="F1313" t="s">
        <v>7241</v>
      </c>
      <c r="G1313" t="s">
        <v>3859</v>
      </c>
      <c r="H1313">
        <v>36000000</v>
      </c>
      <c r="I1313">
        <v>7.2</v>
      </c>
    </row>
    <row r="1314" spans="1:9" x14ac:dyDescent="0.3">
      <c r="A1314" t="s">
        <v>1965</v>
      </c>
      <c r="B1314">
        <v>95</v>
      </c>
      <c r="C1314">
        <v>205399422</v>
      </c>
      <c r="D1314" t="s">
        <v>1374</v>
      </c>
      <c r="E1314" t="s">
        <v>7242</v>
      </c>
      <c r="F1314" t="s">
        <v>37</v>
      </c>
      <c r="G1314" t="s">
        <v>38</v>
      </c>
      <c r="H1314">
        <v>33000000</v>
      </c>
      <c r="I1314">
        <v>6.6</v>
      </c>
    </row>
    <row r="1315" spans="1:9" x14ac:dyDescent="0.3">
      <c r="A1315" t="s">
        <v>255</v>
      </c>
      <c r="B1315">
        <v>126</v>
      </c>
      <c r="C1315">
        <v>251188924</v>
      </c>
      <c r="D1315" t="s">
        <v>127</v>
      </c>
      <c r="E1315" t="s">
        <v>7245</v>
      </c>
      <c r="F1315" t="s">
        <v>37</v>
      </c>
      <c r="G1315" t="s">
        <v>38</v>
      </c>
      <c r="H1315">
        <v>35000000</v>
      </c>
      <c r="I1315">
        <v>7.6</v>
      </c>
    </row>
    <row r="1316" spans="1:9" x14ac:dyDescent="0.3">
      <c r="A1316" t="s">
        <v>576</v>
      </c>
      <c r="B1316">
        <v>102</v>
      </c>
      <c r="C1316">
        <v>1068392</v>
      </c>
      <c r="D1316" t="s">
        <v>7249</v>
      </c>
      <c r="E1316" t="s">
        <v>7250</v>
      </c>
      <c r="F1316" t="s">
        <v>37</v>
      </c>
      <c r="G1316" t="s">
        <v>3571</v>
      </c>
      <c r="H1316">
        <v>36000000</v>
      </c>
      <c r="I1316">
        <v>5.9</v>
      </c>
    </row>
    <row r="1317" spans="1:9" x14ac:dyDescent="0.3">
      <c r="A1317" t="s">
        <v>1058</v>
      </c>
      <c r="B1317">
        <v>121</v>
      </c>
      <c r="C1317">
        <v>144731527</v>
      </c>
      <c r="D1317" t="s">
        <v>334</v>
      </c>
      <c r="E1317" t="s">
        <v>7254</v>
      </c>
      <c r="F1317" t="s">
        <v>37</v>
      </c>
      <c r="G1317" t="s">
        <v>38</v>
      </c>
      <c r="H1317">
        <v>35000000</v>
      </c>
      <c r="I1317">
        <v>6.7</v>
      </c>
    </row>
    <row r="1318" spans="1:9" x14ac:dyDescent="0.3">
      <c r="A1318" t="s">
        <v>2054</v>
      </c>
      <c r="B1318">
        <v>129</v>
      </c>
      <c r="C1318">
        <v>255950375</v>
      </c>
      <c r="D1318" t="s">
        <v>1634</v>
      </c>
      <c r="E1318" t="s">
        <v>7259</v>
      </c>
      <c r="F1318" t="s">
        <v>37</v>
      </c>
      <c r="G1318" t="s">
        <v>38</v>
      </c>
      <c r="H1318">
        <v>29000000</v>
      </c>
      <c r="I1318">
        <v>7.7</v>
      </c>
    </row>
    <row r="1319" spans="1:9" x14ac:dyDescent="0.3">
      <c r="A1319" t="s">
        <v>4903</v>
      </c>
      <c r="B1319">
        <v>88</v>
      </c>
      <c r="C1319">
        <v>112692062</v>
      </c>
      <c r="D1319" t="s">
        <v>3036</v>
      </c>
      <c r="E1319" t="s">
        <v>7266</v>
      </c>
      <c r="F1319" t="s">
        <v>37</v>
      </c>
      <c r="G1319" t="s">
        <v>38</v>
      </c>
      <c r="H1319">
        <v>35000000</v>
      </c>
      <c r="I1319">
        <v>5.4</v>
      </c>
    </row>
    <row r="1320" spans="1:9" x14ac:dyDescent="0.3">
      <c r="A1320" t="s">
        <v>2599</v>
      </c>
      <c r="B1320">
        <v>106</v>
      </c>
      <c r="C1320">
        <v>117528646</v>
      </c>
      <c r="D1320" t="s">
        <v>1009</v>
      </c>
      <c r="E1320" t="s">
        <v>7269</v>
      </c>
      <c r="F1320" t="s">
        <v>37</v>
      </c>
      <c r="G1320" t="s">
        <v>38</v>
      </c>
      <c r="H1320">
        <v>35000000</v>
      </c>
      <c r="I1320">
        <v>6.9</v>
      </c>
    </row>
    <row r="1321" spans="1:9" x14ac:dyDescent="0.3">
      <c r="A1321" t="s">
        <v>7113</v>
      </c>
      <c r="B1321">
        <v>110</v>
      </c>
      <c r="C1321">
        <v>171031347</v>
      </c>
      <c r="D1321" t="s">
        <v>6038</v>
      </c>
      <c r="E1321" t="s">
        <v>7273</v>
      </c>
      <c r="F1321" t="s">
        <v>37</v>
      </c>
      <c r="G1321" t="s">
        <v>38</v>
      </c>
      <c r="H1321">
        <v>38000000</v>
      </c>
      <c r="I1321">
        <v>7.7</v>
      </c>
    </row>
    <row r="1322" spans="1:9" x14ac:dyDescent="0.3">
      <c r="A1322" t="s">
        <v>3930</v>
      </c>
      <c r="B1322">
        <v>109</v>
      </c>
      <c r="C1322">
        <v>124732962</v>
      </c>
      <c r="D1322" t="s">
        <v>1415</v>
      </c>
      <c r="E1322" t="s">
        <v>7277</v>
      </c>
      <c r="F1322" t="s">
        <v>37</v>
      </c>
      <c r="G1322" t="s">
        <v>38</v>
      </c>
      <c r="H1322">
        <v>35000000</v>
      </c>
      <c r="I1322">
        <v>6.8</v>
      </c>
    </row>
    <row r="1323" spans="1:9" x14ac:dyDescent="0.3">
      <c r="A1323" t="s">
        <v>7281</v>
      </c>
      <c r="B1323">
        <v>143</v>
      </c>
      <c r="C1323">
        <v>82300000</v>
      </c>
      <c r="D1323" t="s">
        <v>1380</v>
      </c>
      <c r="E1323" t="s">
        <v>7283</v>
      </c>
      <c r="F1323" t="s">
        <v>37</v>
      </c>
      <c r="G1323" t="s">
        <v>38</v>
      </c>
      <c r="H1323">
        <v>35000000</v>
      </c>
      <c r="I1323">
        <v>6.4</v>
      </c>
    </row>
    <row r="1324" spans="1:9" x14ac:dyDescent="0.3">
      <c r="A1324" t="s">
        <v>2599</v>
      </c>
      <c r="B1324">
        <v>120</v>
      </c>
      <c r="C1324">
        <v>134455175</v>
      </c>
      <c r="D1324" t="s">
        <v>1009</v>
      </c>
      <c r="E1324" t="s">
        <v>7287</v>
      </c>
      <c r="F1324" t="s">
        <v>37</v>
      </c>
      <c r="G1324" t="s">
        <v>38</v>
      </c>
      <c r="H1324">
        <v>35000000</v>
      </c>
      <c r="I1324">
        <v>5.7</v>
      </c>
    </row>
    <row r="1325" spans="1:9" x14ac:dyDescent="0.3">
      <c r="A1325" t="s">
        <v>487</v>
      </c>
      <c r="B1325">
        <v>128</v>
      </c>
      <c r="C1325">
        <v>79100000</v>
      </c>
      <c r="D1325" t="s">
        <v>1528</v>
      </c>
      <c r="E1325" t="s">
        <v>7291</v>
      </c>
      <c r="F1325" t="s">
        <v>37</v>
      </c>
      <c r="G1325" t="s">
        <v>38</v>
      </c>
      <c r="H1325">
        <v>35000000</v>
      </c>
      <c r="I1325">
        <v>7.3</v>
      </c>
    </row>
    <row r="1326" spans="1:9" x14ac:dyDescent="0.3">
      <c r="A1326" t="s">
        <v>3102</v>
      </c>
      <c r="B1326">
        <v>123</v>
      </c>
      <c r="C1326">
        <v>81159365</v>
      </c>
      <c r="D1326" t="s">
        <v>2125</v>
      </c>
      <c r="E1326" t="s">
        <v>7294</v>
      </c>
      <c r="F1326" t="s">
        <v>37</v>
      </c>
      <c r="G1326" t="s">
        <v>38</v>
      </c>
      <c r="H1326">
        <v>35000000</v>
      </c>
      <c r="I1326">
        <v>6.8</v>
      </c>
    </row>
    <row r="1327" spans="1:9" x14ac:dyDescent="0.3">
      <c r="A1327" t="s">
        <v>3218</v>
      </c>
      <c r="B1327">
        <v>129</v>
      </c>
      <c r="C1327">
        <v>110008260</v>
      </c>
      <c r="D1327" t="s">
        <v>1681</v>
      </c>
      <c r="E1327" t="s">
        <v>7298</v>
      </c>
      <c r="F1327" t="s">
        <v>37</v>
      </c>
      <c r="G1327" t="s">
        <v>677</v>
      </c>
      <c r="H1327">
        <v>35000000</v>
      </c>
      <c r="I1327">
        <v>6.3</v>
      </c>
    </row>
    <row r="1328" spans="1:9" x14ac:dyDescent="0.3">
      <c r="A1328" t="s">
        <v>7302</v>
      </c>
      <c r="B1328">
        <v>105</v>
      </c>
      <c r="C1328">
        <v>67962333</v>
      </c>
      <c r="D1328" t="s">
        <v>1681</v>
      </c>
      <c r="E1328" t="s">
        <v>7304</v>
      </c>
      <c r="F1328" t="s">
        <v>37</v>
      </c>
      <c r="G1328" t="s">
        <v>38</v>
      </c>
      <c r="H1328">
        <v>35000000</v>
      </c>
      <c r="I1328">
        <v>5.9</v>
      </c>
    </row>
    <row r="1329" spans="1:9" x14ac:dyDescent="0.3">
      <c r="A1329" t="s">
        <v>2647</v>
      </c>
      <c r="B1329">
        <v>162</v>
      </c>
      <c r="C1329">
        <v>78651430</v>
      </c>
      <c r="D1329" t="s">
        <v>5605</v>
      </c>
      <c r="E1329" t="s">
        <v>7308</v>
      </c>
      <c r="F1329" t="s">
        <v>37</v>
      </c>
      <c r="G1329" t="s">
        <v>38</v>
      </c>
      <c r="H1329">
        <v>27000000</v>
      </c>
      <c r="I1329">
        <v>7.4</v>
      </c>
    </row>
    <row r="1330" spans="1:9" x14ac:dyDescent="0.3">
      <c r="A1330" t="s">
        <v>4914</v>
      </c>
      <c r="B1330">
        <v>138</v>
      </c>
      <c r="C1330">
        <v>64604977</v>
      </c>
      <c r="D1330" t="s">
        <v>2142</v>
      </c>
      <c r="E1330" t="s">
        <v>7312</v>
      </c>
      <c r="F1330" t="s">
        <v>37</v>
      </c>
      <c r="G1330" t="s">
        <v>38</v>
      </c>
      <c r="H1330">
        <v>35000000</v>
      </c>
      <c r="I1330">
        <v>8.3000000000000007</v>
      </c>
    </row>
    <row r="1331" spans="1:9" x14ac:dyDescent="0.3">
      <c r="A1331" t="s">
        <v>597</v>
      </c>
      <c r="B1331">
        <v>100</v>
      </c>
      <c r="C1331">
        <v>63939454</v>
      </c>
      <c r="D1331" t="s">
        <v>7315</v>
      </c>
      <c r="E1331" t="s">
        <v>7316</v>
      </c>
      <c r="F1331" t="s">
        <v>37</v>
      </c>
      <c r="G1331" t="s">
        <v>38</v>
      </c>
      <c r="H1331">
        <v>35000000</v>
      </c>
      <c r="I1331">
        <v>6.2</v>
      </c>
    </row>
    <row r="1332" spans="1:9" x14ac:dyDescent="0.3">
      <c r="A1332" t="s">
        <v>1954</v>
      </c>
      <c r="B1332">
        <v>90</v>
      </c>
      <c r="C1332">
        <v>63826569</v>
      </c>
      <c r="D1332" t="s">
        <v>1671</v>
      </c>
      <c r="E1332" t="s">
        <v>7319</v>
      </c>
      <c r="F1332" t="s">
        <v>37</v>
      </c>
      <c r="G1332" t="s">
        <v>38</v>
      </c>
      <c r="H1332">
        <v>35000000</v>
      </c>
      <c r="I1332">
        <v>6.3</v>
      </c>
    </row>
    <row r="1333" spans="1:9" x14ac:dyDescent="0.3">
      <c r="A1333" t="s">
        <v>1489</v>
      </c>
      <c r="B1333">
        <v>108</v>
      </c>
      <c r="C1333">
        <v>60054449</v>
      </c>
      <c r="D1333" t="s">
        <v>2208</v>
      </c>
      <c r="E1333" t="s">
        <v>7325</v>
      </c>
      <c r="F1333" t="s">
        <v>37</v>
      </c>
      <c r="G1333" t="s">
        <v>38</v>
      </c>
      <c r="H1333">
        <v>35000000</v>
      </c>
      <c r="I1333">
        <v>5.8</v>
      </c>
    </row>
    <row r="1334" spans="1:9" x14ac:dyDescent="0.3">
      <c r="A1334" t="s">
        <v>6308</v>
      </c>
      <c r="B1334">
        <v>101</v>
      </c>
      <c r="C1334">
        <v>26505000</v>
      </c>
      <c r="D1334" t="s">
        <v>6403</v>
      </c>
      <c r="E1334" t="s">
        <v>7330</v>
      </c>
      <c r="F1334" t="s">
        <v>37</v>
      </c>
      <c r="G1334" t="s">
        <v>38</v>
      </c>
      <c r="H1334">
        <v>1800000</v>
      </c>
      <c r="I1334">
        <v>7.5</v>
      </c>
    </row>
    <row r="1335" spans="1:9" x14ac:dyDescent="0.3">
      <c r="A1335" t="s">
        <v>2448</v>
      </c>
      <c r="B1335">
        <v>109</v>
      </c>
      <c r="C1335">
        <v>61280963</v>
      </c>
      <c r="D1335" t="s">
        <v>4332</v>
      </c>
      <c r="E1335" t="s">
        <v>7335</v>
      </c>
      <c r="F1335" t="s">
        <v>37</v>
      </c>
      <c r="G1335" t="s">
        <v>38</v>
      </c>
      <c r="H1335">
        <v>33000000</v>
      </c>
      <c r="I1335">
        <v>6.3</v>
      </c>
    </row>
    <row r="1336" spans="1:9" x14ac:dyDescent="0.3">
      <c r="A1336" t="s">
        <v>3367</v>
      </c>
      <c r="B1336">
        <v>132</v>
      </c>
      <c r="C1336">
        <v>56876365</v>
      </c>
      <c r="D1336" t="s">
        <v>127</v>
      </c>
      <c r="E1336" t="s">
        <v>7339</v>
      </c>
      <c r="F1336" t="s">
        <v>37</v>
      </c>
      <c r="G1336" t="s">
        <v>38</v>
      </c>
      <c r="H1336">
        <v>35000000</v>
      </c>
      <c r="I1336">
        <v>6.4</v>
      </c>
    </row>
    <row r="1337" spans="1:9" x14ac:dyDescent="0.3">
      <c r="A1337" t="s">
        <v>3367</v>
      </c>
      <c r="B1337">
        <v>123</v>
      </c>
      <c r="C1337">
        <v>59699513</v>
      </c>
      <c r="D1337" t="s">
        <v>7344</v>
      </c>
      <c r="E1337" t="s">
        <v>7345</v>
      </c>
      <c r="F1337" t="s">
        <v>37</v>
      </c>
      <c r="G1337" t="s">
        <v>38</v>
      </c>
      <c r="H1337">
        <v>35000000</v>
      </c>
      <c r="I1337">
        <v>7.2</v>
      </c>
    </row>
    <row r="1338" spans="1:9" x14ac:dyDescent="0.3">
      <c r="A1338" t="s">
        <v>7348</v>
      </c>
      <c r="B1338">
        <v>87</v>
      </c>
      <c r="C1338">
        <v>54132596</v>
      </c>
      <c r="D1338" t="s">
        <v>870</v>
      </c>
      <c r="E1338" t="s">
        <v>7349</v>
      </c>
      <c r="F1338" t="s">
        <v>37</v>
      </c>
      <c r="G1338" t="s">
        <v>3859</v>
      </c>
      <c r="H1338">
        <v>34000000</v>
      </c>
      <c r="I1338">
        <v>6.3</v>
      </c>
    </row>
    <row r="1339" spans="1:9" x14ac:dyDescent="0.3">
      <c r="A1339" t="s">
        <v>7352</v>
      </c>
      <c r="B1339">
        <v>109</v>
      </c>
      <c r="C1339">
        <v>52277485</v>
      </c>
      <c r="D1339" t="s">
        <v>1634</v>
      </c>
      <c r="E1339" t="s">
        <v>7353</v>
      </c>
      <c r="F1339" t="s">
        <v>37</v>
      </c>
      <c r="G1339" t="s">
        <v>38</v>
      </c>
      <c r="H1339">
        <v>35000000</v>
      </c>
      <c r="I1339">
        <v>6.9</v>
      </c>
    </row>
    <row r="1340" spans="1:9" x14ac:dyDescent="0.3">
      <c r="A1340" t="s">
        <v>3732</v>
      </c>
      <c r="B1340">
        <v>109</v>
      </c>
      <c r="C1340">
        <v>55802754</v>
      </c>
      <c r="D1340" t="s">
        <v>1681</v>
      </c>
      <c r="E1340" t="s">
        <v>7356</v>
      </c>
      <c r="F1340" t="s">
        <v>37</v>
      </c>
      <c r="G1340" t="s">
        <v>38</v>
      </c>
      <c r="H1340">
        <v>35000000</v>
      </c>
      <c r="I1340">
        <v>6.6</v>
      </c>
    </row>
    <row r="1341" spans="1:9" x14ac:dyDescent="0.3">
      <c r="A1341" t="s">
        <v>6417</v>
      </c>
      <c r="B1341">
        <v>92</v>
      </c>
      <c r="C1341">
        <v>55291815</v>
      </c>
      <c r="D1341" t="s">
        <v>1671</v>
      </c>
      <c r="E1341" t="s">
        <v>7359</v>
      </c>
      <c r="F1341" t="s">
        <v>37</v>
      </c>
      <c r="G1341" t="s">
        <v>38</v>
      </c>
      <c r="H1341">
        <v>35000000</v>
      </c>
      <c r="I1341">
        <v>6</v>
      </c>
    </row>
    <row r="1342" spans="1:9" x14ac:dyDescent="0.3">
      <c r="A1342" t="s">
        <v>2054</v>
      </c>
      <c r="B1342">
        <v>125</v>
      </c>
      <c r="C1342">
        <v>83299761</v>
      </c>
      <c r="D1342" t="s">
        <v>7363</v>
      </c>
      <c r="E1342" t="s">
        <v>7364</v>
      </c>
      <c r="F1342" t="s">
        <v>37</v>
      </c>
      <c r="G1342" t="s">
        <v>38</v>
      </c>
      <c r="H1342">
        <v>35000000</v>
      </c>
      <c r="I1342">
        <v>7.5</v>
      </c>
    </row>
    <row r="1343" spans="1:9" x14ac:dyDescent="0.3">
      <c r="A1343" t="s">
        <v>5076</v>
      </c>
      <c r="B1343">
        <v>202</v>
      </c>
      <c r="C1343">
        <v>48169908</v>
      </c>
      <c r="D1343" t="s">
        <v>6113</v>
      </c>
      <c r="E1343" t="s">
        <v>7367</v>
      </c>
      <c r="F1343" t="s">
        <v>37</v>
      </c>
      <c r="G1343" t="s">
        <v>38</v>
      </c>
      <c r="H1343">
        <v>33000000</v>
      </c>
      <c r="I1343">
        <v>7.7</v>
      </c>
    </row>
    <row r="1344" spans="1:9" x14ac:dyDescent="0.3">
      <c r="A1344" t="s">
        <v>3218</v>
      </c>
      <c r="B1344">
        <v>134</v>
      </c>
      <c r="C1344">
        <v>67523385</v>
      </c>
      <c r="D1344" t="s">
        <v>1671</v>
      </c>
      <c r="E1344" t="s">
        <v>7372</v>
      </c>
      <c r="F1344" t="s">
        <v>37</v>
      </c>
      <c r="G1344" t="s">
        <v>38</v>
      </c>
      <c r="H1344">
        <v>35000000</v>
      </c>
      <c r="I1344">
        <v>6.2</v>
      </c>
    </row>
    <row r="1345" spans="1:9" x14ac:dyDescent="0.3">
      <c r="A1345" t="s">
        <v>2166</v>
      </c>
      <c r="B1345">
        <v>88</v>
      </c>
      <c r="C1345">
        <v>49474048</v>
      </c>
      <c r="D1345" t="s">
        <v>3057</v>
      </c>
      <c r="E1345" t="s">
        <v>7376</v>
      </c>
      <c r="F1345" t="s">
        <v>37</v>
      </c>
      <c r="G1345" t="s">
        <v>38</v>
      </c>
      <c r="H1345">
        <v>35000000</v>
      </c>
      <c r="I1345">
        <v>5.4</v>
      </c>
    </row>
    <row r="1346" spans="1:9" x14ac:dyDescent="0.3">
      <c r="A1346" t="s">
        <v>7379</v>
      </c>
      <c r="B1346">
        <v>92</v>
      </c>
      <c r="C1346">
        <v>45802315</v>
      </c>
      <c r="D1346" t="s">
        <v>262</v>
      </c>
      <c r="E1346" t="s">
        <v>7381</v>
      </c>
      <c r="F1346" t="s">
        <v>37</v>
      </c>
      <c r="G1346" t="s">
        <v>38</v>
      </c>
      <c r="H1346">
        <v>35000000</v>
      </c>
      <c r="I1346">
        <v>6.6</v>
      </c>
    </row>
    <row r="1347" spans="1:9" x14ac:dyDescent="0.3">
      <c r="A1347" t="s">
        <v>6297</v>
      </c>
      <c r="B1347">
        <v>91</v>
      </c>
      <c r="C1347">
        <v>43792641</v>
      </c>
      <c r="D1347" t="s">
        <v>1681</v>
      </c>
      <c r="E1347" t="s">
        <v>7386</v>
      </c>
      <c r="F1347" t="s">
        <v>37</v>
      </c>
      <c r="G1347" t="s">
        <v>38</v>
      </c>
      <c r="H1347">
        <v>35000000</v>
      </c>
      <c r="I1347">
        <v>5.3</v>
      </c>
    </row>
    <row r="1348" spans="1:9" x14ac:dyDescent="0.3">
      <c r="A1348" t="s">
        <v>2178</v>
      </c>
      <c r="B1348">
        <v>75</v>
      </c>
      <c r="C1348">
        <v>57651794</v>
      </c>
      <c r="D1348" t="s">
        <v>3898</v>
      </c>
      <c r="E1348" t="s">
        <v>7389</v>
      </c>
      <c r="F1348" t="s">
        <v>37</v>
      </c>
      <c r="G1348" t="s">
        <v>38</v>
      </c>
      <c r="H1348">
        <v>33000000</v>
      </c>
      <c r="I1348">
        <v>5.6</v>
      </c>
    </row>
    <row r="1349" spans="1:9" x14ac:dyDescent="0.3">
      <c r="A1349" t="s">
        <v>7392</v>
      </c>
      <c r="B1349">
        <v>98</v>
      </c>
      <c r="C1349">
        <v>43894863</v>
      </c>
      <c r="D1349" t="s">
        <v>1681</v>
      </c>
      <c r="E1349" t="s">
        <v>7394</v>
      </c>
      <c r="F1349" t="s">
        <v>37</v>
      </c>
      <c r="G1349" t="s">
        <v>38</v>
      </c>
      <c r="H1349">
        <v>30000000</v>
      </c>
      <c r="I1349">
        <v>5.9</v>
      </c>
    </row>
    <row r="1350" spans="1:9" x14ac:dyDescent="0.3">
      <c r="A1350" t="s">
        <v>371</v>
      </c>
      <c r="B1350">
        <v>147</v>
      </c>
      <c r="C1350">
        <v>41954997</v>
      </c>
      <c r="D1350" t="s">
        <v>1726</v>
      </c>
      <c r="E1350" t="s">
        <v>7397</v>
      </c>
      <c r="F1350" t="s">
        <v>37</v>
      </c>
      <c r="G1350" t="s">
        <v>38</v>
      </c>
      <c r="H1350">
        <v>35000000</v>
      </c>
      <c r="I1350">
        <v>7.8</v>
      </c>
    </row>
    <row r="1351" spans="1:9" x14ac:dyDescent="0.3">
      <c r="A1351" t="s">
        <v>2331</v>
      </c>
      <c r="B1351">
        <v>100</v>
      </c>
      <c r="C1351">
        <v>39532308</v>
      </c>
      <c r="D1351" t="s">
        <v>4177</v>
      </c>
      <c r="E1351" t="s">
        <v>7401</v>
      </c>
      <c r="F1351" t="s">
        <v>37</v>
      </c>
      <c r="G1351" t="s">
        <v>56</v>
      </c>
      <c r="H1351">
        <v>33000000</v>
      </c>
      <c r="I1351">
        <v>6.7</v>
      </c>
    </row>
    <row r="1352" spans="1:9" x14ac:dyDescent="0.3">
      <c r="A1352" t="s">
        <v>7404</v>
      </c>
      <c r="B1352">
        <v>120</v>
      </c>
      <c r="C1352">
        <v>76600000</v>
      </c>
      <c r="D1352" t="s">
        <v>7406</v>
      </c>
      <c r="E1352" t="s">
        <v>7408</v>
      </c>
      <c r="F1352" t="s">
        <v>37</v>
      </c>
      <c r="G1352" t="s">
        <v>38</v>
      </c>
      <c r="H1352">
        <v>10700000</v>
      </c>
      <c r="I1352">
        <v>7.4</v>
      </c>
    </row>
    <row r="1353" spans="1:9" x14ac:dyDescent="0.3">
      <c r="A1353" t="s">
        <v>7113</v>
      </c>
      <c r="B1353">
        <v>104</v>
      </c>
      <c r="C1353">
        <v>39692139</v>
      </c>
      <c r="D1353" t="s">
        <v>5967</v>
      </c>
      <c r="E1353" t="s">
        <v>7411</v>
      </c>
      <c r="F1353" t="s">
        <v>37</v>
      </c>
      <c r="G1353" t="s">
        <v>38</v>
      </c>
      <c r="H1353">
        <v>35000000</v>
      </c>
      <c r="I1353">
        <v>6.2</v>
      </c>
    </row>
    <row r="1354" spans="1:9" x14ac:dyDescent="0.3">
      <c r="A1354" t="s">
        <v>2048</v>
      </c>
      <c r="B1354">
        <v>103</v>
      </c>
      <c r="C1354">
        <v>40687294</v>
      </c>
      <c r="D1354" t="s">
        <v>1120</v>
      </c>
      <c r="E1354" t="s">
        <v>7415</v>
      </c>
      <c r="F1354" t="s">
        <v>37</v>
      </c>
      <c r="G1354" t="s">
        <v>268</v>
      </c>
      <c r="H1354">
        <v>35000000</v>
      </c>
      <c r="I1354">
        <v>5.4</v>
      </c>
    </row>
    <row r="1355" spans="1:9" x14ac:dyDescent="0.3">
      <c r="A1355" t="s">
        <v>5349</v>
      </c>
      <c r="B1355">
        <v>109</v>
      </c>
      <c r="C1355">
        <v>37553932</v>
      </c>
      <c r="D1355" t="s">
        <v>2813</v>
      </c>
      <c r="E1355" t="s">
        <v>7419</v>
      </c>
      <c r="F1355" t="s">
        <v>37</v>
      </c>
      <c r="G1355" t="s">
        <v>38</v>
      </c>
      <c r="H1355">
        <v>40000000</v>
      </c>
      <c r="I1355">
        <v>6.7</v>
      </c>
    </row>
    <row r="1356" spans="1:9" x14ac:dyDescent="0.3">
      <c r="A1356" t="s">
        <v>7422</v>
      </c>
      <c r="B1356">
        <v>104</v>
      </c>
      <c r="C1356">
        <v>37481242</v>
      </c>
      <c r="D1356" t="s">
        <v>1681</v>
      </c>
      <c r="E1356" t="s">
        <v>7424</v>
      </c>
      <c r="F1356" t="s">
        <v>37</v>
      </c>
      <c r="G1356" t="s">
        <v>38</v>
      </c>
      <c r="H1356">
        <v>35000000</v>
      </c>
      <c r="I1356">
        <v>5.3</v>
      </c>
    </row>
    <row r="1357" spans="1:9" x14ac:dyDescent="0.3">
      <c r="A1357" t="s">
        <v>7427</v>
      </c>
      <c r="B1357">
        <v>112</v>
      </c>
      <c r="C1357">
        <v>39026186</v>
      </c>
      <c r="D1357" t="s">
        <v>1415</v>
      </c>
      <c r="E1357" t="s">
        <v>7430</v>
      </c>
      <c r="F1357" t="s">
        <v>37</v>
      </c>
      <c r="G1357" t="s">
        <v>38</v>
      </c>
      <c r="H1357">
        <v>35000000</v>
      </c>
      <c r="I1357">
        <v>5.9</v>
      </c>
    </row>
    <row r="1358" spans="1:9" x14ac:dyDescent="0.3">
      <c r="A1358" t="s">
        <v>7439</v>
      </c>
      <c r="B1358">
        <v>95</v>
      </c>
      <c r="C1358">
        <v>33422806</v>
      </c>
      <c r="D1358" t="s">
        <v>5419</v>
      </c>
      <c r="E1358" t="s">
        <v>7440</v>
      </c>
      <c r="F1358" t="s">
        <v>37</v>
      </c>
      <c r="G1358" t="s">
        <v>38</v>
      </c>
      <c r="H1358">
        <v>50000000</v>
      </c>
      <c r="I1358">
        <v>4.8</v>
      </c>
    </row>
    <row r="1359" spans="1:9" x14ac:dyDescent="0.3">
      <c r="A1359" t="s">
        <v>7451</v>
      </c>
      <c r="B1359">
        <v>102</v>
      </c>
      <c r="C1359">
        <v>33423521</v>
      </c>
      <c r="D1359" t="s">
        <v>1077</v>
      </c>
      <c r="E1359" t="s">
        <v>7453</v>
      </c>
      <c r="F1359" t="s">
        <v>37</v>
      </c>
      <c r="G1359" t="s">
        <v>677</v>
      </c>
      <c r="H1359">
        <v>35000000</v>
      </c>
      <c r="I1359">
        <v>3.8</v>
      </c>
    </row>
    <row r="1360" spans="1:9" x14ac:dyDescent="0.3">
      <c r="A1360" t="s">
        <v>3817</v>
      </c>
      <c r="B1360">
        <v>150</v>
      </c>
      <c r="C1360">
        <v>32519322</v>
      </c>
      <c r="D1360" t="s">
        <v>7249</v>
      </c>
      <c r="E1360" t="s">
        <v>7458</v>
      </c>
      <c r="F1360" t="s">
        <v>37</v>
      </c>
      <c r="G1360" t="s">
        <v>1465</v>
      </c>
      <c r="H1360">
        <v>35000000</v>
      </c>
      <c r="I1360">
        <v>8.5</v>
      </c>
    </row>
    <row r="1361" spans="1:9" x14ac:dyDescent="0.3">
      <c r="A1361" t="s">
        <v>6148</v>
      </c>
      <c r="B1361">
        <v>101</v>
      </c>
      <c r="C1361">
        <v>37617947</v>
      </c>
      <c r="D1361" t="s">
        <v>5851</v>
      </c>
      <c r="E1361" t="s">
        <v>7464</v>
      </c>
      <c r="F1361" t="s">
        <v>37</v>
      </c>
      <c r="G1361" t="s">
        <v>38</v>
      </c>
      <c r="H1361">
        <v>30000000</v>
      </c>
      <c r="I1361">
        <v>6.8</v>
      </c>
    </row>
    <row r="1362" spans="1:9" x14ac:dyDescent="0.3">
      <c r="A1362" t="s">
        <v>5128</v>
      </c>
      <c r="B1362">
        <v>108</v>
      </c>
      <c r="C1362">
        <v>32048809</v>
      </c>
      <c r="D1362" t="s">
        <v>6403</v>
      </c>
      <c r="E1362" t="s">
        <v>7469</v>
      </c>
      <c r="F1362" t="s">
        <v>37</v>
      </c>
      <c r="G1362" t="s">
        <v>370</v>
      </c>
      <c r="H1362">
        <v>30000000</v>
      </c>
      <c r="I1362">
        <v>5.3</v>
      </c>
    </row>
    <row r="1363" spans="1:9" x14ac:dyDescent="0.3">
      <c r="A1363" t="s">
        <v>3066</v>
      </c>
      <c r="B1363">
        <v>98</v>
      </c>
      <c r="C1363">
        <v>33987757</v>
      </c>
      <c r="D1363" t="s">
        <v>214</v>
      </c>
      <c r="E1363" t="s">
        <v>7473</v>
      </c>
      <c r="F1363" t="s">
        <v>37</v>
      </c>
      <c r="G1363" t="s">
        <v>38</v>
      </c>
      <c r="H1363">
        <v>27000000</v>
      </c>
      <c r="I1363">
        <v>7.3</v>
      </c>
    </row>
    <row r="1364" spans="1:9" x14ac:dyDescent="0.3">
      <c r="A1364" t="s">
        <v>3694</v>
      </c>
      <c r="B1364">
        <v>137</v>
      </c>
      <c r="C1364">
        <v>37304950</v>
      </c>
      <c r="D1364" t="s">
        <v>1726</v>
      </c>
      <c r="E1364" t="s">
        <v>7477</v>
      </c>
      <c r="F1364" t="s">
        <v>37</v>
      </c>
      <c r="G1364" t="s">
        <v>38</v>
      </c>
      <c r="H1364">
        <v>35000000</v>
      </c>
      <c r="I1364">
        <v>6.6</v>
      </c>
    </row>
    <row r="1365" spans="1:9" x14ac:dyDescent="0.3">
      <c r="A1365" t="s">
        <v>7480</v>
      </c>
      <c r="B1365">
        <v>112</v>
      </c>
      <c r="C1365">
        <v>30691439</v>
      </c>
      <c r="D1365" t="s">
        <v>5103</v>
      </c>
      <c r="E1365" t="s">
        <v>7481</v>
      </c>
      <c r="F1365" t="s">
        <v>37</v>
      </c>
      <c r="G1365" t="s">
        <v>38</v>
      </c>
      <c r="H1365">
        <v>35000000</v>
      </c>
      <c r="I1365">
        <v>6.2</v>
      </c>
    </row>
    <row r="1366" spans="1:9" x14ac:dyDescent="0.3">
      <c r="A1366" t="s">
        <v>7484</v>
      </c>
      <c r="B1366">
        <v>101</v>
      </c>
      <c r="C1366">
        <v>30307804</v>
      </c>
      <c r="D1366" t="s">
        <v>5051</v>
      </c>
      <c r="E1366" t="s">
        <v>7486</v>
      </c>
      <c r="F1366" t="s">
        <v>37</v>
      </c>
      <c r="G1366" t="s">
        <v>38</v>
      </c>
      <c r="H1366">
        <v>35000000</v>
      </c>
      <c r="I1366">
        <v>5.2</v>
      </c>
    </row>
    <row r="1367" spans="1:9" x14ac:dyDescent="0.3">
      <c r="A1367" t="s">
        <v>2722</v>
      </c>
      <c r="B1367">
        <v>103</v>
      </c>
      <c r="C1367">
        <v>30669413</v>
      </c>
      <c r="D1367" t="s">
        <v>4177</v>
      </c>
      <c r="E1367" t="s">
        <v>7489</v>
      </c>
      <c r="F1367" t="s">
        <v>37</v>
      </c>
      <c r="G1367" t="s">
        <v>38</v>
      </c>
      <c r="H1367">
        <v>35000000</v>
      </c>
      <c r="I1367">
        <v>6.2</v>
      </c>
    </row>
    <row r="1368" spans="1:9" x14ac:dyDescent="0.3">
      <c r="A1368" t="s">
        <v>3470</v>
      </c>
      <c r="B1368">
        <v>101</v>
      </c>
      <c r="C1368">
        <v>28687835</v>
      </c>
      <c r="D1368" t="s">
        <v>2125</v>
      </c>
      <c r="E1368" t="s">
        <v>7494</v>
      </c>
      <c r="F1368" t="s">
        <v>37</v>
      </c>
      <c r="G1368" t="s">
        <v>38</v>
      </c>
      <c r="H1368">
        <v>35000000</v>
      </c>
      <c r="I1368">
        <v>6.2</v>
      </c>
    </row>
    <row r="1369" spans="1:9" x14ac:dyDescent="0.3">
      <c r="A1369" t="s">
        <v>7498</v>
      </c>
      <c r="B1369">
        <v>112</v>
      </c>
      <c r="C1369">
        <v>26494611</v>
      </c>
      <c r="D1369" t="s">
        <v>7499</v>
      </c>
      <c r="E1369" t="s">
        <v>7500</v>
      </c>
      <c r="F1369" t="s">
        <v>37</v>
      </c>
      <c r="G1369" t="s">
        <v>38</v>
      </c>
      <c r="H1369">
        <v>35000000</v>
      </c>
      <c r="I1369">
        <v>6.6</v>
      </c>
    </row>
    <row r="1370" spans="1:9" x14ac:dyDescent="0.3">
      <c r="A1370" t="s">
        <v>7134</v>
      </c>
      <c r="B1370">
        <v>102</v>
      </c>
      <c r="C1370">
        <v>25266129</v>
      </c>
      <c r="D1370" t="s">
        <v>1415</v>
      </c>
      <c r="E1370" t="s">
        <v>7509</v>
      </c>
      <c r="F1370" t="s">
        <v>37</v>
      </c>
      <c r="G1370" t="s">
        <v>38</v>
      </c>
      <c r="H1370">
        <v>35000000</v>
      </c>
      <c r="I1370">
        <v>6.2</v>
      </c>
    </row>
    <row r="1371" spans="1:9" x14ac:dyDescent="0.3">
      <c r="A1371" t="s">
        <v>499</v>
      </c>
      <c r="B1371">
        <v>101</v>
      </c>
      <c r="C1371">
        <v>25863915</v>
      </c>
      <c r="D1371" t="s">
        <v>1199</v>
      </c>
      <c r="E1371" t="s">
        <v>7513</v>
      </c>
      <c r="F1371" t="s">
        <v>37</v>
      </c>
      <c r="G1371" t="s">
        <v>38</v>
      </c>
      <c r="H1371">
        <v>35000000</v>
      </c>
      <c r="I1371">
        <v>5.0999999999999996</v>
      </c>
    </row>
    <row r="1372" spans="1:9" x14ac:dyDescent="0.3">
      <c r="A1372" t="s">
        <v>3694</v>
      </c>
      <c r="B1372">
        <v>155</v>
      </c>
      <c r="C1372">
        <v>25078937</v>
      </c>
      <c r="D1372" t="s">
        <v>2142</v>
      </c>
      <c r="E1372" t="s">
        <v>7517</v>
      </c>
      <c r="F1372" t="s">
        <v>37</v>
      </c>
      <c r="G1372" t="s">
        <v>38</v>
      </c>
      <c r="H1372">
        <v>30000000</v>
      </c>
      <c r="I1372">
        <v>6.6</v>
      </c>
    </row>
    <row r="1373" spans="1:9" x14ac:dyDescent="0.3">
      <c r="A1373" t="s">
        <v>7525</v>
      </c>
      <c r="B1373">
        <v>109</v>
      </c>
      <c r="C1373">
        <v>28995450</v>
      </c>
      <c r="D1373" t="s">
        <v>515</v>
      </c>
      <c r="E1373" t="s">
        <v>7527</v>
      </c>
      <c r="F1373" t="s">
        <v>37</v>
      </c>
      <c r="G1373" t="s">
        <v>56</v>
      </c>
      <c r="H1373">
        <v>35000000</v>
      </c>
      <c r="I1373">
        <v>6.1</v>
      </c>
    </row>
    <row r="1374" spans="1:9" x14ac:dyDescent="0.3">
      <c r="A1374" t="s">
        <v>5469</v>
      </c>
      <c r="B1374">
        <v>140</v>
      </c>
      <c r="C1374">
        <v>24276500</v>
      </c>
      <c r="D1374" t="s">
        <v>1726</v>
      </c>
      <c r="E1374" t="s">
        <v>7532</v>
      </c>
      <c r="F1374" t="s">
        <v>37</v>
      </c>
      <c r="G1374" t="s">
        <v>38</v>
      </c>
      <c r="H1374">
        <v>35000000</v>
      </c>
      <c r="I1374">
        <v>6.6</v>
      </c>
    </row>
    <row r="1375" spans="1:9" x14ac:dyDescent="0.3">
      <c r="A1375" t="s">
        <v>7535</v>
      </c>
      <c r="B1375">
        <v>108</v>
      </c>
      <c r="C1375">
        <v>20981633</v>
      </c>
      <c r="D1375" t="s">
        <v>2202</v>
      </c>
      <c r="E1375" t="s">
        <v>7536</v>
      </c>
      <c r="F1375" t="s">
        <v>37</v>
      </c>
      <c r="G1375" t="s">
        <v>38</v>
      </c>
      <c r="H1375">
        <v>30000000</v>
      </c>
      <c r="I1375">
        <v>5.9</v>
      </c>
    </row>
    <row r="1376" spans="1:9" x14ac:dyDescent="0.3">
      <c r="A1376" t="s">
        <v>7540</v>
      </c>
      <c r="B1376">
        <v>96</v>
      </c>
      <c r="C1376">
        <v>22913677</v>
      </c>
      <c r="D1376" t="s">
        <v>2614</v>
      </c>
      <c r="E1376" t="s">
        <v>7541</v>
      </c>
      <c r="F1376" t="s">
        <v>37</v>
      </c>
      <c r="G1376" t="s">
        <v>38</v>
      </c>
      <c r="H1376">
        <v>35000000</v>
      </c>
      <c r="I1376">
        <v>6.3</v>
      </c>
    </row>
    <row r="1377" spans="1:9" x14ac:dyDescent="0.3">
      <c r="A1377" t="s">
        <v>7545</v>
      </c>
      <c r="B1377">
        <v>123</v>
      </c>
      <c r="C1377">
        <v>34531832</v>
      </c>
      <c r="D1377" t="s">
        <v>1634</v>
      </c>
      <c r="E1377" t="s">
        <v>7546</v>
      </c>
      <c r="F1377" t="s">
        <v>37</v>
      </c>
      <c r="G1377" t="s">
        <v>56</v>
      </c>
      <c r="H1377">
        <v>35000000</v>
      </c>
      <c r="I1377">
        <v>7.1</v>
      </c>
    </row>
    <row r="1378" spans="1:9" x14ac:dyDescent="0.3">
      <c r="A1378" t="s">
        <v>2943</v>
      </c>
      <c r="B1378">
        <v>106</v>
      </c>
      <c r="C1378">
        <v>28064226</v>
      </c>
      <c r="D1378" t="s">
        <v>1156</v>
      </c>
      <c r="E1378" t="s">
        <v>7551</v>
      </c>
      <c r="F1378" t="s">
        <v>37</v>
      </c>
      <c r="G1378" t="s">
        <v>38</v>
      </c>
      <c r="H1378">
        <v>35000000</v>
      </c>
      <c r="I1378">
        <v>5</v>
      </c>
    </row>
    <row r="1379" spans="1:9" x14ac:dyDescent="0.3">
      <c r="A1379" t="s">
        <v>7555</v>
      </c>
      <c r="B1379">
        <v>76</v>
      </c>
      <c r="C1379">
        <v>19447478</v>
      </c>
      <c r="D1379" t="s">
        <v>7556</v>
      </c>
      <c r="E1379" t="s">
        <v>7557</v>
      </c>
      <c r="F1379" t="s">
        <v>37</v>
      </c>
      <c r="G1379" t="s">
        <v>56</v>
      </c>
      <c r="H1379">
        <v>35000000</v>
      </c>
      <c r="I1379">
        <v>5.6</v>
      </c>
    </row>
    <row r="1380" spans="1:9" x14ac:dyDescent="0.3">
      <c r="A1380" t="s">
        <v>4914</v>
      </c>
      <c r="B1380">
        <v>107</v>
      </c>
      <c r="C1380">
        <v>19389454</v>
      </c>
      <c r="D1380" t="s">
        <v>2527</v>
      </c>
      <c r="E1380" t="s">
        <v>7561</v>
      </c>
      <c r="F1380" t="s">
        <v>37</v>
      </c>
      <c r="G1380" t="s">
        <v>38</v>
      </c>
      <c r="H1380">
        <v>55000000</v>
      </c>
      <c r="I1380">
        <v>7.4</v>
      </c>
    </row>
    <row r="1381" spans="1:9" x14ac:dyDescent="0.3">
      <c r="A1381" t="s">
        <v>7565</v>
      </c>
      <c r="B1381">
        <v>82</v>
      </c>
      <c r="C1381">
        <v>25871834</v>
      </c>
      <c r="D1381" t="s">
        <v>7566</v>
      </c>
      <c r="E1381" t="s">
        <v>7568</v>
      </c>
      <c r="F1381" t="s">
        <v>37</v>
      </c>
      <c r="G1381" t="s">
        <v>38</v>
      </c>
      <c r="H1381">
        <v>35000000</v>
      </c>
      <c r="I1381">
        <v>4.5</v>
      </c>
    </row>
    <row r="1382" spans="1:9" x14ac:dyDescent="0.3">
      <c r="A1382" t="s">
        <v>7572</v>
      </c>
      <c r="B1382">
        <v>109</v>
      </c>
      <c r="C1382">
        <v>19692608</v>
      </c>
      <c r="D1382" t="s">
        <v>2125</v>
      </c>
      <c r="E1382" t="s">
        <v>7574</v>
      </c>
      <c r="F1382" t="s">
        <v>37</v>
      </c>
      <c r="G1382" t="s">
        <v>38</v>
      </c>
      <c r="H1382">
        <v>35000000</v>
      </c>
      <c r="I1382">
        <v>6.2</v>
      </c>
    </row>
    <row r="1383" spans="1:9" x14ac:dyDescent="0.3">
      <c r="A1383" t="s">
        <v>6308</v>
      </c>
      <c r="B1383">
        <v>99</v>
      </c>
      <c r="C1383">
        <v>19294901</v>
      </c>
      <c r="D1383" t="s">
        <v>7579</v>
      </c>
      <c r="E1383" t="s">
        <v>7581</v>
      </c>
      <c r="F1383" t="s">
        <v>37</v>
      </c>
      <c r="G1383" t="s">
        <v>38</v>
      </c>
      <c r="H1383">
        <v>35000000</v>
      </c>
      <c r="I1383">
        <v>5</v>
      </c>
    </row>
    <row r="1384" spans="1:9" x14ac:dyDescent="0.3">
      <c r="A1384" t="s">
        <v>4401</v>
      </c>
      <c r="B1384">
        <v>91</v>
      </c>
      <c r="C1384">
        <v>20275446</v>
      </c>
      <c r="D1384" t="s">
        <v>334</v>
      </c>
      <c r="E1384" t="s">
        <v>7584</v>
      </c>
      <c r="F1384" t="s">
        <v>37</v>
      </c>
      <c r="G1384" t="s">
        <v>38</v>
      </c>
      <c r="H1384">
        <v>35000000</v>
      </c>
      <c r="I1384">
        <v>6.5</v>
      </c>
    </row>
    <row r="1385" spans="1:9" x14ac:dyDescent="0.3">
      <c r="A1385" t="s">
        <v>6244</v>
      </c>
      <c r="B1385">
        <v>87</v>
      </c>
      <c r="C1385">
        <v>34507079</v>
      </c>
      <c r="D1385" t="s">
        <v>1752</v>
      </c>
      <c r="E1385" t="s">
        <v>7589</v>
      </c>
      <c r="F1385" t="s">
        <v>37</v>
      </c>
      <c r="G1385" t="s">
        <v>38</v>
      </c>
      <c r="H1385">
        <v>35000000</v>
      </c>
      <c r="I1385">
        <v>5.0999999999999996</v>
      </c>
    </row>
    <row r="1386" spans="1:9" x14ac:dyDescent="0.3">
      <c r="A1386" t="s">
        <v>4773</v>
      </c>
      <c r="B1386">
        <v>125</v>
      </c>
      <c r="C1386">
        <v>18306166</v>
      </c>
      <c r="D1386" t="s">
        <v>1221</v>
      </c>
      <c r="E1386" t="s">
        <v>7594</v>
      </c>
      <c r="F1386" t="s">
        <v>37</v>
      </c>
      <c r="G1386" t="s">
        <v>56</v>
      </c>
      <c r="H1386">
        <v>35000000</v>
      </c>
      <c r="I1386">
        <v>6.5</v>
      </c>
    </row>
    <row r="1387" spans="1:9" x14ac:dyDescent="0.3">
      <c r="A1387" t="s">
        <v>3778</v>
      </c>
      <c r="B1387">
        <v>118</v>
      </c>
      <c r="C1387">
        <v>17609982</v>
      </c>
      <c r="D1387" t="s">
        <v>1606</v>
      </c>
      <c r="E1387" t="s">
        <v>7598</v>
      </c>
      <c r="F1387" t="s">
        <v>37</v>
      </c>
      <c r="G1387" t="s">
        <v>38</v>
      </c>
      <c r="H1387">
        <v>35000000</v>
      </c>
      <c r="I1387">
        <v>6.2</v>
      </c>
    </row>
    <row r="1388" spans="1:9" x14ac:dyDescent="0.3">
      <c r="A1388" t="s">
        <v>5204</v>
      </c>
      <c r="B1388">
        <v>98</v>
      </c>
      <c r="C1388">
        <v>16831505</v>
      </c>
      <c r="D1388" t="s">
        <v>3898</v>
      </c>
      <c r="E1388" t="s">
        <v>7602</v>
      </c>
      <c r="F1388" t="s">
        <v>37</v>
      </c>
      <c r="G1388" t="s">
        <v>56</v>
      </c>
      <c r="H1388">
        <v>31000000</v>
      </c>
      <c r="I1388">
        <v>6.3</v>
      </c>
    </row>
    <row r="1389" spans="1:9" x14ac:dyDescent="0.3">
      <c r="A1389" t="s">
        <v>6063</v>
      </c>
      <c r="B1389">
        <v>92</v>
      </c>
      <c r="C1389">
        <v>17596256</v>
      </c>
      <c r="D1389" t="s">
        <v>3057</v>
      </c>
      <c r="E1389" t="s">
        <v>7607</v>
      </c>
      <c r="F1389" t="s">
        <v>37</v>
      </c>
      <c r="G1389" t="s">
        <v>38</v>
      </c>
      <c r="H1389">
        <v>35000000</v>
      </c>
      <c r="I1389">
        <v>3.8</v>
      </c>
    </row>
    <row r="1390" spans="1:9" x14ac:dyDescent="0.3">
      <c r="A1390" t="s">
        <v>4041</v>
      </c>
      <c r="B1390">
        <v>92</v>
      </c>
      <c r="C1390">
        <v>14998070</v>
      </c>
      <c r="D1390" t="s">
        <v>7622</v>
      </c>
      <c r="E1390" t="s">
        <v>7623</v>
      </c>
      <c r="F1390" t="s">
        <v>37</v>
      </c>
      <c r="G1390" t="s">
        <v>38</v>
      </c>
      <c r="H1390">
        <v>35000000</v>
      </c>
      <c r="I1390">
        <v>6.2</v>
      </c>
    </row>
    <row r="1391" spans="1:9" x14ac:dyDescent="0.3">
      <c r="A1391" t="s">
        <v>2277</v>
      </c>
      <c r="B1391">
        <v>115</v>
      </c>
      <c r="C1391">
        <v>14587732</v>
      </c>
      <c r="D1391" t="s">
        <v>1910</v>
      </c>
      <c r="E1391" t="s">
        <v>7628</v>
      </c>
      <c r="F1391" t="s">
        <v>37</v>
      </c>
      <c r="G1391" t="s">
        <v>38</v>
      </c>
      <c r="H1391">
        <v>35000000</v>
      </c>
      <c r="I1391">
        <v>5.7</v>
      </c>
    </row>
    <row r="1392" spans="1:9" x14ac:dyDescent="0.3">
      <c r="A1392" t="s">
        <v>6573</v>
      </c>
      <c r="B1392">
        <v>120</v>
      </c>
      <c r="C1392">
        <v>18317151</v>
      </c>
      <c r="D1392" t="s">
        <v>6419</v>
      </c>
      <c r="E1392" t="s">
        <v>7632</v>
      </c>
      <c r="F1392" t="s">
        <v>37</v>
      </c>
      <c r="G1392" t="s">
        <v>38</v>
      </c>
      <c r="H1392">
        <v>35000000</v>
      </c>
      <c r="I1392">
        <v>6.7</v>
      </c>
    </row>
    <row r="1393" spans="1:9" x14ac:dyDescent="0.3">
      <c r="A1393" t="s">
        <v>7635</v>
      </c>
      <c r="B1393">
        <v>111</v>
      </c>
      <c r="C1393">
        <v>11405825</v>
      </c>
      <c r="D1393" t="s">
        <v>3409</v>
      </c>
      <c r="E1393" t="s">
        <v>7636</v>
      </c>
      <c r="F1393" t="s">
        <v>37</v>
      </c>
      <c r="G1393" t="s">
        <v>38</v>
      </c>
      <c r="H1393">
        <v>35000000</v>
      </c>
      <c r="I1393">
        <v>6.8</v>
      </c>
    </row>
    <row r="1394" spans="1:9" x14ac:dyDescent="0.3">
      <c r="A1394" t="s">
        <v>2656</v>
      </c>
      <c r="B1394">
        <v>94</v>
      </c>
      <c r="C1394">
        <v>13264986</v>
      </c>
      <c r="D1394" t="s">
        <v>7640</v>
      </c>
      <c r="E1394" t="s">
        <v>7641</v>
      </c>
      <c r="F1394" t="s">
        <v>37</v>
      </c>
      <c r="G1394" t="s">
        <v>38</v>
      </c>
      <c r="H1394">
        <v>35000000</v>
      </c>
      <c r="I1394">
        <v>6</v>
      </c>
    </row>
    <row r="1395" spans="1:9" x14ac:dyDescent="0.3">
      <c r="A1395" t="s">
        <v>7644</v>
      </c>
      <c r="B1395">
        <v>100</v>
      </c>
      <c r="C1395">
        <v>10991381</v>
      </c>
      <c r="D1395" t="s">
        <v>6113</v>
      </c>
      <c r="E1395" t="s">
        <v>7646</v>
      </c>
      <c r="F1395" t="s">
        <v>37</v>
      </c>
      <c r="G1395" t="s">
        <v>56</v>
      </c>
      <c r="H1395">
        <v>35000000</v>
      </c>
      <c r="I1395">
        <v>7.3</v>
      </c>
    </row>
    <row r="1396" spans="1:9" x14ac:dyDescent="0.3">
      <c r="A1396" t="s">
        <v>1687</v>
      </c>
      <c r="B1396">
        <v>101</v>
      </c>
      <c r="C1396">
        <v>10268846</v>
      </c>
      <c r="D1396" t="s">
        <v>1199</v>
      </c>
      <c r="E1396" t="s">
        <v>7650</v>
      </c>
      <c r="F1396" t="s">
        <v>37</v>
      </c>
      <c r="G1396" t="s">
        <v>38</v>
      </c>
      <c r="H1396">
        <v>35000000</v>
      </c>
      <c r="I1396">
        <v>5.5</v>
      </c>
    </row>
    <row r="1397" spans="1:9" x14ac:dyDescent="0.3">
      <c r="A1397" t="s">
        <v>4945</v>
      </c>
      <c r="B1397">
        <v>139</v>
      </c>
      <c r="C1397">
        <v>13303319</v>
      </c>
      <c r="D1397" t="s">
        <v>5324</v>
      </c>
      <c r="E1397" t="s">
        <v>7654</v>
      </c>
      <c r="F1397" t="s">
        <v>37</v>
      </c>
      <c r="G1397" t="s">
        <v>38</v>
      </c>
      <c r="H1397">
        <v>32000000</v>
      </c>
      <c r="I1397">
        <v>6.7</v>
      </c>
    </row>
    <row r="1398" spans="1:9" x14ac:dyDescent="0.3">
      <c r="A1398" t="s">
        <v>7657</v>
      </c>
      <c r="B1398">
        <v>91</v>
      </c>
      <c r="C1398">
        <v>10076136</v>
      </c>
      <c r="D1398" t="s">
        <v>1733</v>
      </c>
      <c r="E1398" t="s">
        <v>7660</v>
      </c>
      <c r="F1398" t="s">
        <v>37</v>
      </c>
      <c r="G1398" t="s">
        <v>7664</v>
      </c>
      <c r="H1398">
        <v>35000000</v>
      </c>
      <c r="I1398">
        <v>4.8</v>
      </c>
    </row>
    <row r="1399" spans="1:9" x14ac:dyDescent="0.3">
      <c r="A1399" t="s">
        <v>507</v>
      </c>
      <c r="B1399">
        <v>109</v>
      </c>
      <c r="C1399">
        <v>10499968</v>
      </c>
      <c r="D1399" t="s">
        <v>464</v>
      </c>
      <c r="E1399" t="s">
        <v>7665</v>
      </c>
      <c r="F1399" t="s">
        <v>37</v>
      </c>
      <c r="G1399" t="s">
        <v>38</v>
      </c>
      <c r="H1399">
        <v>35000000</v>
      </c>
      <c r="I1399">
        <v>5.7</v>
      </c>
    </row>
    <row r="1400" spans="1:9" x14ac:dyDescent="0.3">
      <c r="A1400" t="s">
        <v>5081</v>
      </c>
      <c r="B1400">
        <v>102</v>
      </c>
      <c r="C1400">
        <v>7659747</v>
      </c>
      <c r="D1400" t="s">
        <v>1156</v>
      </c>
      <c r="E1400" t="s">
        <v>7669</v>
      </c>
      <c r="F1400" t="s">
        <v>37</v>
      </c>
      <c r="G1400" t="s">
        <v>38</v>
      </c>
      <c r="H1400">
        <v>38000000</v>
      </c>
      <c r="I1400">
        <v>5.0999999999999996</v>
      </c>
    </row>
    <row r="1401" spans="1:9" x14ac:dyDescent="0.3">
      <c r="A1401" t="s">
        <v>7673</v>
      </c>
      <c r="B1401">
        <v>103</v>
      </c>
      <c r="C1401">
        <v>7948159</v>
      </c>
      <c r="D1401" t="s">
        <v>464</v>
      </c>
      <c r="E1401" t="s">
        <v>7674</v>
      </c>
      <c r="F1401" t="s">
        <v>37</v>
      </c>
      <c r="G1401" t="s">
        <v>38</v>
      </c>
      <c r="H1401">
        <v>35000000</v>
      </c>
      <c r="I1401">
        <v>6</v>
      </c>
    </row>
    <row r="1402" spans="1:9" x14ac:dyDescent="0.3">
      <c r="A1402" t="s">
        <v>5111</v>
      </c>
      <c r="B1402">
        <v>83</v>
      </c>
      <c r="C1402">
        <v>11631245</v>
      </c>
      <c r="D1402" t="s">
        <v>7677</v>
      </c>
      <c r="E1402" t="s">
        <v>7678</v>
      </c>
      <c r="F1402" t="s">
        <v>37</v>
      </c>
      <c r="G1402" t="s">
        <v>38</v>
      </c>
      <c r="H1402">
        <v>35000000</v>
      </c>
      <c r="I1402">
        <v>4.2</v>
      </c>
    </row>
    <row r="1403" spans="1:9" x14ac:dyDescent="0.3">
      <c r="A1403" t="s">
        <v>435</v>
      </c>
      <c r="B1403">
        <v>123</v>
      </c>
      <c r="C1403">
        <v>10137502</v>
      </c>
      <c r="D1403" t="s">
        <v>7682</v>
      </c>
      <c r="E1403" t="s">
        <v>7683</v>
      </c>
      <c r="F1403" t="s">
        <v>37</v>
      </c>
      <c r="G1403" t="s">
        <v>38</v>
      </c>
      <c r="H1403">
        <v>35000000</v>
      </c>
      <c r="I1403">
        <v>7.4</v>
      </c>
    </row>
    <row r="1404" spans="1:9" x14ac:dyDescent="0.3">
      <c r="A1404" t="s">
        <v>7687</v>
      </c>
      <c r="B1404">
        <v>101</v>
      </c>
      <c r="C1404">
        <v>6448817</v>
      </c>
      <c r="D1404" t="s">
        <v>42</v>
      </c>
      <c r="E1404" t="s">
        <v>7690</v>
      </c>
      <c r="F1404" t="s">
        <v>37</v>
      </c>
      <c r="G1404" t="s">
        <v>38</v>
      </c>
      <c r="H1404">
        <v>35000000</v>
      </c>
      <c r="I1404">
        <v>4.5999999999999996</v>
      </c>
    </row>
    <row r="1405" spans="1:9" x14ac:dyDescent="0.3">
      <c r="A1405" t="s">
        <v>187</v>
      </c>
      <c r="B1405">
        <v>117</v>
      </c>
      <c r="C1405">
        <v>7458269</v>
      </c>
      <c r="D1405" t="s">
        <v>1415</v>
      </c>
      <c r="E1405" t="s">
        <v>7694</v>
      </c>
      <c r="F1405" t="s">
        <v>37</v>
      </c>
      <c r="G1405" t="s">
        <v>38</v>
      </c>
      <c r="H1405">
        <v>35000000</v>
      </c>
      <c r="I1405">
        <v>6.9</v>
      </c>
    </row>
    <row r="1406" spans="1:9" x14ac:dyDescent="0.3">
      <c r="A1406" t="s">
        <v>1058</v>
      </c>
      <c r="B1406">
        <v>114</v>
      </c>
      <c r="C1406">
        <v>4651977</v>
      </c>
      <c r="D1406" t="s">
        <v>3409</v>
      </c>
      <c r="E1406" t="s">
        <v>7701</v>
      </c>
      <c r="F1406" t="s">
        <v>37</v>
      </c>
      <c r="G1406" t="s">
        <v>38</v>
      </c>
      <c r="H1406">
        <v>35000000</v>
      </c>
      <c r="I1406">
        <v>6.9</v>
      </c>
    </row>
    <row r="1407" spans="1:9" x14ac:dyDescent="0.3">
      <c r="A1407" t="s">
        <v>3778</v>
      </c>
      <c r="B1407">
        <v>330</v>
      </c>
      <c r="C1407">
        <v>4496583</v>
      </c>
      <c r="D1407" t="s">
        <v>1935</v>
      </c>
      <c r="E1407" t="s">
        <v>7704</v>
      </c>
      <c r="F1407" t="s">
        <v>37</v>
      </c>
      <c r="G1407" t="s">
        <v>38</v>
      </c>
      <c r="H1407">
        <v>35000000</v>
      </c>
      <c r="I1407">
        <v>8</v>
      </c>
    </row>
    <row r="1408" spans="1:9" x14ac:dyDescent="0.3">
      <c r="A1408" t="s">
        <v>7707</v>
      </c>
      <c r="B1408">
        <v>121</v>
      </c>
      <c r="C1408">
        <v>2221994</v>
      </c>
      <c r="D1408" t="s">
        <v>1390</v>
      </c>
      <c r="E1408" t="s">
        <v>7708</v>
      </c>
      <c r="F1408" t="s">
        <v>37</v>
      </c>
      <c r="G1408" t="s">
        <v>7711</v>
      </c>
      <c r="H1408">
        <v>35000000</v>
      </c>
      <c r="I1408">
        <v>6.4</v>
      </c>
    </row>
    <row r="1409" spans="1:9" x14ac:dyDescent="0.3">
      <c r="A1409" t="s">
        <v>2246</v>
      </c>
      <c r="B1409">
        <v>114</v>
      </c>
      <c r="C1409">
        <v>6592103</v>
      </c>
      <c r="D1409" t="s">
        <v>2142</v>
      </c>
      <c r="E1409" t="s">
        <v>7712</v>
      </c>
      <c r="F1409" t="s">
        <v>37</v>
      </c>
      <c r="G1409" t="s">
        <v>1465</v>
      </c>
      <c r="H1409">
        <v>35000000</v>
      </c>
      <c r="I1409">
        <v>6.3</v>
      </c>
    </row>
    <row r="1410" spans="1:9" x14ac:dyDescent="0.3">
      <c r="A1410" t="s">
        <v>1064</v>
      </c>
      <c r="B1410">
        <v>148</v>
      </c>
      <c r="C1410">
        <v>630779</v>
      </c>
      <c r="D1410" t="s">
        <v>7727</v>
      </c>
      <c r="E1410" t="s">
        <v>7729</v>
      </c>
      <c r="F1410" t="s">
        <v>37</v>
      </c>
      <c r="G1410" t="s">
        <v>38</v>
      </c>
      <c r="H1410">
        <v>35000000</v>
      </c>
      <c r="I1410">
        <v>6.8</v>
      </c>
    </row>
    <row r="1411" spans="1:9" x14ac:dyDescent="0.3">
      <c r="A1411" t="s">
        <v>4021</v>
      </c>
      <c r="B1411">
        <v>113</v>
      </c>
      <c r="C1411">
        <v>102413606</v>
      </c>
      <c r="D1411" t="s">
        <v>1644</v>
      </c>
      <c r="E1411" t="s">
        <v>7750</v>
      </c>
      <c r="F1411" t="s">
        <v>37</v>
      </c>
      <c r="G1411" t="s">
        <v>38</v>
      </c>
      <c r="H1411">
        <v>34000000</v>
      </c>
      <c r="I1411">
        <v>6.8</v>
      </c>
    </row>
    <row r="1412" spans="1:9" x14ac:dyDescent="0.3">
      <c r="A1412" t="s">
        <v>7754</v>
      </c>
      <c r="B1412">
        <v>91</v>
      </c>
      <c r="C1412">
        <v>10214013</v>
      </c>
      <c r="D1412" t="s">
        <v>1671</v>
      </c>
      <c r="E1412" t="s">
        <v>7756</v>
      </c>
      <c r="F1412" t="s">
        <v>37</v>
      </c>
      <c r="G1412" t="s">
        <v>38</v>
      </c>
      <c r="H1412">
        <v>35000000</v>
      </c>
      <c r="I1412">
        <v>5.4</v>
      </c>
    </row>
    <row r="1413" spans="1:9" x14ac:dyDescent="0.3">
      <c r="A1413" t="s">
        <v>487</v>
      </c>
      <c r="B1413">
        <v>139</v>
      </c>
      <c r="C1413">
        <v>32000000</v>
      </c>
      <c r="D1413" t="s">
        <v>214</v>
      </c>
      <c r="E1413" t="s">
        <v>7760</v>
      </c>
      <c r="F1413" t="s">
        <v>37</v>
      </c>
      <c r="G1413" t="s">
        <v>38</v>
      </c>
      <c r="H1413">
        <v>30000000</v>
      </c>
      <c r="I1413">
        <v>7.2</v>
      </c>
    </row>
    <row r="1414" spans="1:9" x14ac:dyDescent="0.3">
      <c r="A1414" t="s">
        <v>1204</v>
      </c>
      <c r="B1414">
        <v>96</v>
      </c>
      <c r="C1414">
        <v>10139254</v>
      </c>
      <c r="D1414" t="s">
        <v>1849</v>
      </c>
      <c r="E1414" t="s">
        <v>7764</v>
      </c>
      <c r="F1414" t="s">
        <v>37</v>
      </c>
      <c r="G1414" t="s">
        <v>38</v>
      </c>
      <c r="H1414">
        <v>35000000</v>
      </c>
      <c r="I1414">
        <v>7.3</v>
      </c>
    </row>
    <row r="1415" spans="1:9" x14ac:dyDescent="0.3">
      <c r="A1415" t="s">
        <v>7767</v>
      </c>
      <c r="B1415">
        <v>102</v>
      </c>
      <c r="C1415">
        <v>11227940</v>
      </c>
      <c r="D1415" t="s">
        <v>7769</v>
      </c>
      <c r="E1415" t="s">
        <v>7770</v>
      </c>
      <c r="F1415" t="s">
        <v>37</v>
      </c>
      <c r="G1415" t="s">
        <v>38</v>
      </c>
      <c r="H1415">
        <v>34000000</v>
      </c>
      <c r="I1415">
        <v>5.2</v>
      </c>
    </row>
    <row r="1416" spans="1:9" x14ac:dyDescent="0.3">
      <c r="A1416" t="s">
        <v>1783</v>
      </c>
      <c r="B1416">
        <v>96</v>
      </c>
      <c r="C1416">
        <v>183125</v>
      </c>
      <c r="D1416" t="s">
        <v>464</v>
      </c>
      <c r="E1416" t="s">
        <v>7774</v>
      </c>
      <c r="F1416" t="s">
        <v>37</v>
      </c>
      <c r="G1416" t="s">
        <v>38</v>
      </c>
      <c r="H1416">
        <v>35000000</v>
      </c>
      <c r="I1416">
        <v>5.5</v>
      </c>
    </row>
    <row r="1417" spans="1:9" x14ac:dyDescent="0.3">
      <c r="A1417" t="s">
        <v>7778</v>
      </c>
      <c r="B1417">
        <v>101</v>
      </c>
      <c r="C1417">
        <v>15081783</v>
      </c>
      <c r="D1417" t="s">
        <v>628</v>
      </c>
      <c r="E1417" t="s">
        <v>7781</v>
      </c>
      <c r="F1417" t="s">
        <v>676</v>
      </c>
      <c r="G1417" t="s">
        <v>677</v>
      </c>
      <c r="H1417">
        <v>34000000</v>
      </c>
      <c r="I1417">
        <v>7.7</v>
      </c>
    </row>
    <row r="1418" spans="1:9" x14ac:dyDescent="0.3">
      <c r="A1418" t="s">
        <v>7785</v>
      </c>
      <c r="B1418">
        <v>128</v>
      </c>
      <c r="C1418">
        <v>37432299</v>
      </c>
      <c r="D1418" t="s">
        <v>214</v>
      </c>
      <c r="E1418" t="s">
        <v>7788</v>
      </c>
      <c r="F1418" t="s">
        <v>37</v>
      </c>
      <c r="G1418" t="s">
        <v>38</v>
      </c>
      <c r="H1418">
        <v>34000000</v>
      </c>
      <c r="I1418">
        <v>7.1</v>
      </c>
    </row>
    <row r="1419" spans="1:9" x14ac:dyDescent="0.3">
      <c r="A1419" t="s">
        <v>7792</v>
      </c>
      <c r="B1419">
        <v>109</v>
      </c>
      <c r="C1419">
        <v>10654581</v>
      </c>
      <c r="D1419" t="s">
        <v>2683</v>
      </c>
      <c r="E1419" t="s">
        <v>7793</v>
      </c>
      <c r="F1419" t="s">
        <v>37</v>
      </c>
      <c r="G1419" t="s">
        <v>38</v>
      </c>
      <c r="H1419">
        <v>34000000</v>
      </c>
      <c r="I1419">
        <v>5.3</v>
      </c>
    </row>
    <row r="1420" spans="1:9" x14ac:dyDescent="0.3">
      <c r="A1420" t="s">
        <v>7796</v>
      </c>
      <c r="B1420">
        <v>114</v>
      </c>
      <c r="C1420">
        <v>6543194</v>
      </c>
      <c r="D1420" t="s">
        <v>2308</v>
      </c>
      <c r="E1420" t="s">
        <v>7798</v>
      </c>
      <c r="F1420" t="s">
        <v>37</v>
      </c>
      <c r="G1420" t="s">
        <v>38</v>
      </c>
      <c r="H1420">
        <v>34000000</v>
      </c>
      <c r="I1420">
        <v>5.6</v>
      </c>
    </row>
    <row r="1421" spans="1:9" x14ac:dyDescent="0.3">
      <c r="A1421" t="s">
        <v>4628</v>
      </c>
      <c r="B1421">
        <v>105</v>
      </c>
      <c r="C1421">
        <v>13101142</v>
      </c>
      <c r="D1421" t="s">
        <v>3898</v>
      </c>
      <c r="E1421" t="s">
        <v>7802</v>
      </c>
      <c r="F1421" t="s">
        <v>37</v>
      </c>
      <c r="G1421" t="s">
        <v>38</v>
      </c>
      <c r="H1421">
        <v>35000000</v>
      </c>
      <c r="I1421">
        <v>5.7</v>
      </c>
    </row>
    <row r="1422" spans="1:9" x14ac:dyDescent="0.3">
      <c r="A1422" t="s">
        <v>6667</v>
      </c>
      <c r="B1422">
        <v>141</v>
      </c>
      <c r="C1422">
        <v>8324748</v>
      </c>
      <c r="D1422" t="s">
        <v>5940</v>
      </c>
      <c r="E1422" t="s">
        <v>7807</v>
      </c>
      <c r="F1422" t="s">
        <v>37</v>
      </c>
      <c r="G1422" t="s">
        <v>56</v>
      </c>
      <c r="H1422">
        <v>35000000</v>
      </c>
      <c r="I1422">
        <v>7.1</v>
      </c>
    </row>
    <row r="1423" spans="1:9" x14ac:dyDescent="0.3">
      <c r="A1423" t="s">
        <v>3891</v>
      </c>
      <c r="B1423">
        <v>138</v>
      </c>
      <c r="C1423">
        <v>141340178</v>
      </c>
      <c r="D1423" t="s">
        <v>4075</v>
      </c>
      <c r="E1423" t="s">
        <v>7814</v>
      </c>
      <c r="F1423" t="s">
        <v>37</v>
      </c>
      <c r="G1423" t="s">
        <v>38</v>
      </c>
      <c r="H1423">
        <v>40000000</v>
      </c>
      <c r="I1423">
        <v>7.6</v>
      </c>
    </row>
    <row r="1424" spans="1:9" x14ac:dyDescent="0.3">
      <c r="A1424" t="s">
        <v>3444</v>
      </c>
      <c r="B1424">
        <v>101</v>
      </c>
      <c r="C1424">
        <v>51758599</v>
      </c>
      <c r="D1424" t="s">
        <v>3554</v>
      </c>
      <c r="E1424" t="s">
        <v>7817</v>
      </c>
      <c r="F1424" t="s">
        <v>37</v>
      </c>
      <c r="G1424" t="s">
        <v>38</v>
      </c>
      <c r="H1424">
        <v>33000000</v>
      </c>
      <c r="I1424">
        <v>5.5</v>
      </c>
    </row>
    <row r="1425" spans="1:9" x14ac:dyDescent="0.3">
      <c r="A1425" t="s">
        <v>1575</v>
      </c>
      <c r="B1425">
        <v>99</v>
      </c>
      <c r="C1425">
        <v>117559438</v>
      </c>
      <c r="D1425" t="s">
        <v>1752</v>
      </c>
      <c r="E1425" t="s">
        <v>7820</v>
      </c>
      <c r="F1425" t="s">
        <v>37</v>
      </c>
      <c r="G1425" t="s">
        <v>38</v>
      </c>
      <c r="H1425">
        <v>30000000</v>
      </c>
      <c r="I1425">
        <v>5.0999999999999996</v>
      </c>
    </row>
    <row r="1426" spans="1:9" x14ac:dyDescent="0.3">
      <c r="A1426" t="s">
        <v>7823</v>
      </c>
      <c r="B1426">
        <v>85</v>
      </c>
      <c r="C1426">
        <v>4091</v>
      </c>
      <c r="D1426" t="s">
        <v>271</v>
      </c>
      <c r="E1426" t="s">
        <v>7826</v>
      </c>
      <c r="F1426" t="s">
        <v>37</v>
      </c>
      <c r="G1426" t="s">
        <v>584</v>
      </c>
      <c r="H1426">
        <v>34000000</v>
      </c>
      <c r="I1426">
        <v>6.3</v>
      </c>
    </row>
    <row r="1427" spans="1:9" x14ac:dyDescent="0.3">
      <c r="A1427" t="s">
        <v>7829</v>
      </c>
      <c r="B1427">
        <v>89</v>
      </c>
      <c r="C1427">
        <v>21426805</v>
      </c>
      <c r="D1427" t="s">
        <v>341</v>
      </c>
      <c r="E1427" t="s">
        <v>7831</v>
      </c>
      <c r="F1427" t="s">
        <v>37</v>
      </c>
      <c r="G1427" t="s">
        <v>38</v>
      </c>
      <c r="H1427">
        <v>30000000</v>
      </c>
      <c r="I1427">
        <v>4.9000000000000004</v>
      </c>
    </row>
    <row r="1428" spans="1:9" x14ac:dyDescent="0.3">
      <c r="A1428" t="s">
        <v>7835</v>
      </c>
      <c r="B1428">
        <v>99</v>
      </c>
      <c r="C1428">
        <v>35057332</v>
      </c>
      <c r="D1428" t="s">
        <v>7837</v>
      </c>
      <c r="E1428" t="s">
        <v>7839</v>
      </c>
      <c r="F1428" t="s">
        <v>37</v>
      </c>
      <c r="G1428" t="s">
        <v>38</v>
      </c>
      <c r="H1428">
        <v>33000000</v>
      </c>
      <c r="I1428">
        <v>6.5</v>
      </c>
    </row>
    <row r="1429" spans="1:9" x14ac:dyDescent="0.3">
      <c r="A1429" t="s">
        <v>5861</v>
      </c>
      <c r="B1429">
        <v>105</v>
      </c>
      <c r="C1429">
        <v>34014398</v>
      </c>
      <c r="D1429" t="s">
        <v>7842</v>
      </c>
      <c r="E1429" t="s">
        <v>7843</v>
      </c>
      <c r="F1429" t="s">
        <v>37</v>
      </c>
      <c r="G1429" t="s">
        <v>767</v>
      </c>
      <c r="H1429">
        <v>33000000</v>
      </c>
      <c r="I1429">
        <v>5.6</v>
      </c>
    </row>
    <row r="1430" spans="1:9" x14ac:dyDescent="0.3">
      <c r="A1430" t="s">
        <v>7847</v>
      </c>
      <c r="B1430">
        <v>97</v>
      </c>
      <c r="C1430">
        <v>28927720</v>
      </c>
      <c r="D1430" t="s">
        <v>4833</v>
      </c>
      <c r="E1430" t="s">
        <v>7848</v>
      </c>
      <c r="F1430" t="s">
        <v>37</v>
      </c>
      <c r="G1430" t="s">
        <v>38</v>
      </c>
      <c r="H1430">
        <v>33000000</v>
      </c>
      <c r="I1430">
        <v>5.3</v>
      </c>
    </row>
    <row r="1431" spans="1:9" x14ac:dyDescent="0.3">
      <c r="A1431" t="s">
        <v>7852</v>
      </c>
      <c r="B1431">
        <v>140</v>
      </c>
      <c r="C1431">
        <v>33682273</v>
      </c>
      <c r="D1431" t="s">
        <v>464</v>
      </c>
      <c r="E1431" t="s">
        <v>7854</v>
      </c>
      <c r="F1431" t="s">
        <v>37</v>
      </c>
      <c r="G1431" t="s">
        <v>38</v>
      </c>
      <c r="H1431">
        <v>33000000</v>
      </c>
      <c r="I1431">
        <v>6.5</v>
      </c>
    </row>
    <row r="1432" spans="1:9" x14ac:dyDescent="0.3">
      <c r="A1432" t="s">
        <v>7858</v>
      </c>
      <c r="B1432">
        <v>118</v>
      </c>
      <c r="C1432">
        <v>4280577</v>
      </c>
      <c r="D1432" t="s">
        <v>4915</v>
      </c>
      <c r="E1432" t="s">
        <v>7859</v>
      </c>
      <c r="F1432" t="s">
        <v>37</v>
      </c>
      <c r="G1432" t="s">
        <v>38</v>
      </c>
      <c r="H1432">
        <v>10000000</v>
      </c>
      <c r="I1432">
        <v>6.8</v>
      </c>
    </row>
    <row r="1433" spans="1:9" x14ac:dyDescent="0.3">
      <c r="A1433" t="s">
        <v>7862</v>
      </c>
      <c r="B1433">
        <v>94</v>
      </c>
      <c r="C1433">
        <v>17120019</v>
      </c>
      <c r="D1433" t="s">
        <v>334</v>
      </c>
      <c r="E1433" t="s">
        <v>7863</v>
      </c>
      <c r="F1433" t="s">
        <v>37</v>
      </c>
      <c r="G1433" t="s">
        <v>38</v>
      </c>
      <c r="H1433">
        <v>30000000</v>
      </c>
      <c r="I1433">
        <v>6.5</v>
      </c>
    </row>
    <row r="1434" spans="1:9" x14ac:dyDescent="0.3">
      <c r="A1434" t="s">
        <v>371</v>
      </c>
      <c r="B1434">
        <v>124</v>
      </c>
      <c r="C1434">
        <v>8406264</v>
      </c>
      <c r="D1434" t="s">
        <v>1415</v>
      </c>
      <c r="E1434" t="s">
        <v>7867</v>
      </c>
      <c r="F1434" t="s">
        <v>37</v>
      </c>
      <c r="G1434" t="s">
        <v>38</v>
      </c>
      <c r="H1434">
        <v>38000000</v>
      </c>
      <c r="I1434">
        <v>6</v>
      </c>
    </row>
    <row r="1435" spans="1:9" x14ac:dyDescent="0.3">
      <c r="A1435" t="s">
        <v>7870</v>
      </c>
      <c r="B1435">
        <v>134</v>
      </c>
      <c r="C1435">
        <v>309125409</v>
      </c>
      <c r="D1435" t="s">
        <v>31</v>
      </c>
      <c r="E1435" t="s">
        <v>7871</v>
      </c>
      <c r="F1435" t="s">
        <v>37</v>
      </c>
      <c r="G1435" t="s">
        <v>38</v>
      </c>
      <c r="H1435">
        <v>32500000</v>
      </c>
      <c r="I1435">
        <v>8.4</v>
      </c>
    </row>
    <row r="1436" spans="1:9" x14ac:dyDescent="0.3">
      <c r="A1436" t="s">
        <v>7875</v>
      </c>
      <c r="B1436">
        <v>113</v>
      </c>
      <c r="C1436">
        <v>10955425</v>
      </c>
      <c r="D1436" t="s">
        <v>2813</v>
      </c>
      <c r="E1436" t="s">
        <v>7877</v>
      </c>
      <c r="F1436" t="s">
        <v>37</v>
      </c>
      <c r="G1436" t="s">
        <v>56</v>
      </c>
      <c r="H1436">
        <v>30000000</v>
      </c>
      <c r="I1436">
        <v>6</v>
      </c>
    </row>
    <row r="1437" spans="1:9" x14ac:dyDescent="0.3">
      <c r="A1437" t="s">
        <v>6620</v>
      </c>
      <c r="B1437">
        <v>124</v>
      </c>
      <c r="C1437">
        <v>34180954</v>
      </c>
      <c r="D1437" t="s">
        <v>214</v>
      </c>
      <c r="E1437" t="s">
        <v>7881</v>
      </c>
      <c r="F1437" t="s">
        <v>37</v>
      </c>
      <c r="G1437" t="s">
        <v>38</v>
      </c>
      <c r="H1437">
        <v>32000000</v>
      </c>
      <c r="I1437">
        <v>7.6</v>
      </c>
    </row>
    <row r="1438" spans="1:9" x14ac:dyDescent="0.3">
      <c r="A1438" t="s">
        <v>250</v>
      </c>
      <c r="B1438">
        <v>97</v>
      </c>
      <c r="C1438">
        <v>173381405</v>
      </c>
      <c r="D1438" t="s">
        <v>2614</v>
      </c>
      <c r="E1438" t="s">
        <v>7889</v>
      </c>
      <c r="F1438" t="s">
        <v>37</v>
      </c>
      <c r="G1438" t="s">
        <v>38</v>
      </c>
      <c r="H1438">
        <v>33000000</v>
      </c>
      <c r="I1438">
        <v>6.9</v>
      </c>
    </row>
    <row r="1439" spans="1:9" x14ac:dyDescent="0.3">
      <c r="A1439" t="s">
        <v>703</v>
      </c>
      <c r="B1439">
        <v>123</v>
      </c>
      <c r="C1439">
        <v>104632573</v>
      </c>
      <c r="D1439" t="s">
        <v>6919</v>
      </c>
      <c r="E1439" t="s">
        <v>7893</v>
      </c>
      <c r="F1439" t="s">
        <v>37</v>
      </c>
      <c r="G1439" t="s">
        <v>38</v>
      </c>
      <c r="H1439">
        <v>32000000</v>
      </c>
      <c r="I1439">
        <v>6.4</v>
      </c>
    </row>
    <row r="1440" spans="1:9" x14ac:dyDescent="0.3">
      <c r="A1440" t="s">
        <v>4107</v>
      </c>
      <c r="B1440">
        <v>99</v>
      </c>
      <c r="C1440">
        <v>81150692</v>
      </c>
      <c r="D1440" t="s">
        <v>7897</v>
      </c>
      <c r="E1440" t="s">
        <v>7898</v>
      </c>
      <c r="F1440" t="s">
        <v>37</v>
      </c>
      <c r="G1440" t="s">
        <v>268</v>
      </c>
      <c r="H1440">
        <v>35000000</v>
      </c>
      <c r="I1440">
        <v>5.0999999999999996</v>
      </c>
    </row>
    <row r="1441" spans="1:9" x14ac:dyDescent="0.3">
      <c r="A1441" t="s">
        <v>1058</v>
      </c>
      <c r="B1441">
        <v>101</v>
      </c>
      <c r="C1441">
        <v>60328558</v>
      </c>
      <c r="D1441" t="s">
        <v>7901</v>
      </c>
      <c r="E1441" t="s">
        <v>7902</v>
      </c>
      <c r="F1441" t="s">
        <v>37</v>
      </c>
      <c r="G1441" t="s">
        <v>38</v>
      </c>
      <c r="H1441">
        <v>32000000</v>
      </c>
      <c r="I1441">
        <v>7</v>
      </c>
    </row>
    <row r="1442" spans="1:9" x14ac:dyDescent="0.3">
      <c r="A1442" t="s">
        <v>7905</v>
      </c>
      <c r="B1442">
        <v>92</v>
      </c>
      <c r="C1442">
        <v>80197993</v>
      </c>
      <c r="D1442" t="s">
        <v>7906</v>
      </c>
      <c r="E1442" t="s">
        <v>7907</v>
      </c>
      <c r="F1442" t="s">
        <v>37</v>
      </c>
      <c r="G1442" t="s">
        <v>767</v>
      </c>
      <c r="H1442">
        <v>32000000</v>
      </c>
      <c r="I1442">
        <v>5.7</v>
      </c>
    </row>
    <row r="1443" spans="1:9" x14ac:dyDescent="0.3">
      <c r="A1443" t="s">
        <v>969</v>
      </c>
      <c r="B1443">
        <v>131</v>
      </c>
      <c r="C1443">
        <v>169076745</v>
      </c>
      <c r="D1443" t="s">
        <v>1681</v>
      </c>
      <c r="E1443" t="s">
        <v>7912</v>
      </c>
      <c r="F1443" t="s">
        <v>37</v>
      </c>
      <c r="G1443" t="s">
        <v>38</v>
      </c>
      <c r="H1443">
        <v>32500000</v>
      </c>
      <c r="I1443">
        <v>6.8</v>
      </c>
    </row>
    <row r="1444" spans="1:9" x14ac:dyDescent="0.3">
      <c r="A1444" t="s">
        <v>6176</v>
      </c>
      <c r="B1444">
        <v>107</v>
      </c>
      <c r="C1444">
        <v>101470202</v>
      </c>
      <c r="D1444" t="s">
        <v>2786</v>
      </c>
      <c r="E1444" t="s">
        <v>7916</v>
      </c>
      <c r="F1444" t="s">
        <v>37</v>
      </c>
      <c r="G1444" t="s">
        <v>38</v>
      </c>
      <c r="H1444">
        <v>32000000</v>
      </c>
      <c r="I1444">
        <v>6.7</v>
      </c>
    </row>
    <row r="1445" spans="1:9" x14ac:dyDescent="0.3">
      <c r="A1445" t="s">
        <v>7919</v>
      </c>
      <c r="B1445">
        <v>103</v>
      </c>
      <c r="C1445">
        <v>50041732</v>
      </c>
      <c r="D1445" t="s">
        <v>6403</v>
      </c>
      <c r="E1445" t="s">
        <v>7920</v>
      </c>
      <c r="F1445" t="s">
        <v>37</v>
      </c>
      <c r="G1445" t="s">
        <v>38</v>
      </c>
      <c r="H1445">
        <v>29000000</v>
      </c>
      <c r="I1445">
        <v>6.2</v>
      </c>
    </row>
    <row r="1446" spans="1:9" x14ac:dyDescent="0.3">
      <c r="A1446" t="s">
        <v>7785</v>
      </c>
      <c r="B1446">
        <v>129</v>
      </c>
      <c r="C1446">
        <v>48814909</v>
      </c>
      <c r="D1446" t="s">
        <v>1544</v>
      </c>
      <c r="E1446" t="s">
        <v>7923</v>
      </c>
      <c r="F1446" t="s">
        <v>37</v>
      </c>
      <c r="G1446" t="s">
        <v>38</v>
      </c>
      <c r="H1446">
        <v>32000000</v>
      </c>
      <c r="I1446">
        <v>7.2</v>
      </c>
    </row>
    <row r="1447" spans="1:9" x14ac:dyDescent="0.3">
      <c r="A1447" t="s">
        <v>7926</v>
      </c>
      <c r="B1447">
        <v>107</v>
      </c>
      <c r="C1447">
        <v>57744720</v>
      </c>
      <c r="D1447" t="s">
        <v>334</v>
      </c>
      <c r="E1447" t="s">
        <v>7927</v>
      </c>
      <c r="F1447" t="s">
        <v>37</v>
      </c>
      <c r="G1447" t="s">
        <v>38</v>
      </c>
      <c r="H1447">
        <v>20000000</v>
      </c>
      <c r="I1447">
        <v>6.2</v>
      </c>
    </row>
    <row r="1448" spans="1:9" x14ac:dyDescent="0.3">
      <c r="A1448" t="s">
        <v>7930</v>
      </c>
      <c r="B1448">
        <v>89</v>
      </c>
      <c r="C1448">
        <v>21784432</v>
      </c>
      <c r="D1448" t="s">
        <v>1671</v>
      </c>
      <c r="E1448" t="s">
        <v>7931</v>
      </c>
      <c r="F1448" t="s">
        <v>37</v>
      </c>
      <c r="G1448" t="s">
        <v>38</v>
      </c>
      <c r="H1448">
        <v>35000000</v>
      </c>
      <c r="I1448">
        <v>5.6</v>
      </c>
    </row>
    <row r="1449" spans="1:9" x14ac:dyDescent="0.3">
      <c r="A1449" t="s">
        <v>4987</v>
      </c>
      <c r="B1449">
        <v>113</v>
      </c>
      <c r="C1449">
        <v>37911876</v>
      </c>
      <c r="D1449" t="s">
        <v>1752</v>
      </c>
      <c r="E1449" t="s">
        <v>7934</v>
      </c>
      <c r="F1449" t="s">
        <v>37</v>
      </c>
      <c r="G1449" t="s">
        <v>38</v>
      </c>
      <c r="H1449">
        <v>32000000</v>
      </c>
      <c r="I1449">
        <v>4.4000000000000004</v>
      </c>
    </row>
    <row r="1450" spans="1:9" x14ac:dyDescent="0.3">
      <c r="A1450" t="s">
        <v>728</v>
      </c>
      <c r="B1450">
        <v>93</v>
      </c>
      <c r="C1450">
        <v>54696902</v>
      </c>
      <c r="D1450" t="s">
        <v>5032</v>
      </c>
      <c r="E1450" t="s">
        <v>7939</v>
      </c>
      <c r="F1450" t="s">
        <v>37</v>
      </c>
      <c r="G1450" t="s">
        <v>38</v>
      </c>
      <c r="H1450">
        <v>32000000</v>
      </c>
      <c r="I1450">
        <v>7.5</v>
      </c>
    </row>
    <row r="1451" spans="1:9" x14ac:dyDescent="0.3">
      <c r="A1451" t="s">
        <v>5087</v>
      </c>
      <c r="B1451">
        <v>120</v>
      </c>
      <c r="C1451">
        <v>36733909</v>
      </c>
      <c r="D1451" t="s">
        <v>7682</v>
      </c>
      <c r="E1451" t="s">
        <v>7945</v>
      </c>
      <c r="F1451" t="s">
        <v>37</v>
      </c>
      <c r="G1451" t="s">
        <v>38</v>
      </c>
      <c r="H1451">
        <v>32000000</v>
      </c>
      <c r="I1451">
        <v>7.1</v>
      </c>
    </row>
    <row r="1452" spans="1:9" x14ac:dyDescent="0.3">
      <c r="A1452" t="s">
        <v>1324</v>
      </c>
      <c r="B1452">
        <v>98</v>
      </c>
      <c r="C1452">
        <v>35063732</v>
      </c>
      <c r="D1452" t="s">
        <v>852</v>
      </c>
      <c r="E1452" t="s">
        <v>7949</v>
      </c>
      <c r="F1452" t="s">
        <v>37</v>
      </c>
      <c r="G1452" t="s">
        <v>38</v>
      </c>
      <c r="H1452">
        <v>32000000</v>
      </c>
      <c r="I1452">
        <v>6.4</v>
      </c>
    </row>
    <row r="1453" spans="1:9" x14ac:dyDescent="0.3">
      <c r="A1453" t="s">
        <v>4176</v>
      </c>
      <c r="B1453">
        <v>105</v>
      </c>
      <c r="C1453">
        <v>99462</v>
      </c>
      <c r="D1453" t="s">
        <v>7953</v>
      </c>
      <c r="E1453" t="s">
        <v>7954</v>
      </c>
      <c r="F1453" t="s">
        <v>37</v>
      </c>
      <c r="G1453" t="s">
        <v>1465</v>
      </c>
      <c r="H1453">
        <v>33000000</v>
      </c>
      <c r="I1453">
        <v>7.1</v>
      </c>
    </row>
    <row r="1454" spans="1:9" x14ac:dyDescent="0.3">
      <c r="A1454" t="s">
        <v>6839</v>
      </c>
      <c r="B1454">
        <v>98</v>
      </c>
      <c r="C1454">
        <v>32701088</v>
      </c>
      <c r="D1454" t="s">
        <v>7963</v>
      </c>
      <c r="E1454" t="s">
        <v>7965</v>
      </c>
      <c r="F1454" t="s">
        <v>37</v>
      </c>
      <c r="G1454" t="s">
        <v>38</v>
      </c>
      <c r="H1454">
        <v>32000000</v>
      </c>
      <c r="I1454">
        <v>6.9</v>
      </c>
    </row>
    <row r="1455" spans="1:9" x14ac:dyDescent="0.3">
      <c r="A1455" t="s">
        <v>5403</v>
      </c>
      <c r="B1455">
        <v>96</v>
      </c>
      <c r="C1455">
        <v>31493782</v>
      </c>
      <c r="D1455" t="s">
        <v>2125</v>
      </c>
      <c r="E1455" t="s">
        <v>7970</v>
      </c>
      <c r="F1455" t="s">
        <v>37</v>
      </c>
      <c r="G1455" t="s">
        <v>38</v>
      </c>
      <c r="H1455">
        <v>32000000</v>
      </c>
      <c r="I1455">
        <v>7.5</v>
      </c>
    </row>
    <row r="1456" spans="1:9" x14ac:dyDescent="0.3">
      <c r="A1456" t="s">
        <v>1114</v>
      </c>
      <c r="B1456">
        <v>87</v>
      </c>
      <c r="C1456">
        <v>43095600</v>
      </c>
      <c r="D1456" t="s">
        <v>334</v>
      </c>
      <c r="E1456" t="s">
        <v>7973</v>
      </c>
      <c r="F1456" t="s">
        <v>37</v>
      </c>
      <c r="G1456" t="s">
        <v>1465</v>
      </c>
      <c r="H1456">
        <v>32000000</v>
      </c>
      <c r="I1456">
        <v>6.3</v>
      </c>
    </row>
    <row r="1457" spans="1:9" x14ac:dyDescent="0.3">
      <c r="A1457" t="s">
        <v>79</v>
      </c>
      <c r="B1457">
        <v>107</v>
      </c>
      <c r="C1457">
        <v>18636537</v>
      </c>
      <c r="D1457" t="s">
        <v>7977</v>
      </c>
      <c r="E1457" t="s">
        <v>7978</v>
      </c>
      <c r="F1457" t="s">
        <v>37</v>
      </c>
      <c r="G1457" t="s">
        <v>677</v>
      </c>
      <c r="H1457">
        <v>32000000</v>
      </c>
      <c r="I1457">
        <v>6.4</v>
      </c>
    </row>
    <row r="1458" spans="1:9" x14ac:dyDescent="0.3">
      <c r="A1458" t="s">
        <v>5867</v>
      </c>
      <c r="B1458">
        <v>90</v>
      </c>
      <c r="C1458">
        <v>17848322</v>
      </c>
      <c r="D1458" t="s">
        <v>1681</v>
      </c>
      <c r="E1458" t="s">
        <v>7983</v>
      </c>
      <c r="F1458" t="s">
        <v>37</v>
      </c>
      <c r="G1458" t="s">
        <v>7987</v>
      </c>
      <c r="H1458">
        <v>28000000</v>
      </c>
      <c r="I1458">
        <v>5.9</v>
      </c>
    </row>
    <row r="1459" spans="1:9" x14ac:dyDescent="0.3">
      <c r="A1459" t="s">
        <v>487</v>
      </c>
      <c r="B1459">
        <v>121</v>
      </c>
      <c r="C1459">
        <v>16640210</v>
      </c>
      <c r="D1459" t="s">
        <v>4075</v>
      </c>
      <c r="E1459" t="s">
        <v>7989</v>
      </c>
      <c r="F1459" t="s">
        <v>37</v>
      </c>
      <c r="G1459" t="s">
        <v>38</v>
      </c>
      <c r="H1459">
        <v>55000000</v>
      </c>
      <c r="I1459">
        <v>6.8</v>
      </c>
    </row>
    <row r="1460" spans="1:9" x14ac:dyDescent="0.3">
      <c r="A1460" t="s">
        <v>7993</v>
      </c>
      <c r="B1460">
        <v>119</v>
      </c>
      <c r="C1460">
        <v>13763130</v>
      </c>
      <c r="D1460" t="s">
        <v>1401</v>
      </c>
      <c r="E1460" t="s">
        <v>7994</v>
      </c>
      <c r="F1460" t="s">
        <v>37</v>
      </c>
      <c r="G1460" t="s">
        <v>38</v>
      </c>
      <c r="H1460">
        <v>32000000</v>
      </c>
      <c r="I1460">
        <v>6.3</v>
      </c>
    </row>
    <row r="1461" spans="1:9" x14ac:dyDescent="0.3">
      <c r="A1461" t="s">
        <v>7997</v>
      </c>
      <c r="B1461">
        <v>107</v>
      </c>
      <c r="C1461">
        <v>10956379</v>
      </c>
      <c r="D1461" t="s">
        <v>7998</v>
      </c>
      <c r="E1461" t="s">
        <v>7999</v>
      </c>
      <c r="F1461" t="s">
        <v>37</v>
      </c>
      <c r="G1461" t="s">
        <v>5694</v>
      </c>
      <c r="H1461">
        <v>35000000</v>
      </c>
      <c r="I1461">
        <v>3.6</v>
      </c>
    </row>
    <row r="1462" spans="1:9" x14ac:dyDescent="0.3">
      <c r="A1462" t="s">
        <v>6997</v>
      </c>
      <c r="B1462">
        <v>110</v>
      </c>
      <c r="C1462">
        <v>4357000</v>
      </c>
      <c r="D1462" t="s">
        <v>515</v>
      </c>
      <c r="E1462" t="s">
        <v>8002</v>
      </c>
      <c r="F1462" t="s">
        <v>37</v>
      </c>
      <c r="G1462" t="s">
        <v>38</v>
      </c>
      <c r="H1462">
        <v>30000000</v>
      </c>
      <c r="I1462">
        <v>5.3</v>
      </c>
    </row>
    <row r="1463" spans="1:9" x14ac:dyDescent="0.3">
      <c r="A1463" t="s">
        <v>8006</v>
      </c>
      <c r="B1463">
        <v>100</v>
      </c>
      <c r="C1463">
        <v>22525921</v>
      </c>
      <c r="D1463" t="s">
        <v>1671</v>
      </c>
      <c r="E1463" t="s">
        <v>8007</v>
      </c>
      <c r="F1463" t="s">
        <v>37</v>
      </c>
      <c r="G1463" t="s">
        <v>38</v>
      </c>
      <c r="H1463">
        <v>30000000</v>
      </c>
      <c r="I1463">
        <v>5.9</v>
      </c>
    </row>
    <row r="1464" spans="1:9" x14ac:dyDescent="0.3">
      <c r="A1464" t="s">
        <v>1776</v>
      </c>
      <c r="B1464">
        <v>75</v>
      </c>
      <c r="C1464">
        <v>3562749</v>
      </c>
      <c r="D1464" t="s">
        <v>8010</v>
      </c>
      <c r="E1464" t="s">
        <v>8012</v>
      </c>
      <c r="F1464" t="s">
        <v>37</v>
      </c>
      <c r="G1464" t="s">
        <v>38</v>
      </c>
      <c r="H1464">
        <v>32000000</v>
      </c>
      <c r="I1464">
        <v>6.9</v>
      </c>
    </row>
    <row r="1465" spans="1:9" x14ac:dyDescent="0.3">
      <c r="A1465" t="s">
        <v>8015</v>
      </c>
      <c r="B1465">
        <v>132</v>
      </c>
      <c r="C1465">
        <v>2899970</v>
      </c>
      <c r="D1465" t="s">
        <v>3409</v>
      </c>
      <c r="E1465" t="s">
        <v>8016</v>
      </c>
      <c r="F1465" t="s">
        <v>37</v>
      </c>
      <c r="G1465" t="s">
        <v>38</v>
      </c>
      <c r="H1465">
        <v>32000000</v>
      </c>
      <c r="I1465">
        <v>6.9</v>
      </c>
    </row>
    <row r="1466" spans="1:9" x14ac:dyDescent="0.3">
      <c r="A1466" t="s">
        <v>1526</v>
      </c>
      <c r="B1466">
        <v>105</v>
      </c>
      <c r="C1466">
        <v>1304837</v>
      </c>
      <c r="D1466" t="s">
        <v>1924</v>
      </c>
      <c r="E1466" t="s">
        <v>8019</v>
      </c>
      <c r="F1466" t="s">
        <v>37</v>
      </c>
      <c r="G1466" t="s">
        <v>38</v>
      </c>
      <c r="H1466">
        <v>32000000</v>
      </c>
      <c r="I1466">
        <v>6.1</v>
      </c>
    </row>
    <row r="1467" spans="1:9" x14ac:dyDescent="0.3">
      <c r="A1467" t="s">
        <v>4850</v>
      </c>
      <c r="B1467">
        <v>289</v>
      </c>
      <c r="C1467">
        <v>78800000</v>
      </c>
      <c r="D1467" t="s">
        <v>3396</v>
      </c>
      <c r="E1467" t="s">
        <v>8029</v>
      </c>
      <c r="F1467" t="s">
        <v>37</v>
      </c>
      <c r="G1467" t="s">
        <v>38</v>
      </c>
      <c r="H1467">
        <v>31500000</v>
      </c>
      <c r="I1467">
        <v>8.5</v>
      </c>
    </row>
    <row r="1468" spans="1:9" x14ac:dyDescent="0.3">
      <c r="A1468" t="s">
        <v>8032</v>
      </c>
      <c r="B1468">
        <v>102</v>
      </c>
      <c r="C1468">
        <v>17797316</v>
      </c>
      <c r="D1468" t="s">
        <v>1681</v>
      </c>
      <c r="E1468" t="s">
        <v>8033</v>
      </c>
      <c r="F1468" t="s">
        <v>37</v>
      </c>
      <c r="G1468" t="s">
        <v>38</v>
      </c>
      <c r="H1468">
        <v>32000000</v>
      </c>
      <c r="I1468">
        <v>6.3</v>
      </c>
    </row>
    <row r="1469" spans="1:9" x14ac:dyDescent="0.3">
      <c r="A1469" t="s">
        <v>4437</v>
      </c>
      <c r="B1469">
        <v>143</v>
      </c>
      <c r="C1469">
        <v>82528097</v>
      </c>
      <c r="D1469" t="s">
        <v>6199</v>
      </c>
      <c r="E1469" t="s">
        <v>8036</v>
      </c>
      <c r="F1469" t="s">
        <v>37</v>
      </c>
      <c r="G1469" t="s">
        <v>38</v>
      </c>
      <c r="H1469">
        <v>6500000</v>
      </c>
      <c r="I1469">
        <v>7.3</v>
      </c>
    </row>
    <row r="1470" spans="1:9" x14ac:dyDescent="0.3">
      <c r="A1470" t="s">
        <v>8040</v>
      </c>
      <c r="B1470">
        <v>113</v>
      </c>
      <c r="C1470">
        <v>14268533</v>
      </c>
      <c r="D1470" t="s">
        <v>8041</v>
      </c>
      <c r="E1470" t="s">
        <v>8042</v>
      </c>
      <c r="F1470" t="s">
        <v>37</v>
      </c>
      <c r="G1470" t="s">
        <v>56</v>
      </c>
      <c r="H1470">
        <v>31500000</v>
      </c>
      <c r="I1470">
        <v>6.3</v>
      </c>
    </row>
    <row r="1471" spans="1:9" x14ac:dyDescent="0.3">
      <c r="A1471" t="s">
        <v>2213</v>
      </c>
      <c r="B1471">
        <v>161</v>
      </c>
      <c r="C1471">
        <v>87100000</v>
      </c>
      <c r="D1471" t="s">
        <v>6326</v>
      </c>
      <c r="E1471" t="s">
        <v>8046</v>
      </c>
      <c r="F1471" t="s">
        <v>37</v>
      </c>
      <c r="G1471" t="s">
        <v>38</v>
      </c>
      <c r="H1471">
        <v>31000000</v>
      </c>
      <c r="I1471">
        <v>7.2</v>
      </c>
    </row>
    <row r="1472" spans="1:9" x14ac:dyDescent="0.3">
      <c r="A1472" t="s">
        <v>435</v>
      </c>
      <c r="B1472">
        <v>138</v>
      </c>
      <c r="C1472">
        <v>93749203</v>
      </c>
      <c r="D1472" t="s">
        <v>4075</v>
      </c>
      <c r="E1472" t="s">
        <v>8049</v>
      </c>
      <c r="F1472" t="s">
        <v>37</v>
      </c>
      <c r="G1472" t="s">
        <v>38</v>
      </c>
      <c r="H1472">
        <v>31000000</v>
      </c>
      <c r="I1472">
        <v>7.3</v>
      </c>
    </row>
    <row r="1473" spans="1:9" x14ac:dyDescent="0.3">
      <c r="A1473" t="s">
        <v>8052</v>
      </c>
      <c r="B1473">
        <v>126</v>
      </c>
      <c r="C1473">
        <v>62700000</v>
      </c>
      <c r="D1473" t="s">
        <v>227</v>
      </c>
      <c r="E1473" t="s">
        <v>8053</v>
      </c>
      <c r="F1473" t="s">
        <v>37</v>
      </c>
      <c r="G1473" t="s">
        <v>56</v>
      </c>
      <c r="H1473">
        <v>34000000</v>
      </c>
      <c r="I1473">
        <v>6.3</v>
      </c>
    </row>
    <row r="1474" spans="1:9" x14ac:dyDescent="0.3">
      <c r="A1474" t="s">
        <v>5382</v>
      </c>
      <c r="B1474">
        <v>99</v>
      </c>
      <c r="C1474">
        <v>59073773</v>
      </c>
      <c r="D1474" t="s">
        <v>8056</v>
      </c>
      <c r="E1474" t="s">
        <v>8057</v>
      </c>
      <c r="F1474" t="s">
        <v>37</v>
      </c>
      <c r="G1474" t="s">
        <v>38</v>
      </c>
      <c r="H1474">
        <v>25000000</v>
      </c>
      <c r="I1474">
        <v>8.1</v>
      </c>
    </row>
    <row r="1475" spans="1:9" x14ac:dyDescent="0.3">
      <c r="A1475" t="s">
        <v>7204</v>
      </c>
      <c r="B1475">
        <v>101</v>
      </c>
      <c r="C1475">
        <v>24185781</v>
      </c>
      <c r="D1475" t="s">
        <v>8060</v>
      </c>
      <c r="E1475" t="s">
        <v>8061</v>
      </c>
      <c r="F1475" t="s">
        <v>37</v>
      </c>
      <c r="G1475" t="s">
        <v>38</v>
      </c>
      <c r="H1475">
        <v>31000000</v>
      </c>
      <c r="I1475">
        <v>6.9</v>
      </c>
    </row>
    <row r="1476" spans="1:9" x14ac:dyDescent="0.3">
      <c r="A1476" t="s">
        <v>5087</v>
      </c>
      <c r="B1476">
        <v>103</v>
      </c>
      <c r="C1476">
        <v>53133888</v>
      </c>
      <c r="D1476" t="s">
        <v>8066</v>
      </c>
      <c r="E1476" t="s">
        <v>8067</v>
      </c>
      <c r="F1476" t="s">
        <v>37</v>
      </c>
      <c r="G1476" t="s">
        <v>38</v>
      </c>
      <c r="H1476">
        <v>31000000</v>
      </c>
      <c r="I1476">
        <v>6.3</v>
      </c>
    </row>
    <row r="1477" spans="1:9" x14ac:dyDescent="0.3">
      <c r="A1477" t="s">
        <v>3470</v>
      </c>
      <c r="B1477">
        <v>118</v>
      </c>
      <c r="C1477">
        <v>44983704</v>
      </c>
      <c r="D1477" t="s">
        <v>8071</v>
      </c>
      <c r="E1477" t="s">
        <v>8072</v>
      </c>
      <c r="F1477" t="s">
        <v>37</v>
      </c>
      <c r="G1477" t="s">
        <v>38</v>
      </c>
      <c r="H1477">
        <v>31000000</v>
      </c>
      <c r="I1477">
        <v>7.3</v>
      </c>
    </row>
    <row r="1478" spans="1:9" x14ac:dyDescent="0.3">
      <c r="A1478" t="s">
        <v>8075</v>
      </c>
      <c r="B1478">
        <v>99</v>
      </c>
      <c r="C1478">
        <v>58879132</v>
      </c>
      <c r="D1478" t="s">
        <v>4219</v>
      </c>
      <c r="E1478" t="s">
        <v>8076</v>
      </c>
      <c r="F1478" t="s">
        <v>37</v>
      </c>
      <c r="G1478" t="s">
        <v>38</v>
      </c>
      <c r="H1478">
        <v>31000000</v>
      </c>
      <c r="I1478">
        <v>6.1</v>
      </c>
    </row>
    <row r="1479" spans="1:9" x14ac:dyDescent="0.3">
      <c r="A1479" t="s">
        <v>163</v>
      </c>
      <c r="B1479">
        <v>105</v>
      </c>
      <c r="C1479">
        <v>72077000</v>
      </c>
      <c r="D1479" t="s">
        <v>5967</v>
      </c>
      <c r="E1479" t="s">
        <v>8079</v>
      </c>
      <c r="F1479" t="s">
        <v>37</v>
      </c>
      <c r="G1479" t="s">
        <v>38</v>
      </c>
      <c r="H1479">
        <v>30250000</v>
      </c>
      <c r="I1479">
        <v>6.9</v>
      </c>
    </row>
    <row r="1480" spans="1:9" x14ac:dyDescent="0.3">
      <c r="A1480" t="s">
        <v>157</v>
      </c>
      <c r="B1480">
        <v>113</v>
      </c>
      <c r="C1480">
        <v>170684505</v>
      </c>
      <c r="D1480" t="s">
        <v>8083</v>
      </c>
      <c r="E1480" t="s">
        <v>8084</v>
      </c>
      <c r="F1480" t="s">
        <v>37</v>
      </c>
      <c r="G1480" t="s">
        <v>38</v>
      </c>
      <c r="H1480">
        <v>45000000</v>
      </c>
      <c r="I1480">
        <v>7.2</v>
      </c>
    </row>
    <row r="1481" spans="1:9" x14ac:dyDescent="0.3">
      <c r="A1481" t="s">
        <v>2178</v>
      </c>
      <c r="B1481">
        <v>93</v>
      </c>
      <c r="C1481">
        <v>163479795</v>
      </c>
      <c r="D1481" t="s">
        <v>2527</v>
      </c>
      <c r="E1481" t="s">
        <v>8088</v>
      </c>
      <c r="F1481" t="s">
        <v>37</v>
      </c>
      <c r="G1481" t="s">
        <v>38</v>
      </c>
      <c r="H1481">
        <v>34200000</v>
      </c>
      <c r="I1481">
        <v>6.4</v>
      </c>
    </row>
    <row r="1482" spans="1:9" x14ac:dyDescent="0.3">
      <c r="A1482" t="s">
        <v>8092</v>
      </c>
      <c r="B1482">
        <v>108</v>
      </c>
      <c r="C1482">
        <v>145096820</v>
      </c>
      <c r="D1482" t="s">
        <v>1671</v>
      </c>
      <c r="E1482" t="s">
        <v>8093</v>
      </c>
      <c r="F1482" t="s">
        <v>37</v>
      </c>
      <c r="G1482" t="s">
        <v>38</v>
      </c>
      <c r="H1482">
        <v>30000000</v>
      </c>
      <c r="I1482">
        <v>6.4</v>
      </c>
    </row>
    <row r="1483" spans="1:9" x14ac:dyDescent="0.3">
      <c r="A1483" t="s">
        <v>306</v>
      </c>
      <c r="B1483">
        <v>74</v>
      </c>
      <c r="C1483">
        <v>191796233</v>
      </c>
      <c r="D1483" t="s">
        <v>271</v>
      </c>
      <c r="E1483" t="s">
        <v>8096</v>
      </c>
      <c r="F1483" t="s">
        <v>37</v>
      </c>
      <c r="G1483" t="s">
        <v>38</v>
      </c>
      <c r="H1483">
        <v>30000000</v>
      </c>
      <c r="I1483">
        <v>8.3000000000000007</v>
      </c>
    </row>
    <row r="1484" spans="1:9" x14ac:dyDescent="0.3">
      <c r="A1484" t="s">
        <v>1605</v>
      </c>
      <c r="B1484">
        <v>116</v>
      </c>
      <c r="C1484">
        <v>121248145</v>
      </c>
      <c r="D1484" t="s">
        <v>3336</v>
      </c>
      <c r="E1484" t="s">
        <v>8099</v>
      </c>
      <c r="F1484" t="s">
        <v>37</v>
      </c>
      <c r="G1484" t="s">
        <v>38</v>
      </c>
      <c r="H1484">
        <v>25000000</v>
      </c>
      <c r="I1484">
        <v>7.2</v>
      </c>
    </row>
    <row r="1485" spans="1:9" x14ac:dyDescent="0.3">
      <c r="A1485" t="s">
        <v>8102</v>
      </c>
      <c r="B1485">
        <v>104</v>
      </c>
      <c r="C1485">
        <v>125014030</v>
      </c>
      <c r="D1485" t="s">
        <v>214</v>
      </c>
      <c r="E1485" t="s">
        <v>8104</v>
      </c>
      <c r="F1485" t="s">
        <v>37</v>
      </c>
      <c r="G1485" t="s">
        <v>38</v>
      </c>
      <c r="H1485">
        <v>30000000</v>
      </c>
      <c r="I1485">
        <v>6.8</v>
      </c>
    </row>
    <row r="1486" spans="1:9" x14ac:dyDescent="0.3">
      <c r="A1486" t="s">
        <v>8108</v>
      </c>
      <c r="B1486">
        <v>106</v>
      </c>
      <c r="C1486">
        <v>11854694</v>
      </c>
      <c r="D1486" t="s">
        <v>3409</v>
      </c>
      <c r="E1486" t="s">
        <v>8109</v>
      </c>
      <c r="F1486" t="s">
        <v>37</v>
      </c>
      <c r="G1486" t="s">
        <v>38</v>
      </c>
      <c r="H1486">
        <v>31000000</v>
      </c>
      <c r="I1486">
        <v>6.5</v>
      </c>
    </row>
    <row r="1487" spans="1:9" x14ac:dyDescent="0.3">
      <c r="A1487" t="s">
        <v>7862</v>
      </c>
      <c r="B1487">
        <v>120</v>
      </c>
      <c r="C1487">
        <v>115648585</v>
      </c>
      <c r="D1487" t="s">
        <v>1634</v>
      </c>
      <c r="E1487" t="s">
        <v>8112</v>
      </c>
      <c r="F1487" t="s">
        <v>37</v>
      </c>
      <c r="G1487" t="s">
        <v>38</v>
      </c>
      <c r="H1487">
        <v>30000000</v>
      </c>
      <c r="I1487">
        <v>7.8</v>
      </c>
    </row>
    <row r="1488" spans="1:9" x14ac:dyDescent="0.3">
      <c r="A1488" t="s">
        <v>1311</v>
      </c>
      <c r="B1488">
        <v>135</v>
      </c>
      <c r="C1488">
        <v>122012643</v>
      </c>
      <c r="D1488" t="s">
        <v>50</v>
      </c>
      <c r="E1488" t="s">
        <v>8115</v>
      </c>
      <c r="F1488" t="s">
        <v>37</v>
      </c>
      <c r="G1488" t="s">
        <v>38</v>
      </c>
      <c r="H1488">
        <v>30000000</v>
      </c>
      <c r="I1488">
        <v>7.6</v>
      </c>
    </row>
    <row r="1489" spans="1:9" x14ac:dyDescent="0.3">
      <c r="A1489" t="s">
        <v>7037</v>
      </c>
      <c r="B1489">
        <v>132</v>
      </c>
      <c r="C1489">
        <v>116631310</v>
      </c>
      <c r="D1489" t="s">
        <v>1544</v>
      </c>
      <c r="E1489" t="s">
        <v>8118</v>
      </c>
      <c r="F1489" t="s">
        <v>37</v>
      </c>
      <c r="G1489" t="s">
        <v>38</v>
      </c>
      <c r="H1489">
        <v>30000000</v>
      </c>
      <c r="I1489">
        <v>7.2</v>
      </c>
    </row>
    <row r="1490" spans="1:9" x14ac:dyDescent="0.3">
      <c r="A1490" t="s">
        <v>5059</v>
      </c>
      <c r="B1490">
        <v>92</v>
      </c>
      <c r="C1490">
        <v>114324072</v>
      </c>
      <c r="D1490" t="s">
        <v>3913</v>
      </c>
      <c r="E1490" t="s">
        <v>8121</v>
      </c>
      <c r="F1490" t="s">
        <v>37</v>
      </c>
      <c r="G1490" t="s">
        <v>38</v>
      </c>
      <c r="H1490">
        <v>20000000</v>
      </c>
      <c r="I1490">
        <v>6.7</v>
      </c>
    </row>
    <row r="1491" spans="1:9" x14ac:dyDescent="0.3">
      <c r="A1491" t="s">
        <v>163</v>
      </c>
      <c r="B1491">
        <v>99</v>
      </c>
      <c r="C1491">
        <v>113502246</v>
      </c>
      <c r="D1491" t="s">
        <v>2786</v>
      </c>
      <c r="E1491" t="s">
        <v>8124</v>
      </c>
      <c r="F1491" t="s">
        <v>37</v>
      </c>
      <c r="G1491" t="s">
        <v>38</v>
      </c>
      <c r="H1491">
        <v>38000000</v>
      </c>
      <c r="I1491">
        <v>6.8</v>
      </c>
    </row>
    <row r="1492" spans="1:9" x14ac:dyDescent="0.3">
      <c r="A1492" t="s">
        <v>4982</v>
      </c>
      <c r="B1492">
        <v>90</v>
      </c>
      <c r="C1492">
        <v>108360000</v>
      </c>
      <c r="D1492" t="s">
        <v>4219</v>
      </c>
      <c r="E1492" t="s">
        <v>8128</v>
      </c>
      <c r="F1492" t="s">
        <v>37</v>
      </c>
      <c r="G1492" t="s">
        <v>38</v>
      </c>
      <c r="H1492">
        <v>30000000</v>
      </c>
      <c r="I1492">
        <v>6.3</v>
      </c>
    </row>
    <row r="1493" spans="1:9" x14ac:dyDescent="0.3">
      <c r="A1493" t="s">
        <v>3303</v>
      </c>
      <c r="B1493">
        <v>111</v>
      </c>
      <c r="C1493">
        <v>108244774</v>
      </c>
      <c r="D1493" t="s">
        <v>2717</v>
      </c>
      <c r="E1493" t="s">
        <v>8131</v>
      </c>
      <c r="F1493" t="s">
        <v>37</v>
      </c>
      <c r="G1493" t="s">
        <v>38</v>
      </c>
      <c r="H1493">
        <v>37000000</v>
      </c>
      <c r="I1493">
        <v>6.2</v>
      </c>
    </row>
    <row r="1494" spans="1:9" x14ac:dyDescent="0.3">
      <c r="A1494" t="s">
        <v>7498</v>
      </c>
      <c r="B1494">
        <v>103</v>
      </c>
      <c r="C1494">
        <v>105444419</v>
      </c>
      <c r="D1494" t="s">
        <v>1671</v>
      </c>
      <c r="E1494" t="s">
        <v>8135</v>
      </c>
      <c r="F1494" t="s">
        <v>37</v>
      </c>
      <c r="G1494" t="s">
        <v>38</v>
      </c>
      <c r="H1494">
        <v>26000000</v>
      </c>
      <c r="I1494">
        <v>6.2</v>
      </c>
    </row>
    <row r="1495" spans="1:9" x14ac:dyDescent="0.3">
      <c r="A1495" t="s">
        <v>685</v>
      </c>
      <c r="B1495">
        <v>127</v>
      </c>
      <c r="C1495">
        <v>100125340</v>
      </c>
      <c r="D1495" t="s">
        <v>2142</v>
      </c>
      <c r="E1495" t="s">
        <v>8138</v>
      </c>
      <c r="F1495" t="s">
        <v>37</v>
      </c>
      <c r="G1495" t="s">
        <v>38</v>
      </c>
      <c r="H1495">
        <v>33000000</v>
      </c>
      <c r="I1495">
        <v>8.6</v>
      </c>
    </row>
    <row r="1496" spans="1:9" x14ac:dyDescent="0.3">
      <c r="A1496" t="s">
        <v>1389</v>
      </c>
      <c r="B1496">
        <v>112</v>
      </c>
      <c r="C1496">
        <v>115646235</v>
      </c>
      <c r="D1496" t="s">
        <v>2813</v>
      </c>
      <c r="E1496" t="s">
        <v>8141</v>
      </c>
      <c r="F1496" t="s">
        <v>37</v>
      </c>
      <c r="G1496" t="s">
        <v>8144</v>
      </c>
      <c r="H1496">
        <v>30000000</v>
      </c>
      <c r="I1496">
        <v>8</v>
      </c>
    </row>
    <row r="1497" spans="1:9" x14ac:dyDescent="0.3">
      <c r="A1497" t="s">
        <v>8145</v>
      </c>
      <c r="B1497">
        <v>87</v>
      </c>
      <c r="C1497">
        <v>85416609</v>
      </c>
      <c r="D1497" t="s">
        <v>271</v>
      </c>
      <c r="E1497" t="s">
        <v>8146</v>
      </c>
      <c r="F1497" t="s">
        <v>37</v>
      </c>
      <c r="G1497" t="s">
        <v>38</v>
      </c>
      <c r="H1497">
        <v>30000000</v>
      </c>
      <c r="I1497">
        <v>7</v>
      </c>
    </row>
    <row r="1498" spans="1:9" x14ac:dyDescent="0.3">
      <c r="A1498" t="s">
        <v>3694</v>
      </c>
      <c r="B1498">
        <v>138</v>
      </c>
      <c r="C1498">
        <v>90135191</v>
      </c>
      <c r="D1498" t="s">
        <v>2142</v>
      </c>
      <c r="E1498" t="s">
        <v>8151</v>
      </c>
      <c r="F1498" t="s">
        <v>37</v>
      </c>
      <c r="G1498" t="s">
        <v>38</v>
      </c>
      <c r="H1498">
        <v>25000000</v>
      </c>
      <c r="I1498">
        <v>8</v>
      </c>
    </row>
    <row r="1499" spans="1:9" x14ac:dyDescent="0.3">
      <c r="A1499" t="s">
        <v>3694</v>
      </c>
      <c r="B1499">
        <v>132</v>
      </c>
      <c r="C1499">
        <v>100422786</v>
      </c>
      <c r="D1499" t="s">
        <v>3794</v>
      </c>
      <c r="E1499" t="s">
        <v>8155</v>
      </c>
      <c r="F1499" t="s">
        <v>37</v>
      </c>
      <c r="G1499" t="s">
        <v>38</v>
      </c>
      <c r="H1499">
        <v>30000000</v>
      </c>
      <c r="I1499">
        <v>8.1</v>
      </c>
    </row>
    <row r="1500" spans="1:9" x14ac:dyDescent="0.3">
      <c r="A1500" t="s">
        <v>4218</v>
      </c>
      <c r="B1500">
        <v>103</v>
      </c>
      <c r="C1500">
        <v>106694016</v>
      </c>
      <c r="D1500" t="s">
        <v>1009</v>
      </c>
      <c r="E1500" t="s">
        <v>8159</v>
      </c>
      <c r="F1500" t="s">
        <v>37</v>
      </c>
      <c r="G1500" t="s">
        <v>38</v>
      </c>
      <c r="H1500">
        <v>30000000</v>
      </c>
      <c r="I1500">
        <v>6.7</v>
      </c>
    </row>
    <row r="1501" spans="1:9" x14ac:dyDescent="0.3">
      <c r="A1501" t="s">
        <v>6396</v>
      </c>
      <c r="B1501">
        <v>123</v>
      </c>
      <c r="C1501">
        <v>64286</v>
      </c>
      <c r="D1501" t="s">
        <v>214</v>
      </c>
      <c r="E1501" t="s">
        <v>8162</v>
      </c>
      <c r="F1501" t="s">
        <v>37</v>
      </c>
      <c r="G1501" t="s">
        <v>38</v>
      </c>
      <c r="H1501">
        <v>29000000</v>
      </c>
      <c r="I1501">
        <v>7.9</v>
      </c>
    </row>
    <row r="1502" spans="1:9" x14ac:dyDescent="0.3">
      <c r="A1502" t="s">
        <v>6244</v>
      </c>
      <c r="B1502">
        <v>111</v>
      </c>
      <c r="C1502">
        <v>76806312</v>
      </c>
      <c r="D1502" t="s">
        <v>1681</v>
      </c>
      <c r="E1502" t="s">
        <v>8166</v>
      </c>
      <c r="F1502" t="s">
        <v>37</v>
      </c>
      <c r="G1502" t="s">
        <v>38</v>
      </c>
      <c r="H1502">
        <v>30000000</v>
      </c>
      <c r="I1502">
        <v>6.1</v>
      </c>
    </row>
    <row r="1503" spans="1:9" x14ac:dyDescent="0.3">
      <c r="A1503" t="s">
        <v>1679</v>
      </c>
      <c r="B1503">
        <v>102</v>
      </c>
      <c r="C1503">
        <v>79566871</v>
      </c>
      <c r="D1503" t="s">
        <v>8170</v>
      </c>
      <c r="E1503" t="s">
        <v>8171</v>
      </c>
      <c r="F1503" t="s">
        <v>37</v>
      </c>
      <c r="G1503" t="s">
        <v>38</v>
      </c>
      <c r="H1503">
        <v>30000000</v>
      </c>
      <c r="I1503">
        <v>4.2</v>
      </c>
    </row>
    <row r="1504" spans="1:9" x14ac:dyDescent="0.3">
      <c r="A1504" t="s">
        <v>8174</v>
      </c>
      <c r="B1504">
        <v>78</v>
      </c>
      <c r="C1504">
        <v>76501438</v>
      </c>
      <c r="D1504" t="s">
        <v>1985</v>
      </c>
      <c r="E1504" t="s">
        <v>8176</v>
      </c>
      <c r="F1504" t="s">
        <v>37</v>
      </c>
      <c r="G1504" t="s">
        <v>767</v>
      </c>
      <c r="H1504">
        <v>30000000</v>
      </c>
      <c r="I1504">
        <v>6.1</v>
      </c>
    </row>
    <row r="1505" spans="1:9" x14ac:dyDescent="0.3">
      <c r="A1505" t="s">
        <v>6126</v>
      </c>
      <c r="B1505">
        <v>132</v>
      </c>
      <c r="C1505">
        <v>74787599</v>
      </c>
      <c r="D1505" t="s">
        <v>214</v>
      </c>
      <c r="E1505" t="s">
        <v>8179</v>
      </c>
      <c r="F1505" t="s">
        <v>37</v>
      </c>
      <c r="G1505" t="s">
        <v>38</v>
      </c>
      <c r="H1505">
        <v>30000000</v>
      </c>
      <c r="I1505">
        <v>6.6</v>
      </c>
    </row>
    <row r="1506" spans="1:9" x14ac:dyDescent="0.3">
      <c r="A1506" t="s">
        <v>1015</v>
      </c>
      <c r="B1506">
        <v>133</v>
      </c>
      <c r="C1506">
        <v>66528842</v>
      </c>
      <c r="D1506" t="s">
        <v>7727</v>
      </c>
      <c r="E1506" t="s">
        <v>8183</v>
      </c>
      <c r="F1506" t="s">
        <v>37</v>
      </c>
      <c r="G1506" t="s">
        <v>38</v>
      </c>
      <c r="H1506">
        <v>30000000</v>
      </c>
      <c r="I1506">
        <v>7.5</v>
      </c>
    </row>
    <row r="1507" spans="1:9" x14ac:dyDescent="0.3">
      <c r="A1507" t="s">
        <v>8186</v>
      </c>
      <c r="B1507">
        <v>108</v>
      </c>
      <c r="C1507">
        <v>83813460</v>
      </c>
      <c r="D1507" t="s">
        <v>214</v>
      </c>
      <c r="E1507" t="s">
        <v>8187</v>
      </c>
      <c r="F1507" t="s">
        <v>37</v>
      </c>
      <c r="G1507" t="s">
        <v>38</v>
      </c>
      <c r="H1507">
        <v>25000000</v>
      </c>
      <c r="I1507">
        <v>7.4</v>
      </c>
    </row>
    <row r="1508" spans="1:9" x14ac:dyDescent="0.3">
      <c r="A1508" t="s">
        <v>8191</v>
      </c>
      <c r="B1508">
        <v>125</v>
      </c>
      <c r="C1508">
        <v>65010106</v>
      </c>
      <c r="D1508" t="s">
        <v>2527</v>
      </c>
      <c r="E1508" t="s">
        <v>8193</v>
      </c>
      <c r="F1508" t="s">
        <v>37</v>
      </c>
      <c r="G1508" t="s">
        <v>38</v>
      </c>
      <c r="H1508">
        <v>30000000</v>
      </c>
      <c r="I1508">
        <v>7.2</v>
      </c>
    </row>
    <row r="1509" spans="1:9" x14ac:dyDescent="0.3">
      <c r="A1509" t="s">
        <v>8197</v>
      </c>
      <c r="B1509">
        <v>98</v>
      </c>
      <c r="C1509">
        <v>66359959</v>
      </c>
      <c r="D1509" t="s">
        <v>8199</v>
      </c>
      <c r="E1509" t="s">
        <v>8201</v>
      </c>
      <c r="F1509" t="s">
        <v>37</v>
      </c>
      <c r="G1509" t="s">
        <v>38</v>
      </c>
      <c r="H1509">
        <v>35000000</v>
      </c>
      <c r="I1509">
        <v>6.9</v>
      </c>
    </row>
    <row r="1510" spans="1:9" x14ac:dyDescent="0.3">
      <c r="A1510" t="s">
        <v>8205</v>
      </c>
      <c r="B1510">
        <v>119</v>
      </c>
      <c r="C1510">
        <v>66468315</v>
      </c>
      <c r="D1510" t="s">
        <v>5529</v>
      </c>
      <c r="E1510" t="s">
        <v>8206</v>
      </c>
      <c r="F1510" t="s">
        <v>37</v>
      </c>
      <c r="G1510" t="s">
        <v>38</v>
      </c>
      <c r="H1510">
        <v>30000000</v>
      </c>
      <c r="I1510">
        <v>7.4</v>
      </c>
    </row>
    <row r="1511" spans="1:9" x14ac:dyDescent="0.3">
      <c r="A1511" t="s">
        <v>198</v>
      </c>
      <c r="B1511">
        <v>87</v>
      </c>
      <c r="C1511">
        <v>64172251</v>
      </c>
      <c r="D1511" t="s">
        <v>2786</v>
      </c>
      <c r="E1511" t="s">
        <v>8210</v>
      </c>
      <c r="F1511" t="s">
        <v>37</v>
      </c>
      <c r="G1511" t="s">
        <v>38</v>
      </c>
      <c r="H1511">
        <v>30000000</v>
      </c>
      <c r="I1511">
        <v>5.4</v>
      </c>
    </row>
    <row r="1512" spans="1:9" x14ac:dyDescent="0.3">
      <c r="A1512" t="s">
        <v>8213</v>
      </c>
      <c r="B1512">
        <v>91</v>
      </c>
      <c r="C1512">
        <v>66600000</v>
      </c>
      <c r="D1512" t="s">
        <v>3932</v>
      </c>
      <c r="E1512" t="s">
        <v>8215</v>
      </c>
      <c r="F1512" t="s">
        <v>37</v>
      </c>
      <c r="G1512" t="s">
        <v>370</v>
      </c>
      <c r="H1512">
        <v>30000000</v>
      </c>
      <c r="I1512">
        <v>6.8</v>
      </c>
    </row>
    <row r="1513" spans="1:9" x14ac:dyDescent="0.3">
      <c r="A1513" t="s">
        <v>3930</v>
      </c>
      <c r="B1513">
        <v>100</v>
      </c>
      <c r="C1513">
        <v>63536011</v>
      </c>
      <c r="D1513" t="s">
        <v>1415</v>
      </c>
      <c r="E1513" t="s">
        <v>8218</v>
      </c>
      <c r="F1513" t="s">
        <v>37</v>
      </c>
      <c r="G1513" t="s">
        <v>38</v>
      </c>
      <c r="H1513">
        <v>30000000</v>
      </c>
      <c r="I1513">
        <v>6.3</v>
      </c>
    </row>
    <row r="1514" spans="1:9" x14ac:dyDescent="0.3">
      <c r="A1514" t="s">
        <v>6417</v>
      </c>
      <c r="B1514">
        <v>118</v>
      </c>
      <c r="C1514">
        <v>62877175</v>
      </c>
      <c r="D1514" t="s">
        <v>1415</v>
      </c>
      <c r="E1514" t="s">
        <v>8222</v>
      </c>
      <c r="F1514" t="s">
        <v>37</v>
      </c>
      <c r="G1514" t="s">
        <v>38</v>
      </c>
      <c r="H1514">
        <v>30000000</v>
      </c>
      <c r="I1514">
        <v>7.2</v>
      </c>
    </row>
    <row r="1515" spans="1:9" x14ac:dyDescent="0.3">
      <c r="A1515" t="s">
        <v>2943</v>
      </c>
      <c r="B1515">
        <v>109</v>
      </c>
      <c r="C1515">
        <v>74484168</v>
      </c>
      <c r="D1515" t="s">
        <v>1120</v>
      </c>
      <c r="E1515" t="s">
        <v>8231</v>
      </c>
      <c r="F1515" t="s">
        <v>37</v>
      </c>
      <c r="G1515" t="s">
        <v>38</v>
      </c>
      <c r="H1515">
        <v>45000000</v>
      </c>
      <c r="I1515">
        <v>6.9</v>
      </c>
    </row>
    <row r="1516" spans="1:9" x14ac:dyDescent="0.3">
      <c r="A1516" t="s">
        <v>8235</v>
      </c>
      <c r="B1516">
        <v>99</v>
      </c>
      <c r="C1516">
        <v>60269340</v>
      </c>
      <c r="D1516" t="s">
        <v>1681</v>
      </c>
      <c r="E1516" t="s">
        <v>8236</v>
      </c>
      <c r="F1516" t="s">
        <v>37</v>
      </c>
      <c r="G1516" t="s">
        <v>38</v>
      </c>
      <c r="H1516">
        <v>30000000</v>
      </c>
      <c r="I1516">
        <v>6</v>
      </c>
    </row>
    <row r="1517" spans="1:9" x14ac:dyDescent="0.3">
      <c r="A1517" t="s">
        <v>8239</v>
      </c>
      <c r="B1517">
        <v>114</v>
      </c>
      <c r="C1517">
        <v>60033780</v>
      </c>
      <c r="D1517" t="s">
        <v>214</v>
      </c>
      <c r="E1517" t="s">
        <v>8240</v>
      </c>
      <c r="F1517" t="s">
        <v>37</v>
      </c>
      <c r="G1517" t="s">
        <v>38</v>
      </c>
      <c r="H1517">
        <v>30000000</v>
      </c>
      <c r="I1517">
        <v>5.9</v>
      </c>
    </row>
    <row r="1518" spans="1:9" x14ac:dyDescent="0.3">
      <c r="A1518" t="s">
        <v>2561</v>
      </c>
      <c r="B1518">
        <v>89</v>
      </c>
      <c r="C1518">
        <v>58715510</v>
      </c>
      <c r="D1518" t="s">
        <v>1681</v>
      </c>
      <c r="E1518" t="s">
        <v>8243</v>
      </c>
      <c r="F1518" t="s">
        <v>37</v>
      </c>
      <c r="G1518" t="s">
        <v>38</v>
      </c>
      <c r="H1518">
        <v>30000000</v>
      </c>
      <c r="I1518">
        <v>5.4</v>
      </c>
    </row>
    <row r="1519" spans="1:9" x14ac:dyDescent="0.3">
      <c r="A1519" t="s">
        <v>2785</v>
      </c>
      <c r="B1519">
        <v>95</v>
      </c>
      <c r="C1519">
        <v>58156435</v>
      </c>
      <c r="D1519" t="s">
        <v>2476</v>
      </c>
      <c r="E1519" t="s">
        <v>8248</v>
      </c>
      <c r="F1519" t="s">
        <v>37</v>
      </c>
      <c r="G1519" t="s">
        <v>38</v>
      </c>
      <c r="H1519">
        <v>19000000</v>
      </c>
      <c r="I1519">
        <v>5.9</v>
      </c>
    </row>
    <row r="1520" spans="1:9" x14ac:dyDescent="0.3">
      <c r="A1520" t="s">
        <v>2561</v>
      </c>
      <c r="B1520">
        <v>98</v>
      </c>
      <c r="C1520">
        <v>56044241</v>
      </c>
      <c r="D1520" t="s">
        <v>3632</v>
      </c>
      <c r="E1520" t="s">
        <v>8252</v>
      </c>
      <c r="F1520" t="s">
        <v>37</v>
      </c>
      <c r="G1520" t="s">
        <v>38</v>
      </c>
      <c r="H1520">
        <v>37000000</v>
      </c>
      <c r="I1520">
        <v>6.1</v>
      </c>
    </row>
    <row r="1521" spans="1:9" x14ac:dyDescent="0.3">
      <c r="A1521" t="s">
        <v>4003</v>
      </c>
      <c r="B1521">
        <v>94</v>
      </c>
      <c r="C1521">
        <v>56816662</v>
      </c>
      <c r="D1521" t="s">
        <v>3632</v>
      </c>
      <c r="E1521" t="s">
        <v>8257</v>
      </c>
      <c r="F1521" t="s">
        <v>37</v>
      </c>
      <c r="G1521" t="s">
        <v>3571</v>
      </c>
      <c r="H1521">
        <v>17000000</v>
      </c>
      <c r="I1521">
        <v>7.7</v>
      </c>
    </row>
    <row r="1522" spans="1:9" x14ac:dyDescent="0.3">
      <c r="A1522" t="s">
        <v>8261</v>
      </c>
      <c r="B1522">
        <v>85</v>
      </c>
      <c r="C1522">
        <v>64238770</v>
      </c>
      <c r="D1522" t="s">
        <v>471</v>
      </c>
      <c r="E1522" t="s">
        <v>8262</v>
      </c>
      <c r="F1522" t="s">
        <v>37</v>
      </c>
      <c r="G1522" t="s">
        <v>268</v>
      </c>
      <c r="H1522">
        <v>42000000</v>
      </c>
      <c r="I1522">
        <v>5.8</v>
      </c>
    </row>
    <row r="1523" spans="1:9" x14ac:dyDescent="0.3">
      <c r="A1523" t="s">
        <v>8265</v>
      </c>
      <c r="B1523">
        <v>124</v>
      </c>
      <c r="C1523">
        <v>52937130</v>
      </c>
      <c r="D1523" t="s">
        <v>1726</v>
      </c>
      <c r="E1523" t="s">
        <v>8266</v>
      </c>
      <c r="F1523" t="s">
        <v>37</v>
      </c>
      <c r="G1523" t="s">
        <v>38</v>
      </c>
      <c r="H1523">
        <v>30000000</v>
      </c>
      <c r="I1523">
        <v>7.6</v>
      </c>
    </row>
    <row r="1524" spans="1:9" x14ac:dyDescent="0.3">
      <c r="A1524" t="s">
        <v>7015</v>
      </c>
      <c r="B1524">
        <v>131</v>
      </c>
      <c r="C1524">
        <v>52799004</v>
      </c>
      <c r="D1524" t="s">
        <v>214</v>
      </c>
      <c r="E1524" t="s">
        <v>8270</v>
      </c>
      <c r="F1524" t="s">
        <v>37</v>
      </c>
      <c r="G1524" t="s">
        <v>38</v>
      </c>
      <c r="H1524">
        <v>55000000</v>
      </c>
      <c r="I1524">
        <v>6.1</v>
      </c>
    </row>
    <row r="1525" spans="1:9" x14ac:dyDescent="0.3">
      <c r="A1525" t="s">
        <v>8274</v>
      </c>
      <c r="B1525">
        <v>107</v>
      </c>
      <c r="C1525">
        <v>55210049</v>
      </c>
      <c r="D1525" t="s">
        <v>227</v>
      </c>
      <c r="E1525" t="s">
        <v>8275</v>
      </c>
      <c r="F1525" t="s">
        <v>37</v>
      </c>
      <c r="G1525" t="s">
        <v>38</v>
      </c>
      <c r="H1525">
        <v>27800000</v>
      </c>
      <c r="I1525">
        <v>5.4</v>
      </c>
    </row>
    <row r="1526" spans="1:9" x14ac:dyDescent="0.3">
      <c r="A1526" t="s">
        <v>5911</v>
      </c>
      <c r="B1526">
        <v>99</v>
      </c>
      <c r="C1526">
        <v>51432423</v>
      </c>
      <c r="D1526" t="s">
        <v>8278</v>
      </c>
      <c r="E1526" t="s">
        <v>8280</v>
      </c>
      <c r="F1526" t="s">
        <v>37</v>
      </c>
      <c r="G1526" t="s">
        <v>38</v>
      </c>
      <c r="H1526">
        <v>30000000</v>
      </c>
      <c r="I1526">
        <v>5.0999999999999996</v>
      </c>
    </row>
    <row r="1527" spans="1:9" x14ac:dyDescent="0.3">
      <c r="A1527" t="s">
        <v>2467</v>
      </c>
      <c r="B1527">
        <v>83</v>
      </c>
      <c r="C1527">
        <v>51109400</v>
      </c>
      <c r="D1527" t="s">
        <v>1009</v>
      </c>
      <c r="E1527" t="s">
        <v>8284</v>
      </c>
      <c r="F1527" t="s">
        <v>37</v>
      </c>
      <c r="G1527" t="s">
        <v>38</v>
      </c>
      <c r="H1527">
        <v>30000000</v>
      </c>
      <c r="I1527">
        <v>6.4</v>
      </c>
    </row>
    <row r="1528" spans="1:9" x14ac:dyDescent="0.3">
      <c r="A1528" t="s">
        <v>6142</v>
      </c>
      <c r="B1528">
        <v>131</v>
      </c>
      <c r="C1528">
        <v>50300000</v>
      </c>
      <c r="D1528" t="s">
        <v>50</v>
      </c>
      <c r="E1528" t="s">
        <v>8289</v>
      </c>
      <c r="F1528" t="s">
        <v>37</v>
      </c>
      <c r="G1528" t="s">
        <v>56</v>
      </c>
      <c r="H1528">
        <v>30000000</v>
      </c>
      <c r="I1528">
        <v>6.3</v>
      </c>
    </row>
    <row r="1529" spans="1:9" x14ac:dyDescent="0.3">
      <c r="A1529" t="s">
        <v>8293</v>
      </c>
      <c r="B1529">
        <v>85</v>
      </c>
      <c r="C1529">
        <v>56068547</v>
      </c>
      <c r="D1529" t="s">
        <v>8295</v>
      </c>
      <c r="E1529" t="s">
        <v>8297</v>
      </c>
      <c r="F1529" t="s">
        <v>37</v>
      </c>
      <c r="G1529" t="s">
        <v>56</v>
      </c>
      <c r="H1529">
        <v>30000000</v>
      </c>
      <c r="I1529">
        <v>7.5</v>
      </c>
    </row>
    <row r="1530" spans="1:9" x14ac:dyDescent="0.3">
      <c r="A1530" t="s">
        <v>5462</v>
      </c>
      <c r="B1530">
        <v>126</v>
      </c>
      <c r="C1530">
        <v>53680848</v>
      </c>
      <c r="D1530" t="s">
        <v>214</v>
      </c>
      <c r="E1530" t="s">
        <v>8301</v>
      </c>
      <c r="F1530" t="s">
        <v>37</v>
      </c>
      <c r="G1530" t="s">
        <v>38</v>
      </c>
      <c r="H1530">
        <v>30000000</v>
      </c>
      <c r="I1530">
        <v>7.1</v>
      </c>
    </row>
    <row r="1531" spans="1:9" x14ac:dyDescent="0.3">
      <c r="A1531" t="s">
        <v>940</v>
      </c>
      <c r="B1531">
        <v>123</v>
      </c>
      <c r="C1531">
        <v>50921738</v>
      </c>
      <c r="D1531" t="s">
        <v>4817</v>
      </c>
      <c r="E1531" t="s">
        <v>8311</v>
      </c>
      <c r="F1531" t="s">
        <v>37</v>
      </c>
      <c r="G1531" t="s">
        <v>56</v>
      </c>
      <c r="H1531">
        <v>30000000</v>
      </c>
      <c r="I1531">
        <v>7.8</v>
      </c>
    </row>
    <row r="1532" spans="1:9" x14ac:dyDescent="0.3">
      <c r="A1532" t="s">
        <v>2561</v>
      </c>
      <c r="B1532">
        <v>105</v>
      </c>
      <c r="C1532">
        <v>53021560</v>
      </c>
      <c r="D1532" t="s">
        <v>1415</v>
      </c>
      <c r="E1532" t="s">
        <v>8316</v>
      </c>
      <c r="F1532" t="s">
        <v>37</v>
      </c>
      <c r="G1532" t="s">
        <v>38</v>
      </c>
      <c r="H1532">
        <v>30000000</v>
      </c>
      <c r="I1532">
        <v>6.5</v>
      </c>
    </row>
    <row r="1533" spans="1:9" x14ac:dyDescent="0.3">
      <c r="A1533" t="s">
        <v>187</v>
      </c>
      <c r="B1533">
        <v>125</v>
      </c>
      <c r="C1533">
        <v>45645204</v>
      </c>
      <c r="D1533" t="s">
        <v>334</v>
      </c>
      <c r="E1533" t="s">
        <v>8321</v>
      </c>
      <c r="F1533" t="s">
        <v>37</v>
      </c>
      <c r="G1533" t="s">
        <v>38</v>
      </c>
      <c r="H1533">
        <v>30000000</v>
      </c>
      <c r="I1533">
        <v>6.6</v>
      </c>
    </row>
    <row r="1534" spans="1:9" x14ac:dyDescent="0.3">
      <c r="A1534" t="s">
        <v>255</v>
      </c>
      <c r="B1534">
        <v>77</v>
      </c>
      <c r="C1534">
        <v>53337608</v>
      </c>
      <c r="D1534" t="s">
        <v>8329</v>
      </c>
      <c r="E1534" t="s">
        <v>8330</v>
      </c>
      <c r="F1534" t="s">
        <v>37</v>
      </c>
      <c r="G1534" t="s">
        <v>38</v>
      </c>
      <c r="H1534">
        <v>40000000</v>
      </c>
      <c r="I1534">
        <v>7.4</v>
      </c>
    </row>
    <row r="1535" spans="1:9" x14ac:dyDescent="0.3">
      <c r="A1535" t="s">
        <v>5743</v>
      </c>
      <c r="B1535">
        <v>121</v>
      </c>
      <c r="C1535">
        <v>46875468</v>
      </c>
      <c r="D1535" t="s">
        <v>1120</v>
      </c>
      <c r="E1535" t="s">
        <v>8341</v>
      </c>
      <c r="F1535" t="s">
        <v>37</v>
      </c>
      <c r="G1535" t="s">
        <v>38</v>
      </c>
      <c r="H1535">
        <v>30000000</v>
      </c>
      <c r="I1535">
        <v>7.6</v>
      </c>
    </row>
    <row r="1536" spans="1:9" x14ac:dyDescent="0.3">
      <c r="A1536" t="s">
        <v>3098</v>
      </c>
      <c r="B1536">
        <v>124</v>
      </c>
      <c r="C1536">
        <v>52418902</v>
      </c>
      <c r="D1536" t="s">
        <v>3794</v>
      </c>
      <c r="E1536" t="s">
        <v>8344</v>
      </c>
      <c r="F1536" t="s">
        <v>37</v>
      </c>
      <c r="G1536" t="s">
        <v>38</v>
      </c>
      <c r="H1536">
        <v>30000000</v>
      </c>
      <c r="I1536">
        <v>7.5</v>
      </c>
    </row>
    <row r="1537" spans="1:9" x14ac:dyDescent="0.3">
      <c r="A1537" t="s">
        <v>79</v>
      </c>
      <c r="B1537">
        <v>99</v>
      </c>
      <c r="C1537">
        <v>42057340</v>
      </c>
      <c r="D1537" t="s">
        <v>5544</v>
      </c>
      <c r="E1537" t="s">
        <v>8348</v>
      </c>
      <c r="F1537" t="s">
        <v>37</v>
      </c>
      <c r="G1537" t="s">
        <v>38</v>
      </c>
      <c r="H1537">
        <v>30000000</v>
      </c>
      <c r="I1537">
        <v>6.6</v>
      </c>
    </row>
    <row r="1538" spans="1:9" x14ac:dyDescent="0.3">
      <c r="A1538" t="s">
        <v>8351</v>
      </c>
      <c r="B1538">
        <v>112</v>
      </c>
      <c r="C1538">
        <v>42478175</v>
      </c>
      <c r="D1538" t="s">
        <v>687</v>
      </c>
      <c r="E1538" t="s">
        <v>8352</v>
      </c>
      <c r="F1538" t="s">
        <v>37</v>
      </c>
      <c r="G1538" t="s">
        <v>38</v>
      </c>
      <c r="H1538">
        <v>25000000</v>
      </c>
      <c r="I1538">
        <v>7.2</v>
      </c>
    </row>
    <row r="1539" spans="1:9" x14ac:dyDescent="0.3">
      <c r="A1539" t="s">
        <v>8355</v>
      </c>
      <c r="B1539">
        <v>111</v>
      </c>
      <c r="C1539">
        <v>41407470</v>
      </c>
      <c r="D1539" t="s">
        <v>3932</v>
      </c>
      <c r="E1539" t="s">
        <v>8356</v>
      </c>
      <c r="F1539" t="s">
        <v>37</v>
      </c>
      <c r="G1539" t="s">
        <v>38</v>
      </c>
      <c r="H1539">
        <v>30000000</v>
      </c>
      <c r="I1539">
        <v>7.6</v>
      </c>
    </row>
    <row r="1540" spans="1:9" x14ac:dyDescent="0.3">
      <c r="A1540" t="s">
        <v>1071</v>
      </c>
      <c r="B1540">
        <v>107</v>
      </c>
      <c r="C1540">
        <v>42385520</v>
      </c>
      <c r="D1540" t="s">
        <v>7837</v>
      </c>
      <c r="E1540" t="s">
        <v>8360</v>
      </c>
      <c r="F1540" t="s">
        <v>37</v>
      </c>
      <c r="G1540" t="s">
        <v>38</v>
      </c>
      <c r="H1540">
        <v>30000000</v>
      </c>
      <c r="I1540">
        <v>6.2</v>
      </c>
    </row>
    <row r="1541" spans="1:9" x14ac:dyDescent="0.3">
      <c r="A1541" t="s">
        <v>5408</v>
      </c>
      <c r="B1541">
        <v>104</v>
      </c>
      <c r="C1541">
        <v>40118420</v>
      </c>
      <c r="D1541" t="s">
        <v>4915</v>
      </c>
      <c r="E1541" t="s">
        <v>8364</v>
      </c>
      <c r="F1541" t="s">
        <v>37</v>
      </c>
      <c r="G1541" t="s">
        <v>38</v>
      </c>
      <c r="H1541">
        <v>30000000</v>
      </c>
      <c r="I1541">
        <v>5.6</v>
      </c>
    </row>
    <row r="1542" spans="1:9" x14ac:dyDescent="0.3">
      <c r="A1542" t="s">
        <v>125</v>
      </c>
      <c r="B1542">
        <v>113</v>
      </c>
      <c r="C1542">
        <v>40137776</v>
      </c>
      <c r="D1542" t="s">
        <v>2490</v>
      </c>
      <c r="E1542" t="s">
        <v>8369</v>
      </c>
      <c r="F1542" t="s">
        <v>37</v>
      </c>
      <c r="G1542" t="s">
        <v>38</v>
      </c>
      <c r="H1542">
        <v>38000000</v>
      </c>
      <c r="I1542">
        <v>7.6</v>
      </c>
    </row>
    <row r="1543" spans="1:9" x14ac:dyDescent="0.3">
      <c r="A1543" t="s">
        <v>3541</v>
      </c>
      <c r="B1543">
        <v>113</v>
      </c>
      <c r="C1543">
        <v>39568996</v>
      </c>
      <c r="D1543" t="s">
        <v>6403</v>
      </c>
      <c r="E1543" t="s">
        <v>8374</v>
      </c>
      <c r="F1543" t="s">
        <v>37</v>
      </c>
      <c r="G1543" t="s">
        <v>38</v>
      </c>
      <c r="H1543">
        <v>32000000</v>
      </c>
      <c r="I1543">
        <v>6.6</v>
      </c>
    </row>
    <row r="1544" spans="1:9" x14ac:dyDescent="0.3">
      <c r="A1544" t="s">
        <v>8378</v>
      </c>
      <c r="B1544">
        <v>95</v>
      </c>
      <c r="C1544">
        <v>42043633</v>
      </c>
      <c r="D1544" t="s">
        <v>2664</v>
      </c>
      <c r="E1544" t="s">
        <v>8379</v>
      </c>
      <c r="F1544" t="s">
        <v>37</v>
      </c>
      <c r="G1544" t="s">
        <v>38</v>
      </c>
      <c r="H1544">
        <v>30000000</v>
      </c>
      <c r="I1544">
        <v>7</v>
      </c>
    </row>
    <row r="1545" spans="1:9" x14ac:dyDescent="0.3">
      <c r="A1545" t="s">
        <v>8382</v>
      </c>
      <c r="B1545">
        <v>86</v>
      </c>
      <c r="C1545">
        <v>38232624</v>
      </c>
      <c r="D1545" t="s">
        <v>1671</v>
      </c>
      <c r="E1545" t="s">
        <v>8383</v>
      </c>
      <c r="F1545" t="s">
        <v>37</v>
      </c>
      <c r="G1545" t="s">
        <v>38</v>
      </c>
      <c r="H1545">
        <v>30000000</v>
      </c>
      <c r="I1545">
        <v>2.7</v>
      </c>
    </row>
    <row r="1546" spans="1:9" x14ac:dyDescent="0.3">
      <c r="A1546" t="s">
        <v>2429</v>
      </c>
      <c r="B1546">
        <v>126</v>
      </c>
      <c r="C1546">
        <v>38413606</v>
      </c>
      <c r="D1546" t="s">
        <v>422</v>
      </c>
      <c r="E1546" t="s">
        <v>8388</v>
      </c>
      <c r="F1546" t="s">
        <v>37</v>
      </c>
      <c r="G1546" t="s">
        <v>38</v>
      </c>
      <c r="H1546">
        <v>30000000</v>
      </c>
      <c r="I1546">
        <v>7.6</v>
      </c>
    </row>
    <row r="1547" spans="1:9" x14ac:dyDescent="0.3">
      <c r="A1547" t="s">
        <v>2591</v>
      </c>
      <c r="B1547">
        <v>101</v>
      </c>
      <c r="C1547">
        <v>38122105</v>
      </c>
      <c r="D1547" t="s">
        <v>1401</v>
      </c>
      <c r="E1547" t="s">
        <v>8392</v>
      </c>
      <c r="F1547" t="s">
        <v>37</v>
      </c>
      <c r="G1547" t="s">
        <v>38</v>
      </c>
      <c r="H1547">
        <v>27000000</v>
      </c>
      <c r="I1547">
        <v>6.6</v>
      </c>
    </row>
    <row r="1548" spans="1:9" x14ac:dyDescent="0.3">
      <c r="A1548" t="s">
        <v>1954</v>
      </c>
      <c r="B1548">
        <v>102</v>
      </c>
      <c r="C1548">
        <v>38747385</v>
      </c>
      <c r="D1548" t="s">
        <v>8396</v>
      </c>
      <c r="E1548" t="s">
        <v>8397</v>
      </c>
      <c r="F1548" t="s">
        <v>37</v>
      </c>
      <c r="G1548" t="s">
        <v>38</v>
      </c>
      <c r="H1548">
        <v>25000000</v>
      </c>
      <c r="I1548">
        <v>6.9</v>
      </c>
    </row>
    <row r="1549" spans="1:9" x14ac:dyDescent="0.3">
      <c r="A1549" t="s">
        <v>940</v>
      </c>
      <c r="B1549">
        <v>111</v>
      </c>
      <c r="C1549">
        <v>40247512</v>
      </c>
      <c r="D1549" t="s">
        <v>923</v>
      </c>
      <c r="E1549" t="s">
        <v>8403</v>
      </c>
      <c r="F1549" t="s">
        <v>37</v>
      </c>
      <c r="G1549" t="s">
        <v>38</v>
      </c>
      <c r="H1549">
        <v>30000000</v>
      </c>
      <c r="I1549">
        <v>6.8</v>
      </c>
    </row>
    <row r="1550" spans="1:9" x14ac:dyDescent="0.3">
      <c r="A1550" t="s">
        <v>8410</v>
      </c>
      <c r="B1550">
        <v>95</v>
      </c>
      <c r="C1550">
        <v>35927406</v>
      </c>
      <c r="D1550" t="s">
        <v>262</v>
      </c>
      <c r="E1550" t="s">
        <v>8411</v>
      </c>
      <c r="F1550" t="s">
        <v>37</v>
      </c>
      <c r="G1550" t="s">
        <v>38</v>
      </c>
      <c r="H1550">
        <v>30000000</v>
      </c>
      <c r="I1550">
        <v>3.7</v>
      </c>
    </row>
    <row r="1551" spans="1:9" x14ac:dyDescent="0.3">
      <c r="A1551" t="s">
        <v>322</v>
      </c>
      <c r="B1551">
        <v>98</v>
      </c>
      <c r="C1551">
        <v>35565975</v>
      </c>
      <c r="D1551" t="s">
        <v>1415</v>
      </c>
      <c r="E1551" t="s">
        <v>8414</v>
      </c>
      <c r="F1551" t="s">
        <v>37</v>
      </c>
      <c r="G1551" t="s">
        <v>38</v>
      </c>
      <c r="H1551">
        <v>30000000</v>
      </c>
      <c r="I1551">
        <v>6.1</v>
      </c>
    </row>
    <row r="1552" spans="1:9" x14ac:dyDescent="0.3">
      <c r="A1552" t="s">
        <v>8417</v>
      </c>
      <c r="B1552">
        <v>100</v>
      </c>
      <c r="C1552">
        <v>35266619</v>
      </c>
      <c r="D1552" t="s">
        <v>5051</v>
      </c>
      <c r="E1552" t="s">
        <v>8418</v>
      </c>
      <c r="F1552" t="s">
        <v>37</v>
      </c>
      <c r="G1552" t="s">
        <v>38</v>
      </c>
      <c r="H1552">
        <v>30000000</v>
      </c>
      <c r="I1552">
        <v>5.9</v>
      </c>
    </row>
    <row r="1553" spans="1:9" x14ac:dyDescent="0.3">
      <c r="A1553" t="s">
        <v>8421</v>
      </c>
      <c r="B1553">
        <v>118</v>
      </c>
      <c r="C1553">
        <v>34703228</v>
      </c>
      <c r="D1553" t="s">
        <v>6199</v>
      </c>
      <c r="E1553" t="s">
        <v>8423</v>
      </c>
      <c r="F1553" t="s">
        <v>37</v>
      </c>
      <c r="G1553" t="s">
        <v>38</v>
      </c>
      <c r="H1553">
        <v>30000000</v>
      </c>
      <c r="I1553">
        <v>6.7</v>
      </c>
    </row>
    <row r="1554" spans="1:9" x14ac:dyDescent="0.3">
      <c r="A1554" t="s">
        <v>8430</v>
      </c>
      <c r="B1554">
        <v>125</v>
      </c>
      <c r="C1554">
        <v>38432823</v>
      </c>
      <c r="D1554" t="s">
        <v>8432</v>
      </c>
      <c r="E1554" t="s">
        <v>8433</v>
      </c>
      <c r="F1554" t="s">
        <v>37</v>
      </c>
      <c r="G1554" t="s">
        <v>38</v>
      </c>
      <c r="H1554">
        <v>30000000</v>
      </c>
      <c r="I1554">
        <v>6.9</v>
      </c>
    </row>
    <row r="1555" spans="1:9" x14ac:dyDescent="0.3">
      <c r="A1555" t="s">
        <v>4591</v>
      </c>
      <c r="B1555">
        <v>94</v>
      </c>
      <c r="C1555">
        <v>32095318</v>
      </c>
      <c r="D1555" t="s">
        <v>1009</v>
      </c>
      <c r="E1555" t="s">
        <v>8436</v>
      </c>
      <c r="F1555" t="s">
        <v>37</v>
      </c>
      <c r="G1555" t="s">
        <v>38</v>
      </c>
      <c r="H1555">
        <v>45000000</v>
      </c>
      <c r="I1555">
        <v>5.5</v>
      </c>
    </row>
    <row r="1556" spans="1:9" x14ac:dyDescent="0.3">
      <c r="A1556" t="s">
        <v>8439</v>
      </c>
      <c r="B1556">
        <v>79</v>
      </c>
      <c r="C1556">
        <v>31743332</v>
      </c>
      <c r="D1556" t="s">
        <v>8441</v>
      </c>
      <c r="E1556" t="s">
        <v>8442</v>
      </c>
      <c r="F1556" t="s">
        <v>37</v>
      </c>
      <c r="G1556" t="s">
        <v>38</v>
      </c>
      <c r="H1556">
        <v>30000000</v>
      </c>
      <c r="I1556">
        <v>7.1</v>
      </c>
    </row>
    <row r="1557" spans="1:9" x14ac:dyDescent="0.3">
      <c r="A1557" t="s">
        <v>1526</v>
      </c>
      <c r="B1557">
        <v>106</v>
      </c>
      <c r="C1557">
        <v>32154410</v>
      </c>
      <c r="D1557" t="s">
        <v>2125</v>
      </c>
      <c r="E1557" t="s">
        <v>8446</v>
      </c>
      <c r="F1557" t="s">
        <v>37</v>
      </c>
      <c r="G1557" t="s">
        <v>38</v>
      </c>
      <c r="H1557">
        <v>30000000</v>
      </c>
      <c r="I1557">
        <v>7.1</v>
      </c>
    </row>
    <row r="1558" spans="1:9" x14ac:dyDescent="0.3">
      <c r="A1558" t="s">
        <v>8455</v>
      </c>
      <c r="B1558">
        <v>63</v>
      </c>
      <c r="C1558">
        <v>26687172</v>
      </c>
      <c r="D1558" t="s">
        <v>1280</v>
      </c>
      <c r="E1558" t="s">
        <v>8457</v>
      </c>
      <c r="F1558" t="s">
        <v>37</v>
      </c>
      <c r="G1558" t="s">
        <v>38</v>
      </c>
      <c r="H1558">
        <v>30000000</v>
      </c>
      <c r="I1558">
        <v>7.3</v>
      </c>
    </row>
    <row r="1559" spans="1:9" x14ac:dyDescent="0.3">
      <c r="A1559" t="s">
        <v>8461</v>
      </c>
      <c r="B1559">
        <v>85</v>
      </c>
      <c r="C1559">
        <v>26096584</v>
      </c>
      <c r="D1559" t="s">
        <v>1671</v>
      </c>
      <c r="E1559" t="s">
        <v>8462</v>
      </c>
      <c r="F1559" t="s">
        <v>37</v>
      </c>
      <c r="G1559" t="s">
        <v>38</v>
      </c>
      <c r="H1559">
        <v>19000000</v>
      </c>
      <c r="I1559">
        <v>3.4</v>
      </c>
    </row>
    <row r="1560" spans="1:9" x14ac:dyDescent="0.3">
      <c r="A1560" t="s">
        <v>1680</v>
      </c>
      <c r="B1560">
        <v>108</v>
      </c>
      <c r="C1560">
        <v>26525834</v>
      </c>
      <c r="D1560" t="s">
        <v>1415</v>
      </c>
      <c r="E1560" t="s">
        <v>8467</v>
      </c>
      <c r="F1560" t="s">
        <v>37</v>
      </c>
      <c r="G1560" t="s">
        <v>38</v>
      </c>
      <c r="H1560">
        <v>30000000</v>
      </c>
      <c r="I1560">
        <v>6.8</v>
      </c>
    </row>
    <row r="1561" spans="1:9" x14ac:dyDescent="0.3">
      <c r="A1561" t="s">
        <v>3453</v>
      </c>
      <c r="B1561">
        <v>139</v>
      </c>
      <c r="C1561">
        <v>30513940</v>
      </c>
      <c r="D1561" t="s">
        <v>4296</v>
      </c>
      <c r="E1561" t="s">
        <v>8473</v>
      </c>
      <c r="F1561" t="s">
        <v>37</v>
      </c>
      <c r="G1561" t="s">
        <v>38</v>
      </c>
      <c r="H1561">
        <v>30000000</v>
      </c>
      <c r="I1561">
        <v>6.9</v>
      </c>
    </row>
    <row r="1562" spans="1:9" x14ac:dyDescent="0.3">
      <c r="A1562" t="s">
        <v>5273</v>
      </c>
      <c r="B1562">
        <v>127</v>
      </c>
      <c r="C1562">
        <v>23209440</v>
      </c>
      <c r="D1562" t="s">
        <v>3409</v>
      </c>
      <c r="E1562" t="s">
        <v>8477</v>
      </c>
      <c r="F1562" t="s">
        <v>37</v>
      </c>
      <c r="G1562" t="s">
        <v>38</v>
      </c>
      <c r="H1562">
        <v>30000000</v>
      </c>
      <c r="I1562">
        <v>7</v>
      </c>
    </row>
    <row r="1563" spans="1:9" x14ac:dyDescent="0.3">
      <c r="A1563" t="s">
        <v>8480</v>
      </c>
      <c r="B1563">
        <v>106</v>
      </c>
      <c r="C1563">
        <v>24048000</v>
      </c>
      <c r="D1563" t="s">
        <v>1401</v>
      </c>
      <c r="E1563" t="s">
        <v>8481</v>
      </c>
      <c r="F1563" t="s">
        <v>37</v>
      </c>
      <c r="G1563" t="s">
        <v>38</v>
      </c>
      <c r="H1563">
        <v>30000000</v>
      </c>
      <c r="I1563">
        <v>5.5</v>
      </c>
    </row>
    <row r="1564" spans="1:9" x14ac:dyDescent="0.3">
      <c r="A1564" t="s">
        <v>2698</v>
      </c>
      <c r="B1564">
        <v>95</v>
      </c>
      <c r="C1564">
        <v>22526144</v>
      </c>
      <c r="D1564" t="s">
        <v>2469</v>
      </c>
      <c r="E1564" t="s">
        <v>8484</v>
      </c>
      <c r="F1564" t="s">
        <v>37</v>
      </c>
      <c r="G1564" t="s">
        <v>38</v>
      </c>
      <c r="H1564">
        <v>30000000</v>
      </c>
      <c r="I1564">
        <v>5.0999999999999996</v>
      </c>
    </row>
    <row r="1565" spans="1:9" x14ac:dyDescent="0.3">
      <c r="A1565" t="s">
        <v>2682</v>
      </c>
      <c r="B1565">
        <v>118</v>
      </c>
      <c r="C1565">
        <v>30523568</v>
      </c>
      <c r="D1565" t="s">
        <v>3030</v>
      </c>
      <c r="E1565" t="s">
        <v>8487</v>
      </c>
      <c r="F1565" t="s">
        <v>37</v>
      </c>
      <c r="G1565" t="s">
        <v>38</v>
      </c>
      <c r="H1565">
        <v>30000000</v>
      </c>
      <c r="I1565">
        <v>6.2</v>
      </c>
    </row>
    <row r="1566" spans="1:9" x14ac:dyDescent="0.3">
      <c r="A1566" t="s">
        <v>8490</v>
      </c>
      <c r="B1566">
        <v>108</v>
      </c>
      <c r="C1566">
        <v>23070045</v>
      </c>
      <c r="D1566" t="s">
        <v>1826</v>
      </c>
      <c r="E1566" t="s">
        <v>8492</v>
      </c>
      <c r="F1566" t="s">
        <v>37</v>
      </c>
      <c r="G1566" t="s">
        <v>38</v>
      </c>
      <c r="H1566">
        <v>30000000</v>
      </c>
      <c r="I1566">
        <v>5.9</v>
      </c>
    </row>
    <row r="1567" spans="1:9" x14ac:dyDescent="0.3">
      <c r="A1567" t="s">
        <v>8495</v>
      </c>
      <c r="B1567">
        <v>105</v>
      </c>
      <c r="C1567">
        <v>20422207</v>
      </c>
      <c r="D1567" t="s">
        <v>1415</v>
      </c>
      <c r="E1567" t="s">
        <v>8496</v>
      </c>
      <c r="F1567" t="s">
        <v>37</v>
      </c>
      <c r="G1567" t="s">
        <v>38</v>
      </c>
      <c r="H1567">
        <v>35000000</v>
      </c>
      <c r="I1567">
        <v>5.2</v>
      </c>
    </row>
    <row r="1568" spans="1:9" x14ac:dyDescent="0.3">
      <c r="A1568" t="s">
        <v>6417</v>
      </c>
      <c r="B1568">
        <v>131</v>
      </c>
      <c r="C1568">
        <v>28644770</v>
      </c>
      <c r="D1568" t="s">
        <v>1681</v>
      </c>
      <c r="E1568" t="s">
        <v>8501</v>
      </c>
      <c r="F1568" t="s">
        <v>37</v>
      </c>
      <c r="G1568" t="s">
        <v>38</v>
      </c>
      <c r="H1568">
        <v>30000000</v>
      </c>
      <c r="I1568">
        <v>6.2</v>
      </c>
    </row>
    <row r="1569" spans="1:9" x14ac:dyDescent="0.3">
      <c r="A1569" t="s">
        <v>8504</v>
      </c>
      <c r="B1569">
        <v>104</v>
      </c>
      <c r="C1569">
        <v>21800302</v>
      </c>
      <c r="D1569" t="s">
        <v>4479</v>
      </c>
      <c r="E1569" t="s">
        <v>8505</v>
      </c>
      <c r="F1569" t="s">
        <v>37</v>
      </c>
      <c r="G1569" t="s">
        <v>38</v>
      </c>
      <c r="H1569">
        <v>30000000</v>
      </c>
      <c r="I1569">
        <v>5.5</v>
      </c>
    </row>
    <row r="1570" spans="1:9" x14ac:dyDescent="0.3">
      <c r="A1570" t="s">
        <v>8508</v>
      </c>
      <c r="B1570">
        <v>133</v>
      </c>
      <c r="C1570">
        <v>21129348</v>
      </c>
      <c r="D1570" t="s">
        <v>5274</v>
      </c>
      <c r="E1570" t="s">
        <v>8510</v>
      </c>
      <c r="F1570" t="s">
        <v>37</v>
      </c>
      <c r="G1570" t="s">
        <v>38</v>
      </c>
      <c r="H1570">
        <v>35000000</v>
      </c>
      <c r="I1570">
        <v>7.4</v>
      </c>
    </row>
    <row r="1571" spans="1:9" x14ac:dyDescent="0.3">
      <c r="A1571" t="s">
        <v>8514</v>
      </c>
      <c r="B1571">
        <v>94</v>
      </c>
      <c r="C1571">
        <v>18500966</v>
      </c>
      <c r="D1571" t="s">
        <v>2208</v>
      </c>
      <c r="E1571" t="s">
        <v>8516</v>
      </c>
      <c r="F1571" t="s">
        <v>37</v>
      </c>
      <c r="G1571" t="s">
        <v>38</v>
      </c>
      <c r="H1571">
        <v>30000000</v>
      </c>
      <c r="I1571">
        <v>4.4000000000000004</v>
      </c>
    </row>
    <row r="1572" spans="1:9" x14ac:dyDescent="0.3">
      <c r="A1572" t="s">
        <v>8519</v>
      </c>
      <c r="B1572">
        <v>109</v>
      </c>
      <c r="C1572">
        <v>19976073</v>
      </c>
      <c r="D1572" t="s">
        <v>464</v>
      </c>
      <c r="E1572" t="s">
        <v>8521</v>
      </c>
      <c r="F1572" t="s">
        <v>37</v>
      </c>
      <c r="G1572" t="s">
        <v>38</v>
      </c>
      <c r="H1572">
        <v>20000000</v>
      </c>
      <c r="I1572">
        <v>6.3</v>
      </c>
    </row>
    <row r="1573" spans="1:9" x14ac:dyDescent="0.3">
      <c r="A1573" t="s">
        <v>3098</v>
      </c>
      <c r="B1573">
        <v>96</v>
      </c>
      <c r="C1573">
        <v>18967571</v>
      </c>
      <c r="D1573" t="s">
        <v>334</v>
      </c>
      <c r="E1573" t="s">
        <v>8525</v>
      </c>
      <c r="F1573" t="s">
        <v>37</v>
      </c>
      <c r="G1573" t="s">
        <v>38</v>
      </c>
      <c r="H1573">
        <v>30000000</v>
      </c>
      <c r="I1573">
        <v>6.1</v>
      </c>
    </row>
    <row r="1574" spans="1:9" x14ac:dyDescent="0.3">
      <c r="A1574" t="s">
        <v>8528</v>
      </c>
      <c r="B1574">
        <v>105</v>
      </c>
      <c r="C1574">
        <v>17100000</v>
      </c>
      <c r="D1574" t="s">
        <v>8530</v>
      </c>
      <c r="E1574" t="s">
        <v>8531</v>
      </c>
      <c r="F1574" t="s">
        <v>37</v>
      </c>
      <c r="G1574" t="s">
        <v>38</v>
      </c>
      <c r="H1574">
        <v>25000000</v>
      </c>
      <c r="I1574">
        <v>5.3</v>
      </c>
    </row>
    <row r="1575" spans="1:9" x14ac:dyDescent="0.3">
      <c r="A1575" t="s">
        <v>8534</v>
      </c>
      <c r="B1575">
        <v>99</v>
      </c>
      <c r="C1575">
        <v>17266505</v>
      </c>
      <c r="D1575" t="s">
        <v>8536</v>
      </c>
      <c r="E1575" t="s">
        <v>8537</v>
      </c>
      <c r="F1575" t="s">
        <v>37</v>
      </c>
      <c r="G1575" t="s">
        <v>38</v>
      </c>
      <c r="H1575">
        <v>30000000</v>
      </c>
      <c r="I1575">
        <v>5.4</v>
      </c>
    </row>
    <row r="1576" spans="1:9" x14ac:dyDescent="0.3">
      <c r="A1576" t="s">
        <v>1015</v>
      </c>
      <c r="B1576">
        <v>112</v>
      </c>
      <c r="C1576">
        <v>32357532</v>
      </c>
      <c r="D1576" t="s">
        <v>1415</v>
      </c>
      <c r="E1576" t="s">
        <v>8540</v>
      </c>
      <c r="F1576" t="s">
        <v>37</v>
      </c>
      <c r="G1576" t="s">
        <v>38</v>
      </c>
      <c r="H1576">
        <v>30000000</v>
      </c>
      <c r="I1576">
        <v>6.7</v>
      </c>
    </row>
    <row r="1577" spans="1:9" x14ac:dyDescent="0.3">
      <c r="A1577" t="s">
        <v>4134</v>
      </c>
      <c r="B1577">
        <v>108</v>
      </c>
      <c r="C1577">
        <v>16930884</v>
      </c>
      <c r="D1577" t="s">
        <v>2142</v>
      </c>
      <c r="E1577" t="s">
        <v>8543</v>
      </c>
      <c r="F1577" t="s">
        <v>37</v>
      </c>
      <c r="G1577" t="s">
        <v>38</v>
      </c>
      <c r="H1577">
        <v>30000000</v>
      </c>
      <c r="I1577">
        <v>5.9</v>
      </c>
    </row>
    <row r="1578" spans="1:9" x14ac:dyDescent="0.3">
      <c r="A1578" t="s">
        <v>8546</v>
      </c>
      <c r="B1578">
        <v>126</v>
      </c>
      <c r="C1578">
        <v>18324242</v>
      </c>
      <c r="D1578" t="s">
        <v>3409</v>
      </c>
      <c r="E1578" t="s">
        <v>8547</v>
      </c>
      <c r="F1578" t="s">
        <v>37</v>
      </c>
      <c r="G1578" t="s">
        <v>38</v>
      </c>
      <c r="H1578">
        <v>35000000</v>
      </c>
      <c r="I1578">
        <v>7.3</v>
      </c>
    </row>
    <row r="1579" spans="1:9" x14ac:dyDescent="0.3">
      <c r="A1579" t="s">
        <v>5225</v>
      </c>
      <c r="B1579">
        <v>98</v>
      </c>
      <c r="C1579">
        <v>16323969</v>
      </c>
      <c r="D1579" t="s">
        <v>5967</v>
      </c>
      <c r="E1579" t="s">
        <v>8550</v>
      </c>
      <c r="F1579" t="s">
        <v>37</v>
      </c>
      <c r="G1579" t="s">
        <v>38</v>
      </c>
      <c r="H1579">
        <v>40000000</v>
      </c>
      <c r="I1579">
        <v>5.5</v>
      </c>
    </row>
    <row r="1580" spans="1:9" x14ac:dyDescent="0.3">
      <c r="A1580" t="s">
        <v>8553</v>
      </c>
      <c r="B1580">
        <v>104</v>
      </c>
      <c r="C1580">
        <v>16999046</v>
      </c>
      <c r="D1580" t="s">
        <v>782</v>
      </c>
      <c r="E1580" t="s">
        <v>8556</v>
      </c>
      <c r="F1580" t="s">
        <v>37</v>
      </c>
      <c r="G1580" t="s">
        <v>268</v>
      </c>
      <c r="H1580">
        <v>26000000</v>
      </c>
      <c r="I1580">
        <v>5.8</v>
      </c>
    </row>
    <row r="1581" spans="1:9" x14ac:dyDescent="0.3">
      <c r="A1581" t="s">
        <v>8560</v>
      </c>
      <c r="B1581">
        <v>110</v>
      </c>
      <c r="C1581">
        <v>16295774</v>
      </c>
      <c r="D1581" t="s">
        <v>4432</v>
      </c>
      <c r="E1581" t="s">
        <v>8561</v>
      </c>
      <c r="F1581" t="s">
        <v>37</v>
      </c>
      <c r="G1581" t="s">
        <v>38</v>
      </c>
      <c r="H1581">
        <v>35000000</v>
      </c>
      <c r="I1581">
        <v>4.5999999999999996</v>
      </c>
    </row>
    <row r="1582" spans="1:9" x14ac:dyDescent="0.3">
      <c r="A1582" t="s">
        <v>8565</v>
      </c>
      <c r="B1582">
        <v>130</v>
      </c>
      <c r="C1582">
        <v>15709385</v>
      </c>
      <c r="D1582" t="s">
        <v>2125</v>
      </c>
      <c r="E1582" t="s">
        <v>8566</v>
      </c>
      <c r="F1582" t="s">
        <v>37</v>
      </c>
      <c r="G1582" t="s">
        <v>38</v>
      </c>
      <c r="H1582">
        <v>30000000</v>
      </c>
      <c r="I1582">
        <v>6.7</v>
      </c>
    </row>
    <row r="1583" spans="1:9" x14ac:dyDescent="0.3">
      <c r="A1583" t="s">
        <v>8569</v>
      </c>
      <c r="B1583">
        <v>93</v>
      </c>
      <c r="C1583">
        <v>14888028</v>
      </c>
      <c r="D1583" t="s">
        <v>8570</v>
      </c>
      <c r="E1583" t="s">
        <v>8572</v>
      </c>
      <c r="F1583" t="s">
        <v>37</v>
      </c>
      <c r="G1583" t="s">
        <v>38</v>
      </c>
      <c r="H1583">
        <v>30000000</v>
      </c>
      <c r="I1583">
        <v>5.0999999999999996</v>
      </c>
    </row>
    <row r="1584" spans="1:9" x14ac:dyDescent="0.3">
      <c r="A1584" t="s">
        <v>3891</v>
      </c>
      <c r="B1584">
        <v>96</v>
      </c>
      <c r="C1584">
        <v>14208384</v>
      </c>
      <c r="D1584" t="s">
        <v>1681</v>
      </c>
      <c r="E1584" t="s">
        <v>8576</v>
      </c>
      <c r="F1584" t="s">
        <v>37</v>
      </c>
      <c r="G1584" t="s">
        <v>38</v>
      </c>
      <c r="H1584">
        <v>30000000</v>
      </c>
      <c r="I1584">
        <v>5.6</v>
      </c>
    </row>
    <row r="1585" spans="1:9" x14ac:dyDescent="0.3">
      <c r="A1585" t="s">
        <v>6046</v>
      </c>
      <c r="B1585">
        <v>114</v>
      </c>
      <c r="C1585">
        <v>12831121</v>
      </c>
      <c r="D1585" t="s">
        <v>3277</v>
      </c>
      <c r="E1585" t="s">
        <v>8582</v>
      </c>
      <c r="F1585" t="s">
        <v>37</v>
      </c>
      <c r="G1585" t="s">
        <v>38</v>
      </c>
      <c r="H1585">
        <v>30000000</v>
      </c>
      <c r="I1585">
        <v>7</v>
      </c>
    </row>
    <row r="1586" spans="1:9" x14ac:dyDescent="0.3">
      <c r="A1586" t="s">
        <v>3585</v>
      </c>
      <c r="B1586">
        <v>106</v>
      </c>
      <c r="C1586">
        <v>18298649</v>
      </c>
      <c r="D1586" t="s">
        <v>7579</v>
      </c>
      <c r="E1586" t="s">
        <v>8588</v>
      </c>
      <c r="F1586" t="s">
        <v>37</v>
      </c>
      <c r="G1586" t="s">
        <v>38</v>
      </c>
      <c r="H1586">
        <v>30000000</v>
      </c>
      <c r="I1586">
        <v>6.4</v>
      </c>
    </row>
    <row r="1587" spans="1:9" x14ac:dyDescent="0.3">
      <c r="A1587" t="s">
        <v>4945</v>
      </c>
      <c r="B1587">
        <v>150</v>
      </c>
      <c r="C1587">
        <v>12712093</v>
      </c>
      <c r="D1587" t="s">
        <v>6113</v>
      </c>
      <c r="E1587" t="s">
        <v>8593</v>
      </c>
      <c r="F1587" t="s">
        <v>37</v>
      </c>
      <c r="G1587" t="s">
        <v>38</v>
      </c>
      <c r="H1587">
        <v>30000000</v>
      </c>
      <c r="I1587">
        <v>6.7</v>
      </c>
    </row>
    <row r="1588" spans="1:9" x14ac:dyDescent="0.3">
      <c r="A1588" t="s">
        <v>8596</v>
      </c>
      <c r="B1588">
        <v>100</v>
      </c>
      <c r="C1588">
        <v>11576087</v>
      </c>
      <c r="D1588" t="s">
        <v>73</v>
      </c>
      <c r="E1588" t="s">
        <v>8597</v>
      </c>
      <c r="F1588" t="s">
        <v>37</v>
      </c>
      <c r="G1588" t="s">
        <v>38</v>
      </c>
      <c r="H1588">
        <v>30000000</v>
      </c>
      <c r="I1588">
        <v>4.0999999999999996</v>
      </c>
    </row>
    <row r="1589" spans="1:9" x14ac:dyDescent="0.3">
      <c r="A1589" t="s">
        <v>5050</v>
      </c>
      <c r="B1589">
        <v>100</v>
      </c>
      <c r="C1589">
        <v>11900000</v>
      </c>
      <c r="D1589" t="s">
        <v>2001</v>
      </c>
      <c r="E1589" t="s">
        <v>8600</v>
      </c>
      <c r="F1589" t="s">
        <v>37</v>
      </c>
      <c r="G1589" t="s">
        <v>38</v>
      </c>
      <c r="H1589">
        <v>30000000</v>
      </c>
      <c r="I1589">
        <v>5.5</v>
      </c>
    </row>
    <row r="1590" spans="1:9" x14ac:dyDescent="0.3">
      <c r="A1590" t="s">
        <v>5495</v>
      </c>
      <c r="B1590">
        <v>100</v>
      </c>
      <c r="C1590">
        <v>9353573</v>
      </c>
      <c r="D1590" t="s">
        <v>262</v>
      </c>
      <c r="E1590" t="s">
        <v>8604</v>
      </c>
      <c r="F1590" t="s">
        <v>37</v>
      </c>
      <c r="G1590" t="s">
        <v>38</v>
      </c>
      <c r="H1590">
        <v>45000000</v>
      </c>
      <c r="I1590">
        <v>2.7</v>
      </c>
    </row>
    <row r="1591" spans="1:9" x14ac:dyDescent="0.3">
      <c r="A1591" t="s">
        <v>8607</v>
      </c>
      <c r="B1591">
        <v>107</v>
      </c>
      <c r="C1591">
        <v>12026670</v>
      </c>
      <c r="D1591" t="s">
        <v>334</v>
      </c>
      <c r="E1591" t="s">
        <v>8609</v>
      </c>
      <c r="F1591" t="s">
        <v>37</v>
      </c>
      <c r="G1591" t="s">
        <v>38</v>
      </c>
      <c r="H1591">
        <v>45000000</v>
      </c>
      <c r="I1591">
        <v>6.4</v>
      </c>
    </row>
    <row r="1592" spans="1:9" x14ac:dyDescent="0.3">
      <c r="A1592" t="s">
        <v>8613</v>
      </c>
      <c r="B1592">
        <v>102</v>
      </c>
      <c r="C1592">
        <v>14334645</v>
      </c>
      <c r="D1592" t="s">
        <v>3171</v>
      </c>
      <c r="E1592" t="s">
        <v>8614</v>
      </c>
      <c r="F1592" t="s">
        <v>37</v>
      </c>
      <c r="G1592" t="s">
        <v>38</v>
      </c>
      <c r="H1592">
        <v>25000000</v>
      </c>
      <c r="I1592">
        <v>4.8</v>
      </c>
    </row>
    <row r="1593" spans="1:9" x14ac:dyDescent="0.3">
      <c r="A1593" t="s">
        <v>8618</v>
      </c>
      <c r="B1593">
        <v>101</v>
      </c>
      <c r="C1593">
        <v>12189514</v>
      </c>
      <c r="D1593" t="s">
        <v>1681</v>
      </c>
      <c r="E1593" t="s">
        <v>8620</v>
      </c>
      <c r="F1593" t="s">
        <v>37</v>
      </c>
      <c r="G1593" t="s">
        <v>38</v>
      </c>
      <c r="H1593">
        <v>23000000</v>
      </c>
      <c r="I1593">
        <v>6.1</v>
      </c>
    </row>
    <row r="1594" spans="1:9" x14ac:dyDescent="0.3">
      <c r="A1594" t="s">
        <v>8624</v>
      </c>
      <c r="B1594">
        <v>86</v>
      </c>
      <c r="C1594">
        <v>10134754</v>
      </c>
      <c r="D1594" t="s">
        <v>2966</v>
      </c>
      <c r="E1594" t="s">
        <v>8626</v>
      </c>
      <c r="F1594" t="s">
        <v>37</v>
      </c>
      <c r="G1594" t="s">
        <v>38</v>
      </c>
      <c r="H1594">
        <v>30000000</v>
      </c>
      <c r="I1594">
        <v>4.8</v>
      </c>
    </row>
    <row r="1595" spans="1:9" x14ac:dyDescent="0.3">
      <c r="A1595" t="s">
        <v>7635</v>
      </c>
      <c r="B1595">
        <v>108</v>
      </c>
      <c r="C1595">
        <v>8535575</v>
      </c>
      <c r="D1595" t="s">
        <v>3409</v>
      </c>
      <c r="E1595" t="s">
        <v>8629</v>
      </c>
      <c r="F1595" t="s">
        <v>37</v>
      </c>
      <c r="G1595" t="s">
        <v>38</v>
      </c>
      <c r="H1595">
        <v>30000000</v>
      </c>
      <c r="I1595">
        <v>7</v>
      </c>
    </row>
    <row r="1596" spans="1:9" x14ac:dyDescent="0.3">
      <c r="A1596" t="s">
        <v>2791</v>
      </c>
      <c r="B1596">
        <v>123</v>
      </c>
      <c r="C1596">
        <v>7689458</v>
      </c>
      <c r="D1596" t="s">
        <v>8633</v>
      </c>
      <c r="E1596" t="s">
        <v>8634</v>
      </c>
      <c r="F1596" t="s">
        <v>37</v>
      </c>
      <c r="G1596" t="s">
        <v>56</v>
      </c>
      <c r="H1596">
        <v>40000000</v>
      </c>
      <c r="I1596">
        <v>6.8</v>
      </c>
    </row>
    <row r="1597" spans="1:9" x14ac:dyDescent="0.3">
      <c r="A1597" t="s">
        <v>5683</v>
      </c>
      <c r="B1597">
        <v>88</v>
      </c>
      <c r="C1597">
        <v>19316646</v>
      </c>
      <c r="D1597" t="s">
        <v>1528</v>
      </c>
      <c r="E1597" t="s">
        <v>8651</v>
      </c>
      <c r="F1597" t="s">
        <v>37</v>
      </c>
      <c r="G1597" t="s">
        <v>38</v>
      </c>
      <c r="H1597">
        <v>30000000</v>
      </c>
      <c r="I1597">
        <v>5.6</v>
      </c>
    </row>
    <row r="1598" spans="1:9" x14ac:dyDescent="0.3">
      <c r="A1598" t="s">
        <v>5867</v>
      </c>
      <c r="B1598">
        <v>109</v>
      </c>
      <c r="C1598">
        <v>10965209</v>
      </c>
      <c r="D1598" t="s">
        <v>464</v>
      </c>
      <c r="E1598" t="s">
        <v>8655</v>
      </c>
      <c r="F1598" t="s">
        <v>37</v>
      </c>
      <c r="G1598" t="s">
        <v>38</v>
      </c>
      <c r="H1598">
        <v>30000000</v>
      </c>
      <c r="I1598">
        <v>6.1</v>
      </c>
    </row>
    <row r="1599" spans="1:9" x14ac:dyDescent="0.3">
      <c r="A1599" t="s">
        <v>1015</v>
      </c>
      <c r="B1599">
        <v>122</v>
      </c>
      <c r="C1599">
        <v>26830000</v>
      </c>
      <c r="D1599" t="s">
        <v>1961</v>
      </c>
      <c r="E1599" t="s">
        <v>8659</v>
      </c>
      <c r="F1599" t="s">
        <v>37</v>
      </c>
      <c r="G1599" t="s">
        <v>38</v>
      </c>
      <c r="H1599">
        <v>18000000</v>
      </c>
      <c r="I1599">
        <v>7.9</v>
      </c>
    </row>
    <row r="1600" spans="1:9" x14ac:dyDescent="0.3">
      <c r="A1600" t="s">
        <v>8662</v>
      </c>
      <c r="B1600">
        <v>251</v>
      </c>
      <c r="C1600">
        <v>5300000</v>
      </c>
      <c r="D1600" t="s">
        <v>1935</v>
      </c>
      <c r="E1600" t="s">
        <v>8663</v>
      </c>
      <c r="F1600" t="s">
        <v>37</v>
      </c>
      <c r="G1600" t="s">
        <v>7090</v>
      </c>
      <c r="H1600">
        <v>30000000</v>
      </c>
      <c r="I1600">
        <v>8.4</v>
      </c>
    </row>
    <row r="1601" spans="1:9" x14ac:dyDescent="0.3">
      <c r="A1601" t="s">
        <v>8666</v>
      </c>
      <c r="B1601">
        <v>118</v>
      </c>
      <c r="C1601">
        <v>10880926</v>
      </c>
      <c r="D1601" t="s">
        <v>464</v>
      </c>
      <c r="E1601" t="s">
        <v>8667</v>
      </c>
      <c r="F1601" t="s">
        <v>37</v>
      </c>
      <c r="G1601" t="s">
        <v>38</v>
      </c>
      <c r="H1601">
        <v>30000000</v>
      </c>
      <c r="I1601">
        <v>6.5</v>
      </c>
    </row>
    <row r="1602" spans="1:9" x14ac:dyDescent="0.3">
      <c r="A1602" t="s">
        <v>8671</v>
      </c>
      <c r="B1602">
        <v>131</v>
      </c>
      <c r="C1602">
        <v>3752725</v>
      </c>
      <c r="D1602" t="s">
        <v>214</v>
      </c>
      <c r="E1602" t="s">
        <v>8672</v>
      </c>
      <c r="F1602" t="s">
        <v>37</v>
      </c>
      <c r="G1602" t="s">
        <v>38</v>
      </c>
      <c r="H1602">
        <v>18000000</v>
      </c>
      <c r="I1602">
        <v>7.1</v>
      </c>
    </row>
    <row r="1603" spans="1:9" x14ac:dyDescent="0.3">
      <c r="A1603" t="s">
        <v>5050</v>
      </c>
      <c r="B1603">
        <v>109</v>
      </c>
      <c r="C1603">
        <v>3517797</v>
      </c>
      <c r="D1603" t="s">
        <v>5806</v>
      </c>
      <c r="E1603" t="s">
        <v>8677</v>
      </c>
      <c r="F1603" t="s">
        <v>37</v>
      </c>
      <c r="G1603" t="s">
        <v>1465</v>
      </c>
      <c r="H1603">
        <v>25000000</v>
      </c>
      <c r="I1603">
        <v>6.6</v>
      </c>
    </row>
    <row r="1604" spans="1:9" x14ac:dyDescent="0.3">
      <c r="A1604" t="s">
        <v>8213</v>
      </c>
      <c r="B1604">
        <v>88</v>
      </c>
      <c r="C1604">
        <v>2975649</v>
      </c>
      <c r="D1604" t="s">
        <v>6326</v>
      </c>
      <c r="E1604" t="s">
        <v>8686</v>
      </c>
      <c r="F1604" t="s">
        <v>37</v>
      </c>
      <c r="G1604" t="s">
        <v>56</v>
      </c>
      <c r="H1604">
        <v>30000000</v>
      </c>
      <c r="I1604">
        <v>7</v>
      </c>
    </row>
    <row r="1605" spans="1:9" x14ac:dyDescent="0.3">
      <c r="A1605" t="s">
        <v>8690</v>
      </c>
      <c r="B1605">
        <v>103</v>
      </c>
      <c r="C1605">
        <v>668171</v>
      </c>
      <c r="D1605" t="s">
        <v>6905</v>
      </c>
      <c r="E1605" t="s">
        <v>8692</v>
      </c>
      <c r="F1605" t="s">
        <v>1946</v>
      </c>
      <c r="G1605" t="s">
        <v>892</v>
      </c>
      <c r="H1605">
        <v>60000000</v>
      </c>
      <c r="I1605">
        <v>5.6</v>
      </c>
    </row>
    <row r="1606" spans="1:9" x14ac:dyDescent="0.3">
      <c r="A1606" t="s">
        <v>8696</v>
      </c>
      <c r="B1606">
        <v>87</v>
      </c>
      <c r="C1606">
        <v>480314</v>
      </c>
      <c r="D1606" t="s">
        <v>127</v>
      </c>
      <c r="E1606" t="s">
        <v>8698</v>
      </c>
      <c r="F1606" t="s">
        <v>37</v>
      </c>
      <c r="G1606" t="s">
        <v>38</v>
      </c>
      <c r="H1606">
        <v>21000000</v>
      </c>
      <c r="I1606">
        <v>4.8</v>
      </c>
    </row>
    <row r="1607" spans="1:9" x14ac:dyDescent="0.3">
      <c r="A1607" t="s">
        <v>8702</v>
      </c>
      <c r="B1607">
        <v>160</v>
      </c>
      <c r="C1607">
        <v>3904982</v>
      </c>
      <c r="D1607" t="s">
        <v>8703</v>
      </c>
      <c r="E1607" t="s">
        <v>8704</v>
      </c>
      <c r="F1607" t="s">
        <v>37</v>
      </c>
      <c r="G1607" t="s">
        <v>38</v>
      </c>
      <c r="H1607">
        <v>30000000</v>
      </c>
      <c r="I1607">
        <v>7.5</v>
      </c>
    </row>
    <row r="1608" spans="1:9" x14ac:dyDescent="0.3">
      <c r="A1608" t="s">
        <v>8707</v>
      </c>
      <c r="B1608">
        <v>121</v>
      </c>
      <c r="C1608">
        <v>127437</v>
      </c>
      <c r="D1608" t="s">
        <v>1098</v>
      </c>
      <c r="E1608" t="s">
        <v>8708</v>
      </c>
      <c r="F1608" t="s">
        <v>1946</v>
      </c>
      <c r="G1608" t="s">
        <v>892</v>
      </c>
      <c r="H1608">
        <v>18000000</v>
      </c>
      <c r="I1608">
        <v>6</v>
      </c>
    </row>
    <row r="1609" spans="1:9" x14ac:dyDescent="0.3">
      <c r="A1609" t="s">
        <v>125</v>
      </c>
      <c r="B1609">
        <v>129</v>
      </c>
      <c r="C1609">
        <v>537580</v>
      </c>
      <c r="D1609" t="s">
        <v>8722</v>
      </c>
      <c r="E1609" t="s">
        <v>8723</v>
      </c>
      <c r="F1609" t="s">
        <v>37</v>
      </c>
      <c r="G1609" t="s">
        <v>38</v>
      </c>
      <c r="H1609">
        <v>30000000</v>
      </c>
      <c r="I1609">
        <v>6.8</v>
      </c>
    </row>
    <row r="1610" spans="1:9" x14ac:dyDescent="0.3">
      <c r="A1610" t="s">
        <v>8764</v>
      </c>
      <c r="B1610">
        <v>115</v>
      </c>
      <c r="C1610">
        <v>183436380</v>
      </c>
      <c r="D1610" t="s">
        <v>6419</v>
      </c>
      <c r="E1610" t="s">
        <v>8766</v>
      </c>
      <c r="F1610" t="s">
        <v>37</v>
      </c>
      <c r="G1610" t="s">
        <v>38</v>
      </c>
      <c r="H1610">
        <v>29000000</v>
      </c>
      <c r="I1610">
        <v>6.5</v>
      </c>
    </row>
    <row r="1611" spans="1:9" x14ac:dyDescent="0.3">
      <c r="A1611" t="s">
        <v>1421</v>
      </c>
      <c r="B1611">
        <v>153</v>
      </c>
      <c r="C1611">
        <v>119518352</v>
      </c>
      <c r="D1611" t="s">
        <v>8771</v>
      </c>
      <c r="E1611" t="s">
        <v>8772</v>
      </c>
      <c r="F1611" t="s">
        <v>37</v>
      </c>
      <c r="G1611" t="s">
        <v>38</v>
      </c>
      <c r="H1611">
        <v>28000000</v>
      </c>
      <c r="I1611">
        <v>7.9</v>
      </c>
    </row>
    <row r="1612" spans="1:9" x14ac:dyDescent="0.3">
      <c r="A1612" t="s">
        <v>8782</v>
      </c>
      <c r="B1612">
        <v>128</v>
      </c>
      <c r="C1612">
        <v>37036404</v>
      </c>
      <c r="D1612" t="s">
        <v>1415</v>
      </c>
      <c r="E1612" t="s">
        <v>8783</v>
      </c>
      <c r="F1612" t="s">
        <v>37</v>
      </c>
      <c r="G1612" t="s">
        <v>38</v>
      </c>
      <c r="H1612">
        <v>30000000</v>
      </c>
      <c r="I1612">
        <v>6.4</v>
      </c>
    </row>
    <row r="1613" spans="1:9" x14ac:dyDescent="0.3">
      <c r="A1613" t="s">
        <v>5111</v>
      </c>
      <c r="B1613">
        <v>89</v>
      </c>
      <c r="C1613">
        <v>22359293</v>
      </c>
      <c r="D1613" t="s">
        <v>787</v>
      </c>
      <c r="E1613" t="s">
        <v>8787</v>
      </c>
      <c r="F1613" t="s">
        <v>37</v>
      </c>
      <c r="G1613" t="s">
        <v>56</v>
      </c>
      <c r="H1613">
        <v>29000000</v>
      </c>
      <c r="I1613">
        <v>5.8</v>
      </c>
    </row>
    <row r="1614" spans="1:9" x14ac:dyDescent="0.3">
      <c r="A1614" t="s">
        <v>850</v>
      </c>
      <c r="B1614">
        <v>122</v>
      </c>
      <c r="C1614">
        <v>18593156</v>
      </c>
      <c r="D1614" t="s">
        <v>3409</v>
      </c>
      <c r="E1614" t="s">
        <v>8791</v>
      </c>
      <c r="F1614" t="s">
        <v>37</v>
      </c>
      <c r="G1614" t="s">
        <v>38</v>
      </c>
      <c r="H1614">
        <v>35000000</v>
      </c>
      <c r="I1614">
        <v>7.7</v>
      </c>
    </row>
    <row r="1615" spans="1:9" x14ac:dyDescent="0.3">
      <c r="A1615" t="s">
        <v>6102</v>
      </c>
      <c r="B1615">
        <v>99</v>
      </c>
      <c r="C1615">
        <v>16930185</v>
      </c>
      <c r="D1615" t="s">
        <v>1681</v>
      </c>
      <c r="E1615" t="s">
        <v>8801</v>
      </c>
      <c r="F1615" t="s">
        <v>37</v>
      </c>
      <c r="G1615" t="s">
        <v>767</v>
      </c>
      <c r="H1615">
        <v>29000000</v>
      </c>
      <c r="I1615">
        <v>5.3</v>
      </c>
    </row>
    <row r="1616" spans="1:9" x14ac:dyDescent="0.3">
      <c r="A1616" t="s">
        <v>4309</v>
      </c>
      <c r="B1616">
        <v>99</v>
      </c>
      <c r="C1616">
        <v>63034755</v>
      </c>
      <c r="D1616" t="s">
        <v>1671</v>
      </c>
      <c r="E1616" t="s">
        <v>8804</v>
      </c>
      <c r="F1616" t="s">
        <v>37</v>
      </c>
      <c r="G1616" t="s">
        <v>38</v>
      </c>
      <c r="H1616">
        <v>29000000</v>
      </c>
      <c r="I1616">
        <v>5.3</v>
      </c>
    </row>
    <row r="1617" spans="1:9" x14ac:dyDescent="0.3">
      <c r="A1617" t="s">
        <v>8807</v>
      </c>
      <c r="B1617">
        <v>147</v>
      </c>
      <c r="C1617">
        <v>5899797</v>
      </c>
      <c r="D1617" t="s">
        <v>5940</v>
      </c>
      <c r="E1617" t="s">
        <v>8808</v>
      </c>
      <c r="F1617" t="s">
        <v>37</v>
      </c>
      <c r="G1617" t="s">
        <v>56</v>
      </c>
      <c r="H1617">
        <v>29000000</v>
      </c>
      <c r="I1617">
        <v>7.5</v>
      </c>
    </row>
    <row r="1618" spans="1:9" x14ac:dyDescent="0.3">
      <c r="A1618" t="s">
        <v>3639</v>
      </c>
      <c r="B1618">
        <v>112</v>
      </c>
      <c r="C1618">
        <v>4554569</v>
      </c>
      <c r="D1618" t="s">
        <v>2527</v>
      </c>
      <c r="E1618" t="s">
        <v>8811</v>
      </c>
      <c r="F1618" t="s">
        <v>37</v>
      </c>
      <c r="G1618" t="s">
        <v>38</v>
      </c>
      <c r="H1618">
        <v>28000000</v>
      </c>
      <c r="I1618">
        <v>6.9</v>
      </c>
    </row>
    <row r="1619" spans="1:9" x14ac:dyDescent="0.3">
      <c r="A1619" t="s">
        <v>8814</v>
      </c>
      <c r="B1619">
        <v>88</v>
      </c>
      <c r="C1619">
        <v>17016190</v>
      </c>
      <c r="D1619" t="s">
        <v>8066</v>
      </c>
      <c r="E1619" t="s">
        <v>8815</v>
      </c>
      <c r="F1619" t="s">
        <v>37</v>
      </c>
      <c r="G1619" t="s">
        <v>8819</v>
      </c>
      <c r="H1619">
        <v>12000000</v>
      </c>
      <c r="I1619">
        <v>4.9000000000000004</v>
      </c>
    </row>
    <row r="1620" spans="1:9" x14ac:dyDescent="0.3">
      <c r="A1620" t="s">
        <v>8820</v>
      </c>
      <c r="B1620">
        <v>94</v>
      </c>
      <c r="C1620">
        <v>6301131</v>
      </c>
      <c r="D1620" t="s">
        <v>2202</v>
      </c>
      <c r="E1620" t="s">
        <v>8822</v>
      </c>
      <c r="F1620" t="s">
        <v>37</v>
      </c>
      <c r="G1620" t="s">
        <v>38</v>
      </c>
      <c r="H1620">
        <v>29000000</v>
      </c>
      <c r="I1620">
        <v>7.1</v>
      </c>
    </row>
    <row r="1621" spans="1:9" x14ac:dyDescent="0.3">
      <c r="A1621" t="s">
        <v>1658</v>
      </c>
      <c r="B1621">
        <v>90</v>
      </c>
      <c r="C1621">
        <v>217350219</v>
      </c>
      <c r="D1621" t="s">
        <v>89</v>
      </c>
      <c r="E1621" t="s">
        <v>8826</v>
      </c>
      <c r="F1621" t="s">
        <v>37</v>
      </c>
      <c r="G1621" t="s">
        <v>38</v>
      </c>
      <c r="H1621">
        <v>28000000</v>
      </c>
      <c r="I1621">
        <v>8</v>
      </c>
    </row>
    <row r="1622" spans="1:9" x14ac:dyDescent="0.3">
      <c r="A1622" t="s">
        <v>3088</v>
      </c>
      <c r="B1622">
        <v>167</v>
      </c>
      <c r="C1622">
        <v>161029270</v>
      </c>
      <c r="D1622" t="s">
        <v>8831</v>
      </c>
      <c r="E1622" t="s">
        <v>8832</v>
      </c>
      <c r="F1622" t="s">
        <v>37</v>
      </c>
      <c r="G1622" t="s">
        <v>38</v>
      </c>
      <c r="H1622">
        <v>28000000</v>
      </c>
      <c r="I1622">
        <v>7.9</v>
      </c>
    </row>
    <row r="1623" spans="1:9" x14ac:dyDescent="0.3">
      <c r="A1623" t="s">
        <v>389</v>
      </c>
      <c r="B1623">
        <v>118</v>
      </c>
      <c r="C1623">
        <v>179870271</v>
      </c>
      <c r="D1623" t="s">
        <v>127</v>
      </c>
      <c r="E1623" t="s">
        <v>8837</v>
      </c>
      <c r="F1623" t="s">
        <v>37</v>
      </c>
      <c r="G1623" t="s">
        <v>38</v>
      </c>
      <c r="H1623">
        <v>28000000</v>
      </c>
      <c r="I1623">
        <v>7.6</v>
      </c>
    </row>
    <row r="1624" spans="1:9" x14ac:dyDescent="0.3">
      <c r="A1624" t="s">
        <v>8840</v>
      </c>
      <c r="B1624">
        <v>83</v>
      </c>
      <c r="C1624">
        <v>100491683</v>
      </c>
      <c r="D1624" t="s">
        <v>8841</v>
      </c>
      <c r="E1624" t="s">
        <v>8842</v>
      </c>
      <c r="F1624" t="s">
        <v>37</v>
      </c>
      <c r="G1624" t="s">
        <v>38</v>
      </c>
      <c r="H1624">
        <v>24000000</v>
      </c>
      <c r="I1624">
        <v>5.9</v>
      </c>
    </row>
    <row r="1625" spans="1:9" x14ac:dyDescent="0.3">
      <c r="A1625" t="s">
        <v>962</v>
      </c>
      <c r="B1625">
        <v>104</v>
      </c>
      <c r="C1625">
        <v>74058698</v>
      </c>
      <c r="D1625" t="s">
        <v>2125</v>
      </c>
      <c r="E1625" t="s">
        <v>8845</v>
      </c>
      <c r="F1625" t="s">
        <v>37</v>
      </c>
      <c r="G1625" t="s">
        <v>38</v>
      </c>
      <c r="H1625">
        <v>60000000</v>
      </c>
      <c r="I1625">
        <v>6.3</v>
      </c>
    </row>
    <row r="1626" spans="1:9" x14ac:dyDescent="0.3">
      <c r="A1626" t="s">
        <v>4903</v>
      </c>
      <c r="B1626">
        <v>102</v>
      </c>
      <c r="C1626">
        <v>55845943</v>
      </c>
      <c r="D1626" t="s">
        <v>334</v>
      </c>
      <c r="E1626" t="s">
        <v>8853</v>
      </c>
      <c r="F1626" t="s">
        <v>37</v>
      </c>
      <c r="G1626" t="s">
        <v>38</v>
      </c>
      <c r="H1626">
        <v>29000000</v>
      </c>
      <c r="I1626">
        <v>6.4</v>
      </c>
    </row>
    <row r="1627" spans="1:9" x14ac:dyDescent="0.3">
      <c r="A1627" t="s">
        <v>1311</v>
      </c>
      <c r="B1627">
        <v>131</v>
      </c>
      <c r="C1627">
        <v>81350242</v>
      </c>
      <c r="D1627" t="s">
        <v>59</v>
      </c>
      <c r="E1627" t="s">
        <v>8857</v>
      </c>
      <c r="F1627" t="s">
        <v>37</v>
      </c>
      <c r="G1627" t="s">
        <v>38</v>
      </c>
      <c r="H1627">
        <v>28000000</v>
      </c>
      <c r="I1627">
        <v>8.1999999999999993</v>
      </c>
    </row>
    <row r="1628" spans="1:9" x14ac:dyDescent="0.3">
      <c r="A1628" t="s">
        <v>7885</v>
      </c>
      <c r="B1628">
        <v>101</v>
      </c>
      <c r="C1628">
        <v>67266300</v>
      </c>
      <c r="D1628" t="s">
        <v>1671</v>
      </c>
      <c r="E1628" t="s">
        <v>8861</v>
      </c>
      <c r="F1628" t="s">
        <v>37</v>
      </c>
      <c r="G1628" t="s">
        <v>767</v>
      </c>
      <c r="H1628">
        <v>28000000</v>
      </c>
      <c r="I1628">
        <v>6.9</v>
      </c>
    </row>
    <row r="1629" spans="1:9" x14ac:dyDescent="0.3">
      <c r="A1629" t="s">
        <v>1751</v>
      </c>
      <c r="B1629">
        <v>130</v>
      </c>
      <c r="C1629">
        <v>70235322</v>
      </c>
      <c r="D1629" t="s">
        <v>3067</v>
      </c>
      <c r="E1629" t="s">
        <v>8864</v>
      </c>
      <c r="F1629" t="s">
        <v>37</v>
      </c>
      <c r="G1629" t="s">
        <v>38</v>
      </c>
      <c r="H1629">
        <v>28000000</v>
      </c>
      <c r="I1629">
        <v>7.8</v>
      </c>
    </row>
    <row r="1630" spans="1:9" x14ac:dyDescent="0.3">
      <c r="A1630" t="s">
        <v>1064</v>
      </c>
      <c r="B1630">
        <v>120</v>
      </c>
      <c r="C1630">
        <v>7443007</v>
      </c>
      <c r="D1630" t="s">
        <v>5510</v>
      </c>
      <c r="E1630" t="s">
        <v>8868</v>
      </c>
      <c r="F1630" t="s">
        <v>37</v>
      </c>
      <c r="G1630" t="s">
        <v>38</v>
      </c>
      <c r="H1630">
        <v>30000000</v>
      </c>
      <c r="I1630">
        <v>6.7</v>
      </c>
    </row>
    <row r="1631" spans="1:9" x14ac:dyDescent="0.3">
      <c r="A1631" t="s">
        <v>8565</v>
      </c>
      <c r="B1631">
        <v>135</v>
      </c>
      <c r="C1631">
        <v>64371181</v>
      </c>
      <c r="D1631" t="s">
        <v>4224</v>
      </c>
      <c r="E1631" t="s">
        <v>8873</v>
      </c>
      <c r="F1631" t="s">
        <v>37</v>
      </c>
      <c r="G1631" t="s">
        <v>38</v>
      </c>
      <c r="H1631">
        <v>28000000</v>
      </c>
      <c r="I1631">
        <v>7.5</v>
      </c>
    </row>
    <row r="1632" spans="1:9" x14ac:dyDescent="0.3">
      <c r="A1632" t="s">
        <v>111</v>
      </c>
      <c r="B1632">
        <v>110</v>
      </c>
      <c r="C1632">
        <v>58885635</v>
      </c>
      <c r="D1632" t="s">
        <v>4904</v>
      </c>
      <c r="E1632" t="s">
        <v>8877</v>
      </c>
      <c r="F1632" t="s">
        <v>37</v>
      </c>
      <c r="G1632" t="s">
        <v>38</v>
      </c>
      <c r="H1632">
        <v>26000000</v>
      </c>
      <c r="I1632">
        <v>7.4</v>
      </c>
    </row>
    <row r="1633" spans="1:9" x14ac:dyDescent="0.3">
      <c r="A1633" t="s">
        <v>2612</v>
      </c>
      <c r="B1633">
        <v>103</v>
      </c>
      <c r="C1633">
        <v>60400856</v>
      </c>
      <c r="D1633" t="s">
        <v>1681</v>
      </c>
      <c r="E1633" t="s">
        <v>8880</v>
      </c>
      <c r="F1633" t="s">
        <v>37</v>
      </c>
      <c r="G1633" t="s">
        <v>767</v>
      </c>
      <c r="H1633">
        <v>35000000</v>
      </c>
      <c r="I1633">
        <v>5.2</v>
      </c>
    </row>
    <row r="1634" spans="1:9" x14ac:dyDescent="0.3">
      <c r="A1634" t="s">
        <v>5382</v>
      </c>
      <c r="B1634">
        <v>110</v>
      </c>
      <c r="C1634">
        <v>52353636</v>
      </c>
      <c r="D1634" t="s">
        <v>2527</v>
      </c>
      <c r="E1634" t="s">
        <v>8892</v>
      </c>
      <c r="F1634" t="s">
        <v>37</v>
      </c>
      <c r="G1634" t="s">
        <v>38</v>
      </c>
      <c r="H1634">
        <v>21000000</v>
      </c>
      <c r="I1634">
        <v>7.6</v>
      </c>
    </row>
    <row r="1635" spans="1:9" x14ac:dyDescent="0.3">
      <c r="A1635" t="s">
        <v>1421</v>
      </c>
      <c r="B1635">
        <v>91</v>
      </c>
      <c r="C1635">
        <v>51475962</v>
      </c>
      <c r="D1635" t="s">
        <v>852</v>
      </c>
      <c r="E1635" t="s">
        <v>8896</v>
      </c>
      <c r="F1635" t="s">
        <v>37</v>
      </c>
      <c r="G1635" t="s">
        <v>38</v>
      </c>
      <c r="H1635">
        <v>30000000</v>
      </c>
      <c r="I1635">
        <v>7.3</v>
      </c>
    </row>
    <row r="1636" spans="1:9" x14ac:dyDescent="0.3">
      <c r="A1636" t="s">
        <v>703</v>
      </c>
      <c r="B1636">
        <v>105</v>
      </c>
      <c r="C1636">
        <v>63910583</v>
      </c>
      <c r="D1636" t="s">
        <v>1681</v>
      </c>
      <c r="E1636" t="s">
        <v>8899</v>
      </c>
      <c r="F1636" t="s">
        <v>37</v>
      </c>
      <c r="G1636" t="s">
        <v>38</v>
      </c>
      <c r="H1636">
        <v>28000000</v>
      </c>
      <c r="I1636">
        <v>6.6</v>
      </c>
    </row>
    <row r="1637" spans="1:9" x14ac:dyDescent="0.3">
      <c r="A1637" t="s">
        <v>6142</v>
      </c>
      <c r="B1637">
        <v>127</v>
      </c>
      <c r="C1637">
        <v>62300000</v>
      </c>
      <c r="D1637" t="s">
        <v>50</v>
      </c>
      <c r="E1637" t="s">
        <v>8903</v>
      </c>
      <c r="F1637" t="s">
        <v>37</v>
      </c>
      <c r="G1637" t="s">
        <v>56</v>
      </c>
      <c r="H1637">
        <v>28000000</v>
      </c>
      <c r="I1637">
        <v>6.8</v>
      </c>
    </row>
    <row r="1638" spans="1:9" x14ac:dyDescent="0.3">
      <c r="A1638" t="s">
        <v>1679</v>
      </c>
      <c r="B1638">
        <v>82</v>
      </c>
      <c r="C1638">
        <v>49968653</v>
      </c>
      <c r="D1638" t="s">
        <v>1681</v>
      </c>
      <c r="E1638" t="s">
        <v>8908</v>
      </c>
      <c r="F1638" t="s">
        <v>37</v>
      </c>
      <c r="G1638" t="s">
        <v>38</v>
      </c>
      <c r="H1638">
        <v>28000000</v>
      </c>
      <c r="I1638">
        <v>6.9</v>
      </c>
    </row>
    <row r="1639" spans="1:9" x14ac:dyDescent="0.3">
      <c r="A1639" t="s">
        <v>1819</v>
      </c>
      <c r="B1639">
        <v>99</v>
      </c>
      <c r="C1639">
        <v>44450000</v>
      </c>
      <c r="D1639" t="s">
        <v>1401</v>
      </c>
      <c r="E1639" t="s">
        <v>8913</v>
      </c>
      <c r="F1639" t="s">
        <v>37</v>
      </c>
      <c r="G1639" t="s">
        <v>268</v>
      </c>
      <c r="H1639">
        <v>27000000</v>
      </c>
      <c r="I1639">
        <v>5.8</v>
      </c>
    </row>
    <row r="1640" spans="1:9" x14ac:dyDescent="0.3">
      <c r="A1640" t="s">
        <v>2112</v>
      </c>
      <c r="B1640">
        <v>90</v>
      </c>
      <c r="C1640">
        <v>45162741</v>
      </c>
      <c r="D1640" t="s">
        <v>1671</v>
      </c>
      <c r="E1640" t="s">
        <v>8917</v>
      </c>
      <c r="F1640" t="s">
        <v>37</v>
      </c>
      <c r="G1640" t="s">
        <v>767</v>
      </c>
      <c r="H1640">
        <v>28000000</v>
      </c>
      <c r="I1640">
        <v>6.6</v>
      </c>
    </row>
    <row r="1641" spans="1:9" x14ac:dyDescent="0.3">
      <c r="A1641" t="s">
        <v>7635</v>
      </c>
      <c r="B1641">
        <v>115</v>
      </c>
      <c r="C1641">
        <v>71346930</v>
      </c>
      <c r="D1641" t="s">
        <v>8921</v>
      </c>
      <c r="E1641" t="s">
        <v>8923</v>
      </c>
      <c r="F1641" t="s">
        <v>37</v>
      </c>
      <c r="G1641" t="s">
        <v>38</v>
      </c>
      <c r="H1641">
        <v>28000000</v>
      </c>
      <c r="I1641">
        <v>6.7</v>
      </c>
    </row>
    <row r="1642" spans="1:9" x14ac:dyDescent="0.3">
      <c r="A1642" t="s">
        <v>4066</v>
      </c>
      <c r="B1642">
        <v>96</v>
      </c>
      <c r="C1642">
        <v>39514713</v>
      </c>
      <c r="D1642" t="s">
        <v>515</v>
      </c>
      <c r="E1642" t="s">
        <v>8928</v>
      </c>
      <c r="F1642" t="s">
        <v>37</v>
      </c>
      <c r="G1642" t="s">
        <v>38</v>
      </c>
      <c r="H1642">
        <v>28000000</v>
      </c>
      <c r="I1642">
        <v>6.7</v>
      </c>
    </row>
    <row r="1643" spans="1:9" x14ac:dyDescent="0.3">
      <c r="A1643" t="s">
        <v>7204</v>
      </c>
      <c r="B1643">
        <v>104</v>
      </c>
      <c r="C1643">
        <v>43097652</v>
      </c>
      <c r="D1643" t="s">
        <v>1415</v>
      </c>
      <c r="E1643" t="s">
        <v>8933</v>
      </c>
      <c r="F1643" t="s">
        <v>37</v>
      </c>
      <c r="G1643" t="s">
        <v>38</v>
      </c>
      <c r="H1643">
        <v>28000000</v>
      </c>
      <c r="I1643">
        <v>6.3</v>
      </c>
    </row>
    <row r="1644" spans="1:9" x14ac:dyDescent="0.3">
      <c r="A1644" t="s">
        <v>692</v>
      </c>
      <c r="B1644">
        <v>117</v>
      </c>
      <c r="C1644">
        <v>48043505</v>
      </c>
      <c r="D1644" t="s">
        <v>2136</v>
      </c>
      <c r="E1644" t="s">
        <v>8938</v>
      </c>
      <c r="F1644" t="s">
        <v>37</v>
      </c>
      <c r="G1644" t="s">
        <v>56</v>
      </c>
      <c r="H1644">
        <v>30000000</v>
      </c>
      <c r="I1644">
        <v>7.7</v>
      </c>
    </row>
    <row r="1645" spans="1:9" x14ac:dyDescent="0.3">
      <c r="A1645" t="s">
        <v>4212</v>
      </c>
      <c r="B1645">
        <v>83</v>
      </c>
      <c r="C1645">
        <v>37053924</v>
      </c>
      <c r="D1645" t="s">
        <v>1752</v>
      </c>
      <c r="E1645" t="s">
        <v>8942</v>
      </c>
      <c r="F1645" t="s">
        <v>37</v>
      </c>
      <c r="G1645" t="s">
        <v>767</v>
      </c>
      <c r="H1645">
        <v>28000000</v>
      </c>
      <c r="I1645">
        <v>6.1</v>
      </c>
    </row>
    <row r="1646" spans="1:9" x14ac:dyDescent="0.3">
      <c r="A1646" t="s">
        <v>5486</v>
      </c>
      <c r="B1646">
        <v>99</v>
      </c>
      <c r="C1646">
        <v>33000377</v>
      </c>
      <c r="D1646" t="s">
        <v>8945</v>
      </c>
      <c r="E1646" t="s">
        <v>8946</v>
      </c>
      <c r="F1646" t="s">
        <v>37</v>
      </c>
      <c r="G1646" t="s">
        <v>38</v>
      </c>
      <c r="H1646">
        <v>28000000</v>
      </c>
      <c r="I1646">
        <v>4.9000000000000004</v>
      </c>
    </row>
    <row r="1647" spans="1:9" x14ac:dyDescent="0.3">
      <c r="A1647" t="s">
        <v>8950</v>
      </c>
      <c r="B1647">
        <v>81</v>
      </c>
      <c r="C1647">
        <v>66950483</v>
      </c>
      <c r="D1647" t="s">
        <v>3057</v>
      </c>
      <c r="E1647" t="s">
        <v>8951</v>
      </c>
      <c r="F1647" t="s">
        <v>37</v>
      </c>
      <c r="G1647" t="s">
        <v>38</v>
      </c>
      <c r="H1647">
        <v>28000000</v>
      </c>
      <c r="I1647">
        <v>6.2</v>
      </c>
    </row>
    <row r="1648" spans="1:9" x14ac:dyDescent="0.3">
      <c r="A1648" t="s">
        <v>940</v>
      </c>
      <c r="B1648">
        <v>135</v>
      </c>
      <c r="C1648">
        <v>38372662</v>
      </c>
      <c r="D1648" t="s">
        <v>214</v>
      </c>
      <c r="E1648" t="s">
        <v>8955</v>
      </c>
      <c r="F1648" t="s">
        <v>37</v>
      </c>
      <c r="G1648" t="s">
        <v>1465</v>
      </c>
      <c r="H1648">
        <v>28000000</v>
      </c>
      <c r="I1648">
        <v>7.8</v>
      </c>
    </row>
    <row r="1649" spans="1:9" x14ac:dyDescent="0.3">
      <c r="A1649" t="s">
        <v>187</v>
      </c>
      <c r="B1649">
        <v>117</v>
      </c>
      <c r="C1649">
        <v>27000000</v>
      </c>
      <c r="D1649" t="s">
        <v>2954</v>
      </c>
      <c r="E1649" t="s">
        <v>8960</v>
      </c>
      <c r="F1649" t="s">
        <v>37</v>
      </c>
      <c r="G1649" t="s">
        <v>38</v>
      </c>
      <c r="H1649">
        <v>28000000</v>
      </c>
      <c r="I1649">
        <v>8.1999999999999993</v>
      </c>
    </row>
    <row r="1650" spans="1:9" x14ac:dyDescent="0.3">
      <c r="A1650" t="s">
        <v>3516</v>
      </c>
      <c r="B1650">
        <v>139</v>
      </c>
      <c r="C1650">
        <v>31600000</v>
      </c>
      <c r="D1650" t="s">
        <v>8963</v>
      </c>
      <c r="E1650" t="s">
        <v>8964</v>
      </c>
      <c r="F1650" t="s">
        <v>37</v>
      </c>
      <c r="G1650" t="s">
        <v>38</v>
      </c>
      <c r="H1650">
        <v>28000000</v>
      </c>
      <c r="I1650">
        <v>6.9</v>
      </c>
    </row>
    <row r="1651" spans="1:9" x14ac:dyDescent="0.3">
      <c r="A1651" t="s">
        <v>327</v>
      </c>
      <c r="B1651">
        <v>123</v>
      </c>
      <c r="C1651">
        <v>30688364</v>
      </c>
      <c r="D1651" t="s">
        <v>923</v>
      </c>
      <c r="E1651" t="s">
        <v>8968</v>
      </c>
      <c r="F1651" t="s">
        <v>37</v>
      </c>
      <c r="G1651" t="s">
        <v>38</v>
      </c>
      <c r="H1651">
        <v>28000000</v>
      </c>
      <c r="I1651">
        <v>6.2</v>
      </c>
    </row>
    <row r="1652" spans="1:9" x14ac:dyDescent="0.3">
      <c r="A1652" t="s">
        <v>8972</v>
      </c>
      <c r="B1652">
        <v>117</v>
      </c>
      <c r="C1652">
        <v>28563179</v>
      </c>
      <c r="D1652" t="s">
        <v>2125</v>
      </c>
      <c r="E1652" t="s">
        <v>8974</v>
      </c>
      <c r="F1652" t="s">
        <v>37</v>
      </c>
      <c r="G1652" t="s">
        <v>38</v>
      </c>
      <c r="H1652">
        <v>21000000</v>
      </c>
      <c r="I1652">
        <v>6.9</v>
      </c>
    </row>
    <row r="1653" spans="1:9" x14ac:dyDescent="0.3">
      <c r="A1653" t="s">
        <v>8978</v>
      </c>
      <c r="B1653">
        <v>97</v>
      </c>
      <c r="C1653">
        <v>16779636</v>
      </c>
      <c r="D1653" t="s">
        <v>4384</v>
      </c>
      <c r="E1653" t="s">
        <v>8980</v>
      </c>
      <c r="F1653" t="s">
        <v>37</v>
      </c>
      <c r="G1653" t="s">
        <v>38</v>
      </c>
      <c r="H1653">
        <v>28000000</v>
      </c>
      <c r="I1653">
        <v>4.8</v>
      </c>
    </row>
    <row r="1654" spans="1:9" x14ac:dyDescent="0.3">
      <c r="A1654" t="s">
        <v>2888</v>
      </c>
      <c r="B1654">
        <v>81</v>
      </c>
      <c r="C1654">
        <v>10762178</v>
      </c>
      <c r="D1654" t="s">
        <v>67</v>
      </c>
      <c r="E1654" t="s">
        <v>8985</v>
      </c>
      <c r="F1654" t="s">
        <v>37</v>
      </c>
      <c r="G1654" t="s">
        <v>1465</v>
      </c>
      <c r="H1654">
        <v>160000000</v>
      </c>
      <c r="I1654">
        <v>8</v>
      </c>
    </row>
    <row r="1655" spans="1:9" x14ac:dyDescent="0.3">
      <c r="A1655" t="s">
        <v>4239</v>
      </c>
      <c r="B1655">
        <v>103</v>
      </c>
      <c r="C1655">
        <v>17324744</v>
      </c>
      <c r="D1655" t="s">
        <v>3632</v>
      </c>
      <c r="E1655" t="s">
        <v>8989</v>
      </c>
      <c r="F1655" t="s">
        <v>37</v>
      </c>
      <c r="G1655" t="s">
        <v>38</v>
      </c>
      <c r="H1655">
        <v>28000000</v>
      </c>
      <c r="I1655">
        <v>5.3</v>
      </c>
    </row>
    <row r="1656" spans="1:9" x14ac:dyDescent="0.3">
      <c r="A1656" t="s">
        <v>1965</v>
      </c>
      <c r="B1656">
        <v>119</v>
      </c>
      <c r="C1656">
        <v>8888143</v>
      </c>
      <c r="D1656" t="s">
        <v>6283</v>
      </c>
      <c r="E1656" t="s">
        <v>8993</v>
      </c>
      <c r="F1656" t="s">
        <v>37</v>
      </c>
      <c r="G1656" t="s">
        <v>268</v>
      </c>
      <c r="H1656">
        <v>28000000</v>
      </c>
      <c r="I1656">
        <v>6.7</v>
      </c>
    </row>
    <row r="1657" spans="1:9" x14ac:dyDescent="0.3">
      <c r="A1657" t="s">
        <v>4107</v>
      </c>
      <c r="B1657">
        <v>94</v>
      </c>
      <c r="C1657">
        <v>24268828</v>
      </c>
      <c r="D1657" t="s">
        <v>8997</v>
      </c>
      <c r="E1657" t="s">
        <v>8998</v>
      </c>
      <c r="F1657" t="s">
        <v>37</v>
      </c>
      <c r="G1657" t="s">
        <v>38</v>
      </c>
      <c r="H1657">
        <v>28000000</v>
      </c>
      <c r="I1657">
        <v>5.4</v>
      </c>
    </row>
    <row r="1658" spans="1:9" x14ac:dyDescent="0.3">
      <c r="A1658" t="s">
        <v>7443</v>
      </c>
      <c r="B1658">
        <v>89</v>
      </c>
      <c r="C1658">
        <v>8119205</v>
      </c>
      <c r="D1658" t="s">
        <v>515</v>
      </c>
      <c r="E1658" t="s">
        <v>9004</v>
      </c>
      <c r="F1658" t="s">
        <v>37</v>
      </c>
      <c r="G1658" t="s">
        <v>38</v>
      </c>
      <c r="H1658">
        <v>28000000</v>
      </c>
      <c r="I1658">
        <v>5.4</v>
      </c>
    </row>
    <row r="1659" spans="1:9" x14ac:dyDescent="0.3">
      <c r="A1659" t="s">
        <v>5367</v>
      </c>
      <c r="B1659">
        <v>98</v>
      </c>
      <c r="C1659">
        <v>8434601</v>
      </c>
      <c r="D1659" t="s">
        <v>4177</v>
      </c>
      <c r="E1659" t="s">
        <v>9007</v>
      </c>
      <c r="F1659" t="s">
        <v>37</v>
      </c>
      <c r="G1659" t="s">
        <v>38</v>
      </c>
      <c r="H1659">
        <v>28000000</v>
      </c>
      <c r="I1659">
        <v>4.9000000000000004</v>
      </c>
    </row>
    <row r="1660" spans="1:9" x14ac:dyDescent="0.3">
      <c r="A1660" t="s">
        <v>5418</v>
      </c>
      <c r="B1660">
        <v>107</v>
      </c>
      <c r="C1660">
        <v>6998324</v>
      </c>
      <c r="D1660" t="s">
        <v>2527</v>
      </c>
      <c r="E1660" t="s">
        <v>9011</v>
      </c>
      <c r="F1660" t="s">
        <v>37</v>
      </c>
      <c r="G1660" t="s">
        <v>38</v>
      </c>
      <c r="H1660">
        <v>28000000</v>
      </c>
      <c r="I1660">
        <v>6.1</v>
      </c>
    </row>
    <row r="1661" spans="1:9" x14ac:dyDescent="0.3">
      <c r="A1661" t="s">
        <v>6074</v>
      </c>
      <c r="B1661">
        <v>108</v>
      </c>
      <c r="C1661">
        <v>10907291</v>
      </c>
      <c r="D1661" t="s">
        <v>9015</v>
      </c>
      <c r="E1661" t="s">
        <v>9016</v>
      </c>
      <c r="F1661" t="s">
        <v>37</v>
      </c>
      <c r="G1661" t="s">
        <v>38</v>
      </c>
      <c r="H1661">
        <v>28000000</v>
      </c>
      <c r="I1661">
        <v>5.8</v>
      </c>
    </row>
    <row r="1662" spans="1:9" x14ac:dyDescent="0.3">
      <c r="A1662" t="s">
        <v>487</v>
      </c>
      <c r="B1662">
        <v>134</v>
      </c>
      <c r="C1662">
        <v>5532301</v>
      </c>
      <c r="D1662" t="s">
        <v>3241</v>
      </c>
      <c r="E1662" t="s">
        <v>9021</v>
      </c>
      <c r="F1662" t="s">
        <v>37</v>
      </c>
      <c r="G1662" t="s">
        <v>38</v>
      </c>
      <c r="H1662">
        <v>28000000</v>
      </c>
      <c r="I1662">
        <v>7</v>
      </c>
    </row>
    <row r="1663" spans="1:9" x14ac:dyDescent="0.3">
      <c r="A1663" t="s">
        <v>9025</v>
      </c>
      <c r="B1663">
        <v>110</v>
      </c>
      <c r="C1663">
        <v>2775593</v>
      </c>
      <c r="D1663" t="s">
        <v>1415</v>
      </c>
      <c r="E1663" t="s">
        <v>9027</v>
      </c>
      <c r="F1663" t="s">
        <v>37</v>
      </c>
      <c r="G1663" t="s">
        <v>56</v>
      </c>
      <c r="H1663">
        <v>27000000</v>
      </c>
      <c r="I1663">
        <v>6.5</v>
      </c>
    </row>
    <row r="1664" spans="1:9" x14ac:dyDescent="0.3">
      <c r="A1664" t="s">
        <v>9031</v>
      </c>
      <c r="B1664">
        <v>103</v>
      </c>
      <c r="C1664">
        <v>28751715</v>
      </c>
      <c r="D1664" t="s">
        <v>1752</v>
      </c>
      <c r="E1664" t="s">
        <v>9033</v>
      </c>
      <c r="F1664" t="s">
        <v>37</v>
      </c>
      <c r="G1664" t="s">
        <v>38</v>
      </c>
      <c r="H1664">
        <v>28000000</v>
      </c>
      <c r="I1664">
        <v>6.6</v>
      </c>
    </row>
    <row r="1665" spans="1:9" x14ac:dyDescent="0.3">
      <c r="A1665" t="s">
        <v>9043</v>
      </c>
      <c r="B1665">
        <v>100</v>
      </c>
      <c r="C1665">
        <v>20285518</v>
      </c>
      <c r="D1665" t="s">
        <v>464</v>
      </c>
      <c r="E1665" t="s">
        <v>9044</v>
      </c>
      <c r="F1665" t="s">
        <v>37</v>
      </c>
      <c r="G1665" t="s">
        <v>1465</v>
      </c>
      <c r="H1665">
        <v>28000000</v>
      </c>
      <c r="I1665">
        <v>5.7</v>
      </c>
    </row>
    <row r="1666" spans="1:9" x14ac:dyDescent="0.3">
      <c r="A1666" t="s">
        <v>6142</v>
      </c>
      <c r="B1666">
        <v>131</v>
      </c>
      <c r="C1666">
        <v>67900000</v>
      </c>
      <c r="D1666" t="s">
        <v>50</v>
      </c>
      <c r="E1666" t="s">
        <v>9049</v>
      </c>
      <c r="F1666" t="s">
        <v>37</v>
      </c>
      <c r="G1666" t="s">
        <v>56</v>
      </c>
      <c r="H1666">
        <v>27500000</v>
      </c>
      <c r="I1666">
        <v>6.6</v>
      </c>
    </row>
    <row r="1667" spans="1:9" x14ac:dyDescent="0.3">
      <c r="A1667" t="s">
        <v>3218</v>
      </c>
      <c r="B1667">
        <v>133</v>
      </c>
      <c r="C1667">
        <v>148734225</v>
      </c>
      <c r="D1667" t="s">
        <v>1681</v>
      </c>
      <c r="E1667" t="s">
        <v>9054</v>
      </c>
      <c r="F1667" t="s">
        <v>37</v>
      </c>
      <c r="G1667" t="s">
        <v>38</v>
      </c>
      <c r="H1667">
        <v>30000000</v>
      </c>
      <c r="I1667">
        <v>7</v>
      </c>
    </row>
    <row r="1668" spans="1:9" x14ac:dyDescent="0.3">
      <c r="A1668" t="s">
        <v>6396</v>
      </c>
      <c r="B1668">
        <v>109</v>
      </c>
      <c r="C1668">
        <v>49185998</v>
      </c>
      <c r="D1668" t="s">
        <v>3409</v>
      </c>
      <c r="E1668" t="s">
        <v>9058</v>
      </c>
      <c r="F1668" t="s">
        <v>37</v>
      </c>
      <c r="G1668" t="s">
        <v>38</v>
      </c>
      <c r="H1668">
        <v>30000000</v>
      </c>
      <c r="I1668">
        <v>7.4</v>
      </c>
    </row>
    <row r="1669" spans="1:9" x14ac:dyDescent="0.3">
      <c r="A1669" t="s">
        <v>6800</v>
      </c>
      <c r="B1669">
        <v>114</v>
      </c>
      <c r="C1669">
        <v>42168445</v>
      </c>
      <c r="D1669" t="s">
        <v>1415</v>
      </c>
      <c r="E1669" t="s">
        <v>9062</v>
      </c>
      <c r="F1669" t="s">
        <v>37</v>
      </c>
      <c r="G1669" t="s">
        <v>38</v>
      </c>
      <c r="H1669">
        <v>35000000</v>
      </c>
      <c r="I1669">
        <v>5.3</v>
      </c>
    </row>
    <row r="1670" spans="1:9" x14ac:dyDescent="0.3">
      <c r="A1670" t="s">
        <v>9065</v>
      </c>
      <c r="B1670">
        <v>164</v>
      </c>
      <c r="C1670">
        <v>26400000</v>
      </c>
      <c r="D1670" t="s">
        <v>2157</v>
      </c>
      <c r="E1670" t="s">
        <v>9067</v>
      </c>
      <c r="F1670" t="s">
        <v>37</v>
      </c>
      <c r="G1670" t="s">
        <v>56</v>
      </c>
      <c r="H1670">
        <v>16000000</v>
      </c>
      <c r="I1670">
        <v>7.4</v>
      </c>
    </row>
    <row r="1671" spans="1:9" x14ac:dyDescent="0.3">
      <c r="A1671" t="s">
        <v>9070</v>
      </c>
      <c r="B1671">
        <v>92</v>
      </c>
      <c r="C1671">
        <v>17508670</v>
      </c>
      <c r="D1671" t="s">
        <v>5274</v>
      </c>
      <c r="E1671" t="s">
        <v>9073</v>
      </c>
      <c r="F1671" t="s">
        <v>37</v>
      </c>
      <c r="G1671" t="s">
        <v>56</v>
      </c>
      <c r="H1671">
        <v>15000000</v>
      </c>
      <c r="I1671">
        <v>7.4</v>
      </c>
    </row>
    <row r="1672" spans="1:9" x14ac:dyDescent="0.3">
      <c r="A1672" t="s">
        <v>816</v>
      </c>
      <c r="B1672">
        <v>122</v>
      </c>
      <c r="C1672">
        <v>9664316</v>
      </c>
      <c r="D1672" t="s">
        <v>4075</v>
      </c>
      <c r="E1672" t="s">
        <v>9077</v>
      </c>
      <c r="F1672" t="s">
        <v>37</v>
      </c>
      <c r="G1672" t="s">
        <v>38</v>
      </c>
      <c r="H1672">
        <v>27500000</v>
      </c>
      <c r="I1672">
        <v>6.8</v>
      </c>
    </row>
    <row r="1673" spans="1:9" x14ac:dyDescent="0.3">
      <c r="A1673" t="s">
        <v>9085</v>
      </c>
      <c r="B1673">
        <v>110</v>
      </c>
      <c r="C1673">
        <v>74888996</v>
      </c>
      <c r="D1673" t="s">
        <v>227</v>
      </c>
      <c r="E1673" t="s">
        <v>9086</v>
      </c>
      <c r="F1673" t="s">
        <v>37</v>
      </c>
      <c r="G1673" t="s">
        <v>38</v>
      </c>
      <c r="H1673">
        <v>30000000</v>
      </c>
      <c r="I1673">
        <v>7.2</v>
      </c>
    </row>
    <row r="1674" spans="1:9" x14ac:dyDescent="0.3">
      <c r="A1674" t="s">
        <v>9089</v>
      </c>
      <c r="B1674">
        <v>116</v>
      </c>
      <c r="C1674">
        <v>69586544</v>
      </c>
      <c r="D1674" t="s">
        <v>3409</v>
      </c>
      <c r="E1674" t="s">
        <v>9090</v>
      </c>
      <c r="F1674" t="s">
        <v>37</v>
      </c>
      <c r="G1674" t="s">
        <v>38</v>
      </c>
      <c r="H1674">
        <v>27000000</v>
      </c>
      <c r="I1674">
        <v>6</v>
      </c>
    </row>
    <row r="1675" spans="1:9" x14ac:dyDescent="0.3">
      <c r="A1675" t="s">
        <v>5164</v>
      </c>
      <c r="B1675">
        <v>115</v>
      </c>
      <c r="C1675">
        <v>60491560</v>
      </c>
      <c r="D1675" t="s">
        <v>2142</v>
      </c>
      <c r="E1675" t="s">
        <v>9094</v>
      </c>
      <c r="F1675" t="s">
        <v>37</v>
      </c>
      <c r="G1675" t="s">
        <v>38</v>
      </c>
      <c r="H1675">
        <v>27000000</v>
      </c>
      <c r="I1675">
        <v>6.6</v>
      </c>
    </row>
    <row r="1676" spans="1:9" x14ac:dyDescent="0.3">
      <c r="A1676" t="s">
        <v>5245</v>
      </c>
      <c r="B1676">
        <v>148</v>
      </c>
      <c r="C1676">
        <v>54200000</v>
      </c>
      <c r="D1676" t="s">
        <v>9099</v>
      </c>
      <c r="E1676" t="s">
        <v>9100</v>
      </c>
      <c r="F1676" t="s">
        <v>37</v>
      </c>
      <c r="G1676" t="s">
        <v>38</v>
      </c>
      <c r="H1676">
        <v>27000000</v>
      </c>
      <c r="I1676">
        <v>7.9</v>
      </c>
    </row>
    <row r="1677" spans="1:9" x14ac:dyDescent="0.3">
      <c r="A1677" t="s">
        <v>3405</v>
      </c>
      <c r="B1677">
        <v>118</v>
      </c>
      <c r="C1677">
        <v>30920167</v>
      </c>
      <c r="D1677" t="s">
        <v>6419</v>
      </c>
      <c r="E1677" t="s">
        <v>9112</v>
      </c>
      <c r="F1677" t="s">
        <v>37</v>
      </c>
      <c r="G1677" t="s">
        <v>38</v>
      </c>
      <c r="H1677">
        <v>25000000</v>
      </c>
      <c r="I1677">
        <v>5.7</v>
      </c>
    </row>
    <row r="1678" spans="1:9" x14ac:dyDescent="0.3">
      <c r="A1678" t="s">
        <v>198</v>
      </c>
      <c r="B1678">
        <v>101</v>
      </c>
      <c r="C1678">
        <v>40566655</v>
      </c>
      <c r="D1678" t="s">
        <v>1415</v>
      </c>
      <c r="E1678" t="s">
        <v>9117</v>
      </c>
      <c r="F1678" t="s">
        <v>37</v>
      </c>
      <c r="G1678" t="s">
        <v>56</v>
      </c>
      <c r="H1678">
        <v>30000000</v>
      </c>
      <c r="I1678">
        <v>7.1</v>
      </c>
    </row>
    <row r="1679" spans="1:9" x14ac:dyDescent="0.3">
      <c r="A1679" t="s">
        <v>7064</v>
      </c>
      <c r="B1679">
        <v>82</v>
      </c>
      <c r="C1679">
        <v>31768374</v>
      </c>
      <c r="D1679" t="s">
        <v>8536</v>
      </c>
      <c r="E1679" t="s">
        <v>9121</v>
      </c>
      <c r="F1679" t="s">
        <v>37</v>
      </c>
      <c r="G1679" t="s">
        <v>38</v>
      </c>
      <c r="H1679">
        <v>27000000</v>
      </c>
      <c r="I1679">
        <v>5.6</v>
      </c>
    </row>
    <row r="1680" spans="1:9" x14ac:dyDescent="0.3">
      <c r="A1680" t="s">
        <v>6046</v>
      </c>
      <c r="B1680">
        <v>110</v>
      </c>
      <c r="C1680">
        <v>22494487</v>
      </c>
      <c r="D1680" t="s">
        <v>2142</v>
      </c>
      <c r="E1680" t="s">
        <v>9125</v>
      </c>
      <c r="F1680" t="s">
        <v>37</v>
      </c>
      <c r="G1680" t="s">
        <v>767</v>
      </c>
      <c r="H1680">
        <v>27000000</v>
      </c>
      <c r="I1680">
        <v>7.8</v>
      </c>
    </row>
    <row r="1681" spans="1:9" x14ac:dyDescent="0.3">
      <c r="A1681" t="s">
        <v>9128</v>
      </c>
      <c r="B1681">
        <v>193</v>
      </c>
      <c r="C1681">
        <v>21500000</v>
      </c>
      <c r="D1681" t="s">
        <v>2157</v>
      </c>
      <c r="E1681" t="s">
        <v>9129</v>
      </c>
      <c r="F1681" t="s">
        <v>37</v>
      </c>
      <c r="G1681" t="s">
        <v>38</v>
      </c>
      <c r="H1681">
        <v>27000000</v>
      </c>
      <c r="I1681">
        <v>7.9</v>
      </c>
    </row>
    <row r="1682" spans="1:9" x14ac:dyDescent="0.3">
      <c r="A1682" t="s">
        <v>428</v>
      </c>
      <c r="B1682">
        <v>130</v>
      </c>
      <c r="C1682">
        <v>4463292</v>
      </c>
      <c r="D1682" t="s">
        <v>2819</v>
      </c>
      <c r="E1682" t="s">
        <v>9132</v>
      </c>
      <c r="F1682" t="s">
        <v>37</v>
      </c>
      <c r="G1682" t="s">
        <v>56</v>
      </c>
      <c r="H1682">
        <v>30000000</v>
      </c>
      <c r="I1682">
        <v>6.9</v>
      </c>
    </row>
    <row r="1683" spans="1:9" x14ac:dyDescent="0.3">
      <c r="A1683" t="s">
        <v>1039</v>
      </c>
      <c r="B1683">
        <v>111</v>
      </c>
      <c r="C1683">
        <v>14337579</v>
      </c>
      <c r="D1683" t="s">
        <v>9140</v>
      </c>
      <c r="E1683" t="s">
        <v>9141</v>
      </c>
      <c r="F1683" t="s">
        <v>37</v>
      </c>
      <c r="G1683" t="s">
        <v>370</v>
      </c>
      <c r="H1683">
        <v>27000000</v>
      </c>
      <c r="I1683">
        <v>7.7</v>
      </c>
    </row>
    <row r="1684" spans="1:9" x14ac:dyDescent="0.3">
      <c r="A1684" t="s">
        <v>9144</v>
      </c>
      <c r="B1684">
        <v>110</v>
      </c>
      <c r="C1684">
        <v>13823741</v>
      </c>
      <c r="D1684" t="s">
        <v>6113</v>
      </c>
      <c r="E1684" t="s">
        <v>9145</v>
      </c>
      <c r="F1684" t="s">
        <v>37</v>
      </c>
      <c r="G1684" t="s">
        <v>56</v>
      </c>
      <c r="H1684">
        <v>13500000</v>
      </c>
      <c r="I1684">
        <v>6.9</v>
      </c>
    </row>
    <row r="1685" spans="1:9" x14ac:dyDescent="0.3">
      <c r="A1685" t="s">
        <v>9162</v>
      </c>
      <c r="B1685">
        <v>123</v>
      </c>
      <c r="C1685">
        <v>10297897</v>
      </c>
      <c r="D1685" t="s">
        <v>9164</v>
      </c>
      <c r="E1685" t="s">
        <v>9165</v>
      </c>
      <c r="F1685" t="s">
        <v>37</v>
      </c>
      <c r="G1685" t="s">
        <v>38</v>
      </c>
      <c r="H1685">
        <v>27000000</v>
      </c>
      <c r="I1685">
        <v>6</v>
      </c>
    </row>
    <row r="1686" spans="1:9" x14ac:dyDescent="0.3">
      <c r="A1686" t="s">
        <v>6813</v>
      </c>
      <c r="B1686">
        <v>109</v>
      </c>
      <c r="C1686">
        <v>13248477</v>
      </c>
      <c r="D1686" t="s">
        <v>3030</v>
      </c>
      <c r="E1686" t="s">
        <v>9168</v>
      </c>
      <c r="F1686" t="s">
        <v>37</v>
      </c>
      <c r="G1686" t="s">
        <v>38</v>
      </c>
      <c r="H1686">
        <v>27000000</v>
      </c>
      <c r="I1686">
        <v>6.2</v>
      </c>
    </row>
    <row r="1687" spans="1:9" x14ac:dyDescent="0.3">
      <c r="A1687" t="s">
        <v>9172</v>
      </c>
      <c r="B1687">
        <v>99</v>
      </c>
      <c r="C1687">
        <v>8712564</v>
      </c>
      <c r="D1687" t="s">
        <v>2142</v>
      </c>
      <c r="E1687" t="s">
        <v>9173</v>
      </c>
      <c r="F1687" t="s">
        <v>37</v>
      </c>
      <c r="G1687" t="s">
        <v>38</v>
      </c>
      <c r="H1687">
        <v>27000000</v>
      </c>
      <c r="I1687">
        <v>5.9</v>
      </c>
    </row>
    <row r="1688" spans="1:9" x14ac:dyDescent="0.3">
      <c r="A1688" t="s">
        <v>9177</v>
      </c>
      <c r="B1688">
        <v>106</v>
      </c>
      <c r="C1688">
        <v>7486906</v>
      </c>
      <c r="D1688" t="s">
        <v>3932</v>
      </c>
      <c r="E1688" t="s">
        <v>9178</v>
      </c>
      <c r="F1688" t="s">
        <v>37</v>
      </c>
      <c r="G1688" t="s">
        <v>38</v>
      </c>
      <c r="H1688">
        <v>27000000</v>
      </c>
      <c r="I1688">
        <v>6.8</v>
      </c>
    </row>
    <row r="1689" spans="1:9" x14ac:dyDescent="0.3">
      <c r="A1689" t="s">
        <v>4903</v>
      </c>
      <c r="B1689">
        <v>89</v>
      </c>
      <c r="C1689">
        <v>38536376</v>
      </c>
      <c r="D1689" t="s">
        <v>3036</v>
      </c>
      <c r="E1689" t="s">
        <v>9181</v>
      </c>
      <c r="F1689" t="s">
        <v>37</v>
      </c>
      <c r="G1689" t="s">
        <v>38</v>
      </c>
      <c r="H1689">
        <v>27000000</v>
      </c>
      <c r="I1689">
        <v>3.6</v>
      </c>
    </row>
    <row r="1690" spans="1:9" x14ac:dyDescent="0.3">
      <c r="A1690" t="s">
        <v>9184</v>
      </c>
      <c r="B1690">
        <v>98</v>
      </c>
      <c r="C1690">
        <v>41008532</v>
      </c>
      <c r="D1690" t="s">
        <v>2125</v>
      </c>
      <c r="E1690" t="s">
        <v>9185</v>
      </c>
      <c r="F1690" t="s">
        <v>37</v>
      </c>
      <c r="G1690" t="s">
        <v>38</v>
      </c>
      <c r="H1690">
        <v>27000000</v>
      </c>
      <c r="I1690">
        <v>6.7</v>
      </c>
    </row>
    <row r="1691" spans="1:9" x14ac:dyDescent="0.3">
      <c r="A1691" t="s">
        <v>7687</v>
      </c>
      <c r="B1691">
        <v>93</v>
      </c>
      <c r="C1691">
        <v>5204007</v>
      </c>
      <c r="D1691" t="s">
        <v>422</v>
      </c>
      <c r="E1691" t="s">
        <v>9189</v>
      </c>
      <c r="F1691" t="s">
        <v>37</v>
      </c>
      <c r="G1691" t="s">
        <v>56</v>
      </c>
      <c r="H1691">
        <v>28000000</v>
      </c>
      <c r="I1691">
        <v>6.3</v>
      </c>
    </row>
    <row r="1692" spans="1:9" x14ac:dyDescent="0.3">
      <c r="A1692" t="s">
        <v>1324</v>
      </c>
      <c r="B1692">
        <v>112</v>
      </c>
      <c r="C1692">
        <v>4485485</v>
      </c>
      <c r="D1692" t="s">
        <v>9193</v>
      </c>
      <c r="E1692" t="s">
        <v>9194</v>
      </c>
      <c r="F1692" t="s">
        <v>37</v>
      </c>
      <c r="G1692" t="s">
        <v>38</v>
      </c>
      <c r="H1692">
        <v>15000000</v>
      </c>
      <c r="I1692">
        <v>6.4</v>
      </c>
    </row>
    <row r="1693" spans="1:9" x14ac:dyDescent="0.3">
      <c r="A1693" t="s">
        <v>2066</v>
      </c>
      <c r="B1693">
        <v>101</v>
      </c>
      <c r="C1693">
        <v>4476235</v>
      </c>
      <c r="D1693" t="s">
        <v>4833</v>
      </c>
      <c r="E1693" t="s">
        <v>9197</v>
      </c>
      <c r="F1693" t="s">
        <v>37</v>
      </c>
      <c r="G1693" t="s">
        <v>38</v>
      </c>
      <c r="H1693">
        <v>27000000</v>
      </c>
      <c r="I1693">
        <v>6.4</v>
      </c>
    </row>
    <row r="1694" spans="1:9" x14ac:dyDescent="0.3">
      <c r="A1694" t="s">
        <v>3122</v>
      </c>
      <c r="B1694">
        <v>104</v>
      </c>
      <c r="C1694">
        <v>1089365</v>
      </c>
      <c r="D1694" t="s">
        <v>2527</v>
      </c>
      <c r="E1694" t="s">
        <v>9201</v>
      </c>
      <c r="F1694" t="s">
        <v>37</v>
      </c>
      <c r="G1694" t="s">
        <v>38</v>
      </c>
      <c r="H1694">
        <v>25000000</v>
      </c>
      <c r="I1694">
        <v>5.7</v>
      </c>
    </row>
    <row r="1695" spans="1:9" x14ac:dyDescent="0.3">
      <c r="A1695" t="s">
        <v>6997</v>
      </c>
      <c r="B1695">
        <v>120</v>
      </c>
      <c r="C1695">
        <v>763044</v>
      </c>
      <c r="D1695" t="s">
        <v>4075</v>
      </c>
      <c r="E1695" t="s">
        <v>9204</v>
      </c>
      <c r="F1695" t="s">
        <v>37</v>
      </c>
      <c r="G1695" t="s">
        <v>268</v>
      </c>
      <c r="H1695">
        <v>23000000</v>
      </c>
      <c r="I1695">
        <v>6.2</v>
      </c>
    </row>
    <row r="1696" spans="1:9" x14ac:dyDescent="0.3">
      <c r="A1696" t="s">
        <v>3233</v>
      </c>
      <c r="B1696">
        <v>91</v>
      </c>
      <c r="C1696">
        <v>20819129</v>
      </c>
      <c r="D1696" t="s">
        <v>1752</v>
      </c>
      <c r="E1696" t="s">
        <v>9214</v>
      </c>
      <c r="F1696" t="s">
        <v>37</v>
      </c>
      <c r="G1696" t="s">
        <v>38</v>
      </c>
      <c r="H1696">
        <v>26000000</v>
      </c>
      <c r="I1696">
        <v>5.2</v>
      </c>
    </row>
    <row r="1697" spans="1:9" x14ac:dyDescent="0.3">
      <c r="A1697" t="s">
        <v>2042</v>
      </c>
      <c r="B1697">
        <v>97</v>
      </c>
      <c r="C1697">
        <v>110222438</v>
      </c>
      <c r="D1697" t="s">
        <v>9218</v>
      </c>
      <c r="E1697" t="s">
        <v>9219</v>
      </c>
      <c r="F1697" t="s">
        <v>37</v>
      </c>
      <c r="G1697" t="s">
        <v>38</v>
      </c>
      <c r="H1697">
        <v>26000000</v>
      </c>
      <c r="I1697">
        <v>6.1</v>
      </c>
    </row>
    <row r="1698" spans="1:9" x14ac:dyDescent="0.3">
      <c r="A1698" t="s">
        <v>3218</v>
      </c>
      <c r="B1698">
        <v>133</v>
      </c>
      <c r="C1698">
        <v>109243478</v>
      </c>
      <c r="D1698" t="s">
        <v>1681</v>
      </c>
      <c r="E1698" t="s">
        <v>9222</v>
      </c>
      <c r="F1698" t="s">
        <v>37</v>
      </c>
      <c r="G1698" t="s">
        <v>38</v>
      </c>
      <c r="H1698">
        <v>26000000</v>
      </c>
      <c r="I1698">
        <v>7.1</v>
      </c>
    </row>
    <row r="1699" spans="1:9" x14ac:dyDescent="0.3">
      <c r="A1699" t="s">
        <v>4537</v>
      </c>
      <c r="B1699">
        <v>123</v>
      </c>
      <c r="C1699">
        <v>100241322</v>
      </c>
      <c r="D1699" t="s">
        <v>1415</v>
      </c>
      <c r="E1699" t="s">
        <v>9227</v>
      </c>
      <c r="F1699" t="s">
        <v>37</v>
      </c>
      <c r="G1699" t="s">
        <v>38</v>
      </c>
      <c r="H1699">
        <v>25000000</v>
      </c>
      <c r="I1699">
        <v>7.2</v>
      </c>
    </row>
    <row r="1700" spans="1:9" x14ac:dyDescent="0.3">
      <c r="A1700" t="s">
        <v>9230</v>
      </c>
      <c r="B1700">
        <v>114</v>
      </c>
      <c r="C1700">
        <v>25977365</v>
      </c>
      <c r="D1700" t="s">
        <v>2142</v>
      </c>
      <c r="E1700" t="s">
        <v>9232</v>
      </c>
      <c r="F1700" t="s">
        <v>37</v>
      </c>
      <c r="G1700" t="s">
        <v>38</v>
      </c>
      <c r="H1700">
        <v>28000000</v>
      </c>
      <c r="I1700">
        <v>6.5</v>
      </c>
    </row>
    <row r="1701" spans="1:9" x14ac:dyDescent="0.3">
      <c r="A1701" t="s">
        <v>2698</v>
      </c>
      <c r="B1701">
        <v>111</v>
      </c>
      <c r="C1701">
        <v>91457688</v>
      </c>
      <c r="D1701" t="s">
        <v>1752</v>
      </c>
      <c r="E1701" t="s">
        <v>9236</v>
      </c>
      <c r="F1701" t="s">
        <v>37</v>
      </c>
      <c r="G1701" t="s">
        <v>38</v>
      </c>
      <c r="H1701">
        <v>26000000</v>
      </c>
      <c r="I1701">
        <v>6</v>
      </c>
    </row>
    <row r="1702" spans="1:9" x14ac:dyDescent="0.3">
      <c r="A1702" t="s">
        <v>5418</v>
      </c>
      <c r="B1702">
        <v>117</v>
      </c>
      <c r="C1702">
        <v>87341380</v>
      </c>
      <c r="D1702" t="s">
        <v>1752</v>
      </c>
      <c r="E1702" t="s">
        <v>9239</v>
      </c>
      <c r="F1702" t="s">
        <v>37</v>
      </c>
      <c r="G1702" t="s">
        <v>38</v>
      </c>
      <c r="H1702">
        <v>27000000</v>
      </c>
      <c r="I1702">
        <v>7</v>
      </c>
    </row>
    <row r="1703" spans="1:9" x14ac:dyDescent="0.3">
      <c r="A1703" t="s">
        <v>3136</v>
      </c>
      <c r="B1703">
        <v>121</v>
      </c>
      <c r="C1703">
        <v>65703412</v>
      </c>
      <c r="D1703" t="s">
        <v>1415</v>
      </c>
      <c r="E1703" t="s">
        <v>9242</v>
      </c>
      <c r="F1703" t="s">
        <v>37</v>
      </c>
      <c r="G1703" t="s">
        <v>38</v>
      </c>
      <c r="H1703">
        <v>26000000</v>
      </c>
      <c r="I1703">
        <v>7</v>
      </c>
    </row>
    <row r="1704" spans="1:9" x14ac:dyDescent="0.3">
      <c r="A1704" t="s">
        <v>2859</v>
      </c>
      <c r="B1704">
        <v>139</v>
      </c>
      <c r="C1704">
        <v>58328680</v>
      </c>
      <c r="D1704" t="s">
        <v>4042</v>
      </c>
      <c r="E1704" t="s">
        <v>9246</v>
      </c>
      <c r="F1704" t="s">
        <v>37</v>
      </c>
      <c r="G1704" t="s">
        <v>38</v>
      </c>
      <c r="H1704">
        <v>22000000</v>
      </c>
      <c r="I1704">
        <v>7.5</v>
      </c>
    </row>
    <row r="1705" spans="1:9" x14ac:dyDescent="0.3">
      <c r="A1705" t="s">
        <v>1324</v>
      </c>
      <c r="B1705">
        <v>115</v>
      </c>
      <c r="C1705">
        <v>61490000</v>
      </c>
      <c r="D1705" t="s">
        <v>3171</v>
      </c>
      <c r="E1705" t="s">
        <v>9249</v>
      </c>
      <c r="F1705" t="s">
        <v>37</v>
      </c>
      <c r="G1705" t="s">
        <v>38</v>
      </c>
      <c r="H1705">
        <v>26000000</v>
      </c>
      <c r="I1705">
        <v>6.6</v>
      </c>
    </row>
    <row r="1706" spans="1:9" x14ac:dyDescent="0.3">
      <c r="A1706" t="s">
        <v>8807</v>
      </c>
      <c r="B1706">
        <v>175</v>
      </c>
      <c r="C1706">
        <v>50800000</v>
      </c>
      <c r="D1706" t="s">
        <v>1961</v>
      </c>
      <c r="E1706" t="s">
        <v>9260</v>
      </c>
      <c r="F1706" t="s">
        <v>37</v>
      </c>
      <c r="G1706" t="s">
        <v>38</v>
      </c>
      <c r="H1706">
        <v>26000000</v>
      </c>
      <c r="I1706">
        <v>7.4</v>
      </c>
    </row>
    <row r="1707" spans="1:9" x14ac:dyDescent="0.3">
      <c r="A1707" t="s">
        <v>6308</v>
      </c>
      <c r="B1707">
        <v>85</v>
      </c>
      <c r="C1707">
        <v>57859105</v>
      </c>
      <c r="D1707" t="s">
        <v>852</v>
      </c>
      <c r="E1707" t="s">
        <v>9266</v>
      </c>
      <c r="F1707" t="s">
        <v>37</v>
      </c>
      <c r="G1707" t="s">
        <v>38</v>
      </c>
      <c r="H1707">
        <v>26000000</v>
      </c>
      <c r="I1707">
        <v>6.5</v>
      </c>
    </row>
    <row r="1708" spans="1:9" x14ac:dyDescent="0.3">
      <c r="A1708" t="s">
        <v>5861</v>
      </c>
      <c r="B1708">
        <v>90</v>
      </c>
      <c r="C1708">
        <v>46455802</v>
      </c>
      <c r="D1708" t="s">
        <v>5544</v>
      </c>
      <c r="E1708" t="s">
        <v>9271</v>
      </c>
      <c r="F1708" t="s">
        <v>37</v>
      </c>
      <c r="G1708" t="s">
        <v>38</v>
      </c>
      <c r="H1708">
        <v>26000000</v>
      </c>
      <c r="I1708">
        <v>6.2</v>
      </c>
    </row>
    <row r="1709" spans="1:9" x14ac:dyDescent="0.3">
      <c r="A1709" t="s">
        <v>4260</v>
      </c>
      <c r="B1709">
        <v>107</v>
      </c>
      <c r="C1709">
        <v>45506619</v>
      </c>
      <c r="D1709" t="s">
        <v>9275</v>
      </c>
      <c r="E1709" t="s">
        <v>9276</v>
      </c>
      <c r="F1709" t="s">
        <v>37</v>
      </c>
      <c r="G1709" t="s">
        <v>56</v>
      </c>
      <c r="H1709">
        <v>26000000</v>
      </c>
      <c r="I1709">
        <v>7.8</v>
      </c>
    </row>
    <row r="1710" spans="1:9" x14ac:dyDescent="0.3">
      <c r="A1710" t="s">
        <v>4317</v>
      </c>
      <c r="B1710">
        <v>100</v>
      </c>
      <c r="C1710">
        <v>40168080</v>
      </c>
      <c r="D1710" t="s">
        <v>3458</v>
      </c>
      <c r="E1710" t="s">
        <v>9280</v>
      </c>
      <c r="F1710" t="s">
        <v>37</v>
      </c>
      <c r="G1710" t="s">
        <v>38</v>
      </c>
      <c r="H1710">
        <v>26000000</v>
      </c>
      <c r="I1710">
        <v>5.2</v>
      </c>
    </row>
    <row r="1711" spans="1:9" x14ac:dyDescent="0.3">
      <c r="A1711" t="s">
        <v>278</v>
      </c>
      <c r="B1711">
        <v>129</v>
      </c>
      <c r="C1711">
        <v>49874933</v>
      </c>
      <c r="D1711" t="s">
        <v>9193</v>
      </c>
      <c r="E1711" t="s">
        <v>9284</v>
      </c>
      <c r="F1711" t="s">
        <v>37</v>
      </c>
      <c r="G1711" t="s">
        <v>38</v>
      </c>
      <c r="H1711">
        <v>26000000</v>
      </c>
      <c r="I1711">
        <v>6.5</v>
      </c>
    </row>
    <row r="1712" spans="1:9" x14ac:dyDescent="0.3">
      <c r="A1712" t="s">
        <v>1744</v>
      </c>
      <c r="B1712">
        <v>109</v>
      </c>
      <c r="C1712">
        <v>45489752</v>
      </c>
      <c r="D1712" t="s">
        <v>1415</v>
      </c>
      <c r="E1712" t="s">
        <v>9287</v>
      </c>
      <c r="F1712" t="s">
        <v>37</v>
      </c>
      <c r="G1712" t="s">
        <v>38</v>
      </c>
      <c r="H1712">
        <v>26000000</v>
      </c>
      <c r="I1712">
        <v>6.5</v>
      </c>
    </row>
    <row r="1713" spans="1:9" x14ac:dyDescent="0.3">
      <c r="A1713" t="s">
        <v>3376</v>
      </c>
      <c r="B1713">
        <v>94</v>
      </c>
      <c r="C1713">
        <v>36985501</v>
      </c>
      <c r="D1713" t="s">
        <v>9291</v>
      </c>
      <c r="E1713" t="s">
        <v>9292</v>
      </c>
      <c r="F1713" t="s">
        <v>37</v>
      </c>
      <c r="G1713" t="s">
        <v>38</v>
      </c>
      <c r="H1713">
        <v>26000000</v>
      </c>
      <c r="I1713">
        <v>5.2</v>
      </c>
    </row>
    <row r="1714" spans="1:9" x14ac:dyDescent="0.3">
      <c r="A1714" t="s">
        <v>3639</v>
      </c>
      <c r="B1714">
        <v>133</v>
      </c>
      <c r="C1714">
        <v>33200000</v>
      </c>
      <c r="D1714" t="s">
        <v>9297</v>
      </c>
      <c r="E1714" t="s">
        <v>9298</v>
      </c>
      <c r="F1714" t="s">
        <v>37</v>
      </c>
      <c r="G1714" t="s">
        <v>38</v>
      </c>
      <c r="H1714">
        <v>26000000</v>
      </c>
      <c r="I1714">
        <v>7.2</v>
      </c>
    </row>
    <row r="1715" spans="1:9" x14ac:dyDescent="0.3">
      <c r="A1715" t="s">
        <v>5423</v>
      </c>
      <c r="B1715">
        <v>105</v>
      </c>
      <c r="C1715">
        <v>28501651</v>
      </c>
      <c r="D1715" t="s">
        <v>4075</v>
      </c>
      <c r="E1715" t="s">
        <v>9302</v>
      </c>
      <c r="F1715" t="s">
        <v>37</v>
      </c>
      <c r="G1715" t="s">
        <v>38</v>
      </c>
      <c r="H1715">
        <v>26000000</v>
      </c>
      <c r="I1715">
        <v>7.1</v>
      </c>
    </row>
    <row r="1716" spans="1:9" x14ac:dyDescent="0.3">
      <c r="A1716" t="s">
        <v>9305</v>
      </c>
      <c r="B1716">
        <v>100</v>
      </c>
      <c r="C1716">
        <v>23222861</v>
      </c>
      <c r="D1716" t="s">
        <v>9306</v>
      </c>
      <c r="E1716" t="s">
        <v>9307</v>
      </c>
      <c r="F1716" t="s">
        <v>37</v>
      </c>
      <c r="G1716" t="s">
        <v>38</v>
      </c>
      <c r="H1716">
        <v>26000000</v>
      </c>
      <c r="I1716">
        <v>4.5</v>
      </c>
    </row>
    <row r="1717" spans="1:9" x14ac:dyDescent="0.3">
      <c r="A1717" t="s">
        <v>3303</v>
      </c>
      <c r="B1717">
        <v>113</v>
      </c>
      <c r="C1717">
        <v>54540525</v>
      </c>
      <c r="D1717" t="s">
        <v>1681</v>
      </c>
      <c r="E1717" t="s">
        <v>9310</v>
      </c>
      <c r="F1717" t="s">
        <v>37</v>
      </c>
      <c r="G1717" t="s">
        <v>38</v>
      </c>
      <c r="H1717">
        <v>56000000</v>
      </c>
      <c r="I1717">
        <v>5.7</v>
      </c>
    </row>
    <row r="1718" spans="1:9" x14ac:dyDescent="0.3">
      <c r="A1718" t="s">
        <v>9314</v>
      </c>
      <c r="B1718">
        <v>118</v>
      </c>
      <c r="C1718">
        <v>16252765</v>
      </c>
      <c r="D1718" t="s">
        <v>3277</v>
      </c>
      <c r="E1718" t="s">
        <v>9316</v>
      </c>
      <c r="F1718" t="s">
        <v>37</v>
      </c>
      <c r="G1718" t="s">
        <v>1465</v>
      </c>
      <c r="H1718">
        <v>42000000</v>
      </c>
      <c r="I1718">
        <v>6</v>
      </c>
    </row>
    <row r="1719" spans="1:9" x14ac:dyDescent="0.3">
      <c r="A1719" t="s">
        <v>5139</v>
      </c>
      <c r="B1719">
        <v>110</v>
      </c>
      <c r="C1719">
        <v>16005978</v>
      </c>
      <c r="D1719" t="s">
        <v>2215</v>
      </c>
      <c r="E1719" t="s">
        <v>9321</v>
      </c>
      <c r="F1719" t="s">
        <v>37</v>
      </c>
      <c r="G1719" t="s">
        <v>38</v>
      </c>
      <c r="H1719">
        <v>26000000</v>
      </c>
      <c r="I1719">
        <v>6.4</v>
      </c>
    </row>
    <row r="1720" spans="1:9" x14ac:dyDescent="0.3">
      <c r="A1720" t="s">
        <v>4239</v>
      </c>
      <c r="B1720">
        <v>110</v>
      </c>
      <c r="C1720">
        <v>14469428</v>
      </c>
      <c r="D1720" t="s">
        <v>1681</v>
      </c>
      <c r="E1720" t="s">
        <v>9324</v>
      </c>
      <c r="F1720" t="s">
        <v>37</v>
      </c>
      <c r="G1720" t="s">
        <v>38</v>
      </c>
      <c r="H1720">
        <v>26000000</v>
      </c>
      <c r="I1720">
        <v>5.2</v>
      </c>
    </row>
    <row r="1721" spans="1:9" x14ac:dyDescent="0.3">
      <c r="A1721" t="s">
        <v>9327</v>
      </c>
      <c r="B1721">
        <v>99</v>
      </c>
      <c r="C1721">
        <v>13829734</v>
      </c>
      <c r="D1721" t="s">
        <v>9328</v>
      </c>
      <c r="E1721" t="s">
        <v>9329</v>
      </c>
      <c r="F1721" t="s">
        <v>37</v>
      </c>
      <c r="G1721" t="s">
        <v>268</v>
      </c>
      <c r="H1721">
        <v>26000000</v>
      </c>
      <c r="I1721">
        <v>4.3</v>
      </c>
    </row>
    <row r="1722" spans="1:9" x14ac:dyDescent="0.3">
      <c r="A1722" t="s">
        <v>9333</v>
      </c>
      <c r="B1722">
        <v>101</v>
      </c>
      <c r="C1722">
        <v>1075288</v>
      </c>
      <c r="D1722" t="s">
        <v>2125</v>
      </c>
      <c r="E1722" t="s">
        <v>9334</v>
      </c>
      <c r="F1722" t="s">
        <v>37</v>
      </c>
      <c r="G1722" t="s">
        <v>38</v>
      </c>
      <c r="H1722">
        <v>22000000</v>
      </c>
      <c r="I1722">
        <v>6.1</v>
      </c>
    </row>
    <row r="1723" spans="1:9" x14ac:dyDescent="0.3">
      <c r="A1723" t="s">
        <v>4003</v>
      </c>
      <c r="B1723">
        <v>103</v>
      </c>
      <c r="C1723">
        <v>7496522</v>
      </c>
      <c r="D1723" t="s">
        <v>9343</v>
      </c>
      <c r="E1723" t="s">
        <v>9344</v>
      </c>
      <c r="F1723" t="s">
        <v>37</v>
      </c>
      <c r="G1723" t="s">
        <v>38</v>
      </c>
      <c r="H1723">
        <v>26000000</v>
      </c>
      <c r="I1723">
        <v>6.8</v>
      </c>
    </row>
    <row r="1724" spans="1:9" x14ac:dyDescent="0.3">
      <c r="A1724" t="s">
        <v>9351</v>
      </c>
      <c r="B1724">
        <v>95</v>
      </c>
      <c r="C1724">
        <v>20047715</v>
      </c>
      <c r="D1724" t="s">
        <v>9353</v>
      </c>
      <c r="E1724" t="s">
        <v>9355</v>
      </c>
      <c r="F1724" t="s">
        <v>37</v>
      </c>
      <c r="G1724" t="s">
        <v>38</v>
      </c>
      <c r="H1724">
        <v>25530000</v>
      </c>
      <c r="I1724">
        <v>5.2</v>
      </c>
    </row>
    <row r="1725" spans="1:9" x14ac:dyDescent="0.3">
      <c r="A1725" t="s">
        <v>2448</v>
      </c>
      <c r="B1725">
        <v>117</v>
      </c>
      <c r="C1725">
        <v>12276810</v>
      </c>
      <c r="D1725" t="s">
        <v>1644</v>
      </c>
      <c r="E1725" t="s">
        <v>9359</v>
      </c>
      <c r="F1725" t="s">
        <v>37</v>
      </c>
      <c r="G1725" t="s">
        <v>38</v>
      </c>
      <c r="H1725">
        <v>26000000</v>
      </c>
      <c r="I1725">
        <v>6.5</v>
      </c>
    </row>
    <row r="1726" spans="1:9" x14ac:dyDescent="0.3">
      <c r="A1726" t="s">
        <v>9362</v>
      </c>
      <c r="B1726">
        <v>129</v>
      </c>
      <c r="C1726">
        <v>33565375</v>
      </c>
      <c r="D1726" t="s">
        <v>3277</v>
      </c>
      <c r="E1726" t="s">
        <v>9363</v>
      </c>
      <c r="F1726" t="s">
        <v>37</v>
      </c>
      <c r="G1726" t="s">
        <v>56</v>
      </c>
      <c r="H1726">
        <v>15000000</v>
      </c>
      <c r="I1726">
        <v>7.5</v>
      </c>
    </row>
    <row r="1727" spans="1:9" x14ac:dyDescent="0.3">
      <c r="A1727" t="s">
        <v>3239</v>
      </c>
      <c r="B1727">
        <v>120</v>
      </c>
      <c r="C1727">
        <v>499263</v>
      </c>
      <c r="D1727" t="s">
        <v>3409</v>
      </c>
      <c r="E1727" t="s">
        <v>9369</v>
      </c>
      <c r="F1727" t="s">
        <v>9373</v>
      </c>
      <c r="G1727" t="s">
        <v>38</v>
      </c>
      <c r="H1727">
        <v>30000000</v>
      </c>
      <c r="I1727">
        <v>7.1</v>
      </c>
    </row>
    <row r="1728" spans="1:9" x14ac:dyDescent="0.3">
      <c r="A1728" t="s">
        <v>1252</v>
      </c>
      <c r="B1728">
        <v>125</v>
      </c>
      <c r="C1728">
        <v>219200000</v>
      </c>
      <c r="D1728" t="s">
        <v>9105</v>
      </c>
      <c r="E1728" t="s">
        <v>9374</v>
      </c>
      <c r="F1728" t="s">
        <v>37</v>
      </c>
      <c r="G1728" t="s">
        <v>38</v>
      </c>
      <c r="H1728">
        <v>25000000</v>
      </c>
      <c r="I1728">
        <v>6.9</v>
      </c>
    </row>
    <row r="1729" spans="1:9" x14ac:dyDescent="0.3">
      <c r="A1729" t="s">
        <v>3122</v>
      </c>
      <c r="B1729">
        <v>133</v>
      </c>
      <c r="C1729">
        <v>172825435</v>
      </c>
      <c r="D1729" t="s">
        <v>3409</v>
      </c>
      <c r="E1729" t="s">
        <v>9378</v>
      </c>
      <c r="F1729" t="s">
        <v>37</v>
      </c>
      <c r="G1729" t="s">
        <v>38</v>
      </c>
      <c r="H1729">
        <v>25000000</v>
      </c>
      <c r="I1729">
        <v>8</v>
      </c>
    </row>
    <row r="1730" spans="1:9" x14ac:dyDescent="0.3">
      <c r="A1730" t="s">
        <v>3694</v>
      </c>
      <c r="B1730">
        <v>116</v>
      </c>
      <c r="C1730">
        <v>148085755</v>
      </c>
      <c r="D1730" t="s">
        <v>3409</v>
      </c>
      <c r="E1730" t="s">
        <v>9382</v>
      </c>
      <c r="F1730" t="s">
        <v>37</v>
      </c>
      <c r="G1730" t="s">
        <v>38</v>
      </c>
      <c r="H1730">
        <v>33000000</v>
      </c>
      <c r="I1730">
        <v>8.1999999999999993</v>
      </c>
    </row>
    <row r="1731" spans="1:9" x14ac:dyDescent="0.3">
      <c r="A1731" t="s">
        <v>760</v>
      </c>
      <c r="B1731">
        <v>129</v>
      </c>
      <c r="C1731">
        <v>25517500</v>
      </c>
      <c r="D1731" t="s">
        <v>5940</v>
      </c>
      <c r="E1731" t="s">
        <v>9386</v>
      </c>
      <c r="F1731" t="s">
        <v>37</v>
      </c>
      <c r="G1731" t="s">
        <v>38</v>
      </c>
      <c r="H1731">
        <v>25100000</v>
      </c>
      <c r="I1731">
        <v>6.4</v>
      </c>
    </row>
    <row r="1732" spans="1:9" x14ac:dyDescent="0.3">
      <c r="A1732" t="s">
        <v>4965</v>
      </c>
      <c r="B1732">
        <v>93</v>
      </c>
      <c r="C1732">
        <v>145000989</v>
      </c>
      <c r="D1732" t="s">
        <v>59</v>
      </c>
      <c r="E1732" t="s">
        <v>9389</v>
      </c>
      <c r="F1732" t="s">
        <v>37</v>
      </c>
      <c r="G1732" t="s">
        <v>1465</v>
      </c>
      <c r="H1732">
        <v>25000000</v>
      </c>
      <c r="I1732">
        <v>7.9</v>
      </c>
    </row>
    <row r="1733" spans="1:9" x14ac:dyDescent="0.3">
      <c r="A1733" t="s">
        <v>9392</v>
      </c>
      <c r="B1733">
        <v>118</v>
      </c>
      <c r="C1733">
        <v>26761283</v>
      </c>
      <c r="D1733" t="s">
        <v>214</v>
      </c>
      <c r="E1733" t="s">
        <v>9394</v>
      </c>
      <c r="F1733" t="s">
        <v>37</v>
      </c>
      <c r="G1733" t="s">
        <v>38</v>
      </c>
      <c r="H1733">
        <v>26000000</v>
      </c>
      <c r="I1733">
        <v>6.7</v>
      </c>
    </row>
    <row r="1734" spans="1:9" x14ac:dyDescent="0.3">
      <c r="A1734" t="s">
        <v>2260</v>
      </c>
      <c r="B1734">
        <v>129</v>
      </c>
      <c r="C1734">
        <v>121945720</v>
      </c>
      <c r="D1734" t="s">
        <v>9397</v>
      </c>
      <c r="E1734" t="s">
        <v>9398</v>
      </c>
      <c r="F1734" t="s">
        <v>37</v>
      </c>
      <c r="G1734" t="s">
        <v>38</v>
      </c>
      <c r="H1734">
        <v>25000000</v>
      </c>
      <c r="I1734">
        <v>6.1</v>
      </c>
    </row>
    <row r="1735" spans="1:9" x14ac:dyDescent="0.3">
      <c r="A1735" t="s">
        <v>389</v>
      </c>
      <c r="B1735">
        <v>185</v>
      </c>
      <c r="C1735">
        <v>96067179</v>
      </c>
      <c r="D1735" t="s">
        <v>5940</v>
      </c>
      <c r="E1735" t="s">
        <v>9403</v>
      </c>
      <c r="F1735" t="s">
        <v>37</v>
      </c>
      <c r="G1735" t="s">
        <v>38</v>
      </c>
      <c r="H1735">
        <v>22000000</v>
      </c>
      <c r="I1735">
        <v>8.9</v>
      </c>
    </row>
    <row r="1736" spans="1:9" x14ac:dyDescent="0.3">
      <c r="A1736" t="s">
        <v>3453</v>
      </c>
      <c r="B1736">
        <v>146</v>
      </c>
      <c r="C1736">
        <v>169705587</v>
      </c>
      <c r="D1736" t="s">
        <v>3409</v>
      </c>
      <c r="E1736" t="s">
        <v>9407</v>
      </c>
      <c r="F1736" t="s">
        <v>37</v>
      </c>
      <c r="G1736" t="s">
        <v>38</v>
      </c>
      <c r="H1736">
        <v>25000000</v>
      </c>
      <c r="I1736">
        <v>8.1</v>
      </c>
    </row>
    <row r="1737" spans="1:9" x14ac:dyDescent="0.3">
      <c r="A1737" t="s">
        <v>1104</v>
      </c>
      <c r="B1737">
        <v>128</v>
      </c>
      <c r="C1737">
        <v>3254172</v>
      </c>
      <c r="D1737" t="s">
        <v>3581</v>
      </c>
      <c r="E1737" t="s">
        <v>9410</v>
      </c>
      <c r="F1737" t="s">
        <v>37</v>
      </c>
      <c r="G1737" t="s">
        <v>38</v>
      </c>
      <c r="H1737">
        <v>28000000</v>
      </c>
      <c r="I1737">
        <v>6.2</v>
      </c>
    </row>
    <row r="1738" spans="1:9" x14ac:dyDescent="0.3">
      <c r="A1738" t="s">
        <v>1575</v>
      </c>
      <c r="B1738">
        <v>93</v>
      </c>
      <c r="C1738">
        <v>84185387</v>
      </c>
      <c r="D1738" t="s">
        <v>9414</v>
      </c>
      <c r="E1738" t="s">
        <v>9415</v>
      </c>
      <c r="F1738" t="s">
        <v>37</v>
      </c>
      <c r="G1738" t="s">
        <v>38</v>
      </c>
      <c r="H1738">
        <v>80000000</v>
      </c>
      <c r="I1738">
        <v>4.9000000000000004</v>
      </c>
    </row>
    <row r="1739" spans="1:9" x14ac:dyDescent="0.3">
      <c r="A1739" t="s">
        <v>7687</v>
      </c>
      <c r="B1739">
        <v>97</v>
      </c>
      <c r="C1739">
        <v>82163317</v>
      </c>
      <c r="D1739" t="s">
        <v>4904</v>
      </c>
      <c r="E1739" t="s">
        <v>9427</v>
      </c>
      <c r="F1739" t="s">
        <v>37</v>
      </c>
      <c r="G1739" t="s">
        <v>38</v>
      </c>
      <c r="H1739">
        <v>30000000</v>
      </c>
      <c r="I1739">
        <v>5.8</v>
      </c>
    </row>
    <row r="1740" spans="1:9" x14ac:dyDescent="0.3">
      <c r="A1740" t="s">
        <v>5873</v>
      </c>
      <c r="B1740">
        <v>82</v>
      </c>
      <c r="C1740">
        <v>80920948</v>
      </c>
      <c r="D1740" t="s">
        <v>478</v>
      </c>
      <c r="E1740" t="s">
        <v>9435</v>
      </c>
      <c r="F1740" t="s">
        <v>37</v>
      </c>
      <c r="G1740" t="s">
        <v>38</v>
      </c>
      <c r="H1740">
        <v>30000000</v>
      </c>
      <c r="I1740">
        <v>6</v>
      </c>
    </row>
    <row r="1741" spans="1:9" x14ac:dyDescent="0.3">
      <c r="A1741" t="s">
        <v>570</v>
      </c>
      <c r="B1741">
        <v>85</v>
      </c>
      <c r="C1741">
        <v>80034302</v>
      </c>
      <c r="D1741" t="s">
        <v>3446</v>
      </c>
      <c r="E1741" t="s">
        <v>9439</v>
      </c>
      <c r="F1741" t="s">
        <v>37</v>
      </c>
      <c r="G1741" t="s">
        <v>38</v>
      </c>
      <c r="H1741">
        <v>25000000</v>
      </c>
      <c r="I1741">
        <v>7</v>
      </c>
    </row>
    <row r="1742" spans="1:9" x14ac:dyDescent="0.3">
      <c r="A1742" t="s">
        <v>9443</v>
      </c>
      <c r="B1742">
        <v>88</v>
      </c>
      <c r="C1742">
        <v>78656813</v>
      </c>
      <c r="D1742" t="s">
        <v>3036</v>
      </c>
      <c r="E1742" t="s">
        <v>9446</v>
      </c>
      <c r="F1742" t="s">
        <v>37</v>
      </c>
      <c r="G1742" t="s">
        <v>38</v>
      </c>
      <c r="H1742">
        <v>25000000</v>
      </c>
      <c r="I1742">
        <v>6</v>
      </c>
    </row>
    <row r="1743" spans="1:9" x14ac:dyDescent="0.3">
      <c r="A1743" t="s">
        <v>2246</v>
      </c>
      <c r="B1743">
        <v>119</v>
      </c>
      <c r="C1743">
        <v>76270454</v>
      </c>
      <c r="D1743" t="s">
        <v>2125</v>
      </c>
      <c r="E1743" t="s">
        <v>9451</v>
      </c>
      <c r="F1743" t="s">
        <v>37</v>
      </c>
      <c r="G1743" t="s">
        <v>38</v>
      </c>
      <c r="H1743">
        <v>25000000</v>
      </c>
      <c r="I1743">
        <v>7.9</v>
      </c>
    </row>
    <row r="1744" spans="1:9" x14ac:dyDescent="0.3">
      <c r="A1744" t="s">
        <v>7113</v>
      </c>
      <c r="B1744">
        <v>122</v>
      </c>
      <c r="C1744">
        <v>74273505</v>
      </c>
      <c r="D1744" t="s">
        <v>2125</v>
      </c>
      <c r="E1744" t="s">
        <v>9454</v>
      </c>
      <c r="F1744" t="s">
        <v>37</v>
      </c>
      <c r="G1744" t="s">
        <v>38</v>
      </c>
      <c r="H1744">
        <v>25000000</v>
      </c>
      <c r="I1744">
        <v>8.1</v>
      </c>
    </row>
    <row r="1745" spans="1:9" x14ac:dyDescent="0.3">
      <c r="A1745" t="s">
        <v>1351</v>
      </c>
      <c r="B1745">
        <v>99</v>
      </c>
      <c r="C1745">
        <v>134141530</v>
      </c>
      <c r="D1745" t="s">
        <v>5710</v>
      </c>
      <c r="E1745" t="s">
        <v>9457</v>
      </c>
      <c r="F1745" t="s">
        <v>37</v>
      </c>
      <c r="G1745" t="s">
        <v>38</v>
      </c>
      <c r="H1745">
        <v>25000000</v>
      </c>
      <c r="I1745">
        <v>6.2</v>
      </c>
    </row>
    <row r="1746" spans="1:9" x14ac:dyDescent="0.3">
      <c r="A1746" t="s">
        <v>9461</v>
      </c>
      <c r="B1746">
        <v>97</v>
      </c>
      <c r="C1746">
        <v>71500556</v>
      </c>
      <c r="D1746" t="s">
        <v>1415</v>
      </c>
      <c r="E1746" t="s">
        <v>9462</v>
      </c>
      <c r="F1746" t="s">
        <v>37</v>
      </c>
      <c r="G1746" t="s">
        <v>56</v>
      </c>
      <c r="H1746">
        <v>26000000</v>
      </c>
      <c r="I1746">
        <v>6.7</v>
      </c>
    </row>
    <row r="1747" spans="1:9" x14ac:dyDescent="0.3">
      <c r="A1747" t="s">
        <v>7635</v>
      </c>
      <c r="B1747">
        <v>121</v>
      </c>
      <c r="C1747">
        <v>71309760</v>
      </c>
      <c r="D1747" t="s">
        <v>214</v>
      </c>
      <c r="E1747" t="s">
        <v>9466</v>
      </c>
      <c r="F1747" t="s">
        <v>37</v>
      </c>
      <c r="G1747" t="s">
        <v>56</v>
      </c>
      <c r="H1747">
        <v>25000000</v>
      </c>
      <c r="I1747">
        <v>7.3</v>
      </c>
    </row>
    <row r="1748" spans="1:9" x14ac:dyDescent="0.3">
      <c r="A1748" t="s">
        <v>9470</v>
      </c>
      <c r="B1748">
        <v>95</v>
      </c>
      <c r="C1748">
        <v>89808372</v>
      </c>
      <c r="D1748" t="s">
        <v>1671</v>
      </c>
      <c r="E1748" t="s">
        <v>9471</v>
      </c>
      <c r="F1748" t="s">
        <v>37</v>
      </c>
      <c r="G1748" t="s">
        <v>38</v>
      </c>
      <c r="H1748">
        <v>45000000</v>
      </c>
      <c r="I1748">
        <v>4.5999999999999996</v>
      </c>
    </row>
    <row r="1749" spans="1:9" x14ac:dyDescent="0.3">
      <c r="A1749" t="s">
        <v>5133</v>
      </c>
      <c r="B1749">
        <v>105</v>
      </c>
      <c r="C1749">
        <v>77264926</v>
      </c>
      <c r="D1749" t="s">
        <v>3057</v>
      </c>
      <c r="E1749" t="s">
        <v>9476</v>
      </c>
      <c r="F1749" t="s">
        <v>37</v>
      </c>
      <c r="G1749" t="s">
        <v>38</v>
      </c>
      <c r="H1749">
        <v>25000000</v>
      </c>
      <c r="I1749">
        <v>6.1</v>
      </c>
    </row>
    <row r="1750" spans="1:9" x14ac:dyDescent="0.3">
      <c r="A1750" t="s">
        <v>2698</v>
      </c>
      <c r="B1750">
        <v>108</v>
      </c>
      <c r="C1750">
        <v>70625986</v>
      </c>
      <c r="D1750" t="s">
        <v>1681</v>
      </c>
      <c r="E1750" t="s">
        <v>9480</v>
      </c>
      <c r="F1750" t="s">
        <v>37</v>
      </c>
      <c r="G1750" t="s">
        <v>38</v>
      </c>
      <c r="H1750">
        <v>25000000</v>
      </c>
      <c r="I1750">
        <v>6.2</v>
      </c>
    </row>
    <row r="1751" spans="1:9" x14ac:dyDescent="0.3">
      <c r="A1751" t="s">
        <v>5985</v>
      </c>
      <c r="B1751">
        <v>134</v>
      </c>
      <c r="C1751">
        <v>56505065</v>
      </c>
      <c r="D1751" t="s">
        <v>9484</v>
      </c>
      <c r="E1751" t="s">
        <v>9485</v>
      </c>
      <c r="F1751" t="s">
        <v>37</v>
      </c>
      <c r="G1751" t="s">
        <v>38</v>
      </c>
      <c r="H1751">
        <v>25000000</v>
      </c>
      <c r="I1751">
        <v>7.8</v>
      </c>
    </row>
    <row r="1752" spans="1:9" x14ac:dyDescent="0.3">
      <c r="A1752" t="s">
        <v>3444</v>
      </c>
      <c r="B1752">
        <v>115</v>
      </c>
      <c r="C1752">
        <v>55973336</v>
      </c>
      <c r="D1752" t="s">
        <v>334</v>
      </c>
      <c r="E1752" t="s">
        <v>9488</v>
      </c>
      <c r="F1752" t="s">
        <v>37</v>
      </c>
      <c r="G1752" t="s">
        <v>38</v>
      </c>
      <c r="H1752">
        <v>25000000</v>
      </c>
      <c r="I1752">
        <v>6.1</v>
      </c>
    </row>
    <row r="1753" spans="1:9" x14ac:dyDescent="0.3">
      <c r="A1753" t="s">
        <v>5495</v>
      </c>
      <c r="B1753">
        <v>86</v>
      </c>
      <c r="C1753">
        <v>54098051</v>
      </c>
      <c r="D1753" t="s">
        <v>6403</v>
      </c>
      <c r="E1753" t="s">
        <v>9500</v>
      </c>
      <c r="F1753" t="s">
        <v>37</v>
      </c>
      <c r="G1753" t="s">
        <v>767</v>
      </c>
      <c r="H1753">
        <v>25000000</v>
      </c>
      <c r="I1753">
        <v>5.8</v>
      </c>
    </row>
    <row r="1754" spans="1:9" x14ac:dyDescent="0.3">
      <c r="A1754" t="s">
        <v>7204</v>
      </c>
      <c r="B1754">
        <v>101</v>
      </c>
      <c r="C1754">
        <v>60443237</v>
      </c>
      <c r="D1754" t="s">
        <v>214</v>
      </c>
      <c r="E1754" t="s">
        <v>9504</v>
      </c>
      <c r="F1754" t="s">
        <v>37</v>
      </c>
      <c r="G1754" t="s">
        <v>38</v>
      </c>
      <c r="H1754">
        <v>25000000</v>
      </c>
      <c r="I1754">
        <v>6.5</v>
      </c>
    </row>
    <row r="1755" spans="1:9" x14ac:dyDescent="0.3">
      <c r="A1755" t="s">
        <v>9508</v>
      </c>
      <c r="B1755">
        <v>96</v>
      </c>
      <c r="C1755">
        <v>82234139</v>
      </c>
      <c r="D1755" t="s">
        <v>548</v>
      </c>
      <c r="E1755" t="s">
        <v>9509</v>
      </c>
      <c r="F1755" t="s">
        <v>37</v>
      </c>
      <c r="G1755" t="s">
        <v>38</v>
      </c>
      <c r="H1755">
        <v>17000000</v>
      </c>
      <c r="I1755">
        <v>7.2</v>
      </c>
    </row>
    <row r="1756" spans="1:9" x14ac:dyDescent="0.3">
      <c r="A1756" t="s">
        <v>125</v>
      </c>
      <c r="B1756">
        <v>101</v>
      </c>
      <c r="C1756">
        <v>51676606</v>
      </c>
      <c r="D1756" t="s">
        <v>9512</v>
      </c>
      <c r="E1756" t="s">
        <v>9513</v>
      </c>
      <c r="F1756" t="s">
        <v>37</v>
      </c>
      <c r="G1756" t="s">
        <v>38</v>
      </c>
      <c r="H1756">
        <v>25000000</v>
      </c>
      <c r="I1756">
        <v>7.8</v>
      </c>
    </row>
    <row r="1757" spans="1:9" x14ac:dyDescent="0.3">
      <c r="A1757" t="s">
        <v>9516</v>
      </c>
      <c r="B1757">
        <v>100</v>
      </c>
      <c r="C1757">
        <v>52528330</v>
      </c>
      <c r="D1757" t="s">
        <v>2527</v>
      </c>
      <c r="E1757" t="s">
        <v>9517</v>
      </c>
      <c r="F1757" t="s">
        <v>37</v>
      </c>
      <c r="G1757" t="s">
        <v>38</v>
      </c>
      <c r="H1757">
        <v>25000000</v>
      </c>
      <c r="I1757">
        <v>4.7</v>
      </c>
    </row>
    <row r="1758" spans="1:9" x14ac:dyDescent="0.3">
      <c r="A1758" t="s">
        <v>9521</v>
      </c>
      <c r="B1758">
        <v>117</v>
      </c>
      <c r="C1758">
        <v>51533608</v>
      </c>
      <c r="D1758" t="s">
        <v>712</v>
      </c>
      <c r="E1758" t="s">
        <v>9522</v>
      </c>
      <c r="F1758" t="s">
        <v>37</v>
      </c>
      <c r="G1758" t="s">
        <v>38</v>
      </c>
      <c r="H1758">
        <v>25000000</v>
      </c>
      <c r="I1758">
        <v>6.8</v>
      </c>
    </row>
    <row r="1759" spans="1:9" x14ac:dyDescent="0.3">
      <c r="A1759" t="s">
        <v>9525</v>
      </c>
      <c r="B1759">
        <v>101</v>
      </c>
      <c r="C1759">
        <v>51097664</v>
      </c>
      <c r="D1759" t="s">
        <v>6132</v>
      </c>
      <c r="E1759" t="s">
        <v>9526</v>
      </c>
      <c r="F1759" t="s">
        <v>37</v>
      </c>
      <c r="G1759" t="s">
        <v>38</v>
      </c>
      <c r="H1759">
        <v>30000000</v>
      </c>
      <c r="I1759">
        <v>5.9</v>
      </c>
    </row>
    <row r="1760" spans="1:9" x14ac:dyDescent="0.3">
      <c r="A1760" t="s">
        <v>1751</v>
      </c>
      <c r="B1760">
        <v>98</v>
      </c>
      <c r="C1760">
        <v>84136909</v>
      </c>
      <c r="D1760" t="s">
        <v>1671</v>
      </c>
      <c r="E1760" t="s">
        <v>9530</v>
      </c>
      <c r="F1760" t="s">
        <v>37</v>
      </c>
      <c r="G1760" t="s">
        <v>38</v>
      </c>
      <c r="H1760">
        <v>26000000</v>
      </c>
      <c r="I1760">
        <v>7.2</v>
      </c>
    </row>
    <row r="1761" spans="1:9" x14ac:dyDescent="0.3">
      <c r="A1761" t="s">
        <v>487</v>
      </c>
      <c r="B1761">
        <v>146</v>
      </c>
      <c r="C1761">
        <v>46836394</v>
      </c>
      <c r="D1761" t="s">
        <v>1726</v>
      </c>
      <c r="E1761" t="s">
        <v>9533</v>
      </c>
      <c r="F1761" t="s">
        <v>37</v>
      </c>
      <c r="G1761" t="s">
        <v>38</v>
      </c>
      <c r="H1761">
        <v>25000000</v>
      </c>
      <c r="I1761">
        <v>8.6999999999999993</v>
      </c>
    </row>
    <row r="1762" spans="1:9" x14ac:dyDescent="0.3">
      <c r="A1762" t="s">
        <v>4370</v>
      </c>
      <c r="B1762">
        <v>102</v>
      </c>
      <c r="C1762">
        <v>47285499</v>
      </c>
      <c r="D1762" t="s">
        <v>9536</v>
      </c>
      <c r="E1762" t="s">
        <v>9537</v>
      </c>
      <c r="F1762" t="s">
        <v>37</v>
      </c>
      <c r="G1762" t="s">
        <v>38</v>
      </c>
      <c r="H1762">
        <v>26000000</v>
      </c>
      <c r="I1762">
        <v>5</v>
      </c>
    </row>
    <row r="1763" spans="1:9" x14ac:dyDescent="0.3">
      <c r="A1763" t="s">
        <v>7109</v>
      </c>
      <c r="B1763">
        <v>97</v>
      </c>
      <c r="C1763">
        <v>47124400</v>
      </c>
      <c r="D1763" t="s">
        <v>515</v>
      </c>
      <c r="E1763" t="s">
        <v>9541</v>
      </c>
      <c r="F1763" t="s">
        <v>37</v>
      </c>
      <c r="G1763" t="s">
        <v>38</v>
      </c>
      <c r="H1763">
        <v>25000000</v>
      </c>
      <c r="I1763">
        <v>6.6</v>
      </c>
    </row>
    <row r="1764" spans="1:9" x14ac:dyDescent="0.3">
      <c r="A1764" t="s">
        <v>2246</v>
      </c>
      <c r="B1764">
        <v>142</v>
      </c>
      <c r="C1764">
        <v>44700000</v>
      </c>
      <c r="D1764" t="s">
        <v>1935</v>
      </c>
      <c r="E1764" t="s">
        <v>9544</v>
      </c>
      <c r="F1764" t="s">
        <v>37</v>
      </c>
      <c r="G1764" t="s">
        <v>38</v>
      </c>
      <c r="H1764">
        <v>25000000</v>
      </c>
      <c r="I1764">
        <v>8.3000000000000007</v>
      </c>
    </row>
    <row r="1765" spans="1:9" x14ac:dyDescent="0.3">
      <c r="A1765" t="s">
        <v>4982</v>
      </c>
      <c r="B1765">
        <v>98</v>
      </c>
      <c r="C1765">
        <v>44455658</v>
      </c>
      <c r="D1765" t="s">
        <v>1374</v>
      </c>
      <c r="E1765" t="s">
        <v>9547</v>
      </c>
      <c r="F1765" t="s">
        <v>37</v>
      </c>
      <c r="G1765" t="s">
        <v>38</v>
      </c>
      <c r="H1765">
        <v>25000000</v>
      </c>
      <c r="I1765">
        <v>6.7</v>
      </c>
    </row>
    <row r="1766" spans="1:9" x14ac:dyDescent="0.3">
      <c r="A1766" t="s">
        <v>9551</v>
      </c>
      <c r="B1766">
        <v>219</v>
      </c>
      <c r="C1766">
        <v>43984230</v>
      </c>
      <c r="D1766" t="s">
        <v>5940</v>
      </c>
      <c r="E1766" t="s">
        <v>9552</v>
      </c>
      <c r="F1766" t="s">
        <v>37</v>
      </c>
      <c r="G1766" t="s">
        <v>892</v>
      </c>
      <c r="H1766">
        <v>23000000</v>
      </c>
      <c r="I1766">
        <v>7.8</v>
      </c>
    </row>
    <row r="1767" spans="1:9" x14ac:dyDescent="0.3">
      <c r="A1767" t="s">
        <v>3836</v>
      </c>
      <c r="B1767">
        <v>109</v>
      </c>
      <c r="C1767">
        <v>66489425</v>
      </c>
      <c r="D1767" t="s">
        <v>464</v>
      </c>
      <c r="E1767" t="s">
        <v>9556</v>
      </c>
      <c r="F1767" t="s">
        <v>37</v>
      </c>
      <c r="G1767" t="s">
        <v>38</v>
      </c>
      <c r="H1767">
        <v>25000000</v>
      </c>
      <c r="I1767">
        <v>6.5</v>
      </c>
    </row>
    <row r="1768" spans="1:9" x14ac:dyDescent="0.3">
      <c r="A1768" t="s">
        <v>260</v>
      </c>
      <c r="B1768">
        <v>97</v>
      </c>
      <c r="C1768">
        <v>41067398</v>
      </c>
      <c r="D1768" t="s">
        <v>422</v>
      </c>
      <c r="E1768" t="s">
        <v>9559</v>
      </c>
      <c r="F1768" t="s">
        <v>37</v>
      </c>
      <c r="G1768" t="s">
        <v>38</v>
      </c>
      <c r="H1768">
        <v>25000000</v>
      </c>
      <c r="I1768">
        <v>6.1</v>
      </c>
    </row>
    <row r="1769" spans="1:9" x14ac:dyDescent="0.3">
      <c r="A1769" t="s">
        <v>7076</v>
      </c>
      <c r="B1769">
        <v>158</v>
      </c>
      <c r="C1769">
        <v>40218903</v>
      </c>
      <c r="D1769" t="s">
        <v>3409</v>
      </c>
      <c r="E1769" t="s">
        <v>9563</v>
      </c>
      <c r="F1769" t="s">
        <v>37</v>
      </c>
      <c r="G1769" t="s">
        <v>38</v>
      </c>
      <c r="H1769">
        <v>25000000</v>
      </c>
      <c r="I1769">
        <v>8.1</v>
      </c>
    </row>
    <row r="1770" spans="1:9" x14ac:dyDescent="0.3">
      <c r="A1770" t="s">
        <v>9567</v>
      </c>
      <c r="B1770">
        <v>85</v>
      </c>
      <c r="C1770">
        <v>39880476</v>
      </c>
      <c r="D1770" t="s">
        <v>271</v>
      </c>
      <c r="E1770" t="s">
        <v>9569</v>
      </c>
      <c r="F1770" t="s">
        <v>37</v>
      </c>
      <c r="G1770" t="s">
        <v>38</v>
      </c>
      <c r="H1770">
        <v>25000000</v>
      </c>
      <c r="I1770">
        <v>5.2</v>
      </c>
    </row>
    <row r="1771" spans="1:9" x14ac:dyDescent="0.3">
      <c r="A1771" t="s">
        <v>9572</v>
      </c>
      <c r="B1771">
        <v>80</v>
      </c>
      <c r="C1771">
        <v>39399750</v>
      </c>
      <c r="D1771" t="s">
        <v>829</v>
      </c>
      <c r="E1771" t="s">
        <v>9573</v>
      </c>
      <c r="F1771" t="s">
        <v>37</v>
      </c>
      <c r="G1771" t="s">
        <v>38</v>
      </c>
      <c r="H1771">
        <v>25000000</v>
      </c>
      <c r="I1771">
        <v>5.6</v>
      </c>
    </row>
    <row r="1772" spans="1:9" x14ac:dyDescent="0.3">
      <c r="A1772" t="s">
        <v>6800</v>
      </c>
      <c r="B1772">
        <v>86</v>
      </c>
      <c r="C1772">
        <v>38230435</v>
      </c>
      <c r="D1772" t="s">
        <v>2136</v>
      </c>
      <c r="E1772" t="s">
        <v>9578</v>
      </c>
      <c r="F1772" t="s">
        <v>37</v>
      </c>
      <c r="G1772" t="s">
        <v>38</v>
      </c>
      <c r="H1772">
        <v>25000000</v>
      </c>
      <c r="I1772">
        <v>5.8</v>
      </c>
    </row>
    <row r="1773" spans="1:9" x14ac:dyDescent="0.3">
      <c r="A1773" t="s">
        <v>6297</v>
      </c>
      <c r="B1773">
        <v>119</v>
      </c>
      <c r="C1773">
        <v>39008741</v>
      </c>
      <c r="D1773" t="s">
        <v>9105</v>
      </c>
      <c r="E1773" t="s">
        <v>9581</v>
      </c>
      <c r="F1773" t="s">
        <v>37</v>
      </c>
      <c r="G1773" t="s">
        <v>38</v>
      </c>
      <c r="H1773">
        <v>25000000</v>
      </c>
      <c r="I1773">
        <v>6.6</v>
      </c>
    </row>
    <row r="1774" spans="1:9" x14ac:dyDescent="0.3">
      <c r="A1774" t="s">
        <v>9584</v>
      </c>
      <c r="B1774">
        <v>98</v>
      </c>
      <c r="C1774">
        <v>36833473</v>
      </c>
      <c r="D1774" t="s">
        <v>464</v>
      </c>
      <c r="E1774" t="s">
        <v>9585</v>
      </c>
      <c r="F1774" t="s">
        <v>37</v>
      </c>
      <c r="G1774" t="s">
        <v>1465</v>
      </c>
      <c r="H1774">
        <v>25000000</v>
      </c>
      <c r="I1774">
        <v>6.6</v>
      </c>
    </row>
    <row r="1775" spans="1:9" x14ac:dyDescent="0.3">
      <c r="A1775" t="s">
        <v>9588</v>
      </c>
      <c r="B1775">
        <v>97</v>
      </c>
      <c r="C1775">
        <v>48237389</v>
      </c>
      <c r="D1775" t="s">
        <v>1681</v>
      </c>
      <c r="E1775" t="s">
        <v>9590</v>
      </c>
      <c r="F1775" t="s">
        <v>37</v>
      </c>
      <c r="G1775" t="s">
        <v>38</v>
      </c>
      <c r="H1775">
        <v>25000000</v>
      </c>
      <c r="I1775">
        <v>5.5</v>
      </c>
    </row>
    <row r="1776" spans="1:9" x14ac:dyDescent="0.3">
      <c r="A1776" t="s">
        <v>3585</v>
      </c>
      <c r="B1776">
        <v>124</v>
      </c>
      <c r="C1776">
        <v>36447959</v>
      </c>
      <c r="D1776" t="s">
        <v>1634</v>
      </c>
      <c r="E1776" t="s">
        <v>9599</v>
      </c>
      <c r="F1776" t="s">
        <v>37</v>
      </c>
      <c r="G1776" t="s">
        <v>38</v>
      </c>
      <c r="H1776">
        <v>25000000</v>
      </c>
      <c r="I1776">
        <v>7</v>
      </c>
    </row>
    <row r="1777" spans="1:9" x14ac:dyDescent="0.3">
      <c r="A1777" t="s">
        <v>1198</v>
      </c>
      <c r="B1777">
        <v>97</v>
      </c>
      <c r="C1777">
        <v>45089048</v>
      </c>
      <c r="D1777" t="s">
        <v>5499</v>
      </c>
      <c r="E1777" t="s">
        <v>9603</v>
      </c>
      <c r="F1777" t="s">
        <v>37</v>
      </c>
      <c r="G1777" t="s">
        <v>8144</v>
      </c>
      <c r="H1777">
        <v>25000000</v>
      </c>
      <c r="I1777">
        <v>6.5</v>
      </c>
    </row>
    <row r="1778" spans="1:9" x14ac:dyDescent="0.3">
      <c r="A1778" t="s">
        <v>6767</v>
      </c>
      <c r="B1778">
        <v>105</v>
      </c>
      <c r="C1778">
        <v>35990505</v>
      </c>
      <c r="D1778" t="s">
        <v>9105</v>
      </c>
      <c r="E1778" t="s">
        <v>9607</v>
      </c>
      <c r="F1778" t="s">
        <v>37</v>
      </c>
      <c r="G1778" t="s">
        <v>38</v>
      </c>
      <c r="H1778">
        <v>20000000</v>
      </c>
      <c r="I1778">
        <v>5.8</v>
      </c>
    </row>
    <row r="1779" spans="1:9" x14ac:dyDescent="0.3">
      <c r="A1779" t="s">
        <v>9610</v>
      </c>
      <c r="B1779">
        <v>104</v>
      </c>
      <c r="C1779">
        <v>35143332</v>
      </c>
      <c r="D1779" t="s">
        <v>6403</v>
      </c>
      <c r="E1779" t="s">
        <v>9612</v>
      </c>
      <c r="F1779" t="s">
        <v>37</v>
      </c>
      <c r="G1779" t="s">
        <v>38</v>
      </c>
      <c r="H1779">
        <v>17000000</v>
      </c>
      <c r="I1779">
        <v>5.6</v>
      </c>
    </row>
    <row r="1780" spans="1:9" x14ac:dyDescent="0.3">
      <c r="A1780" t="s">
        <v>9616</v>
      </c>
      <c r="B1780">
        <v>101</v>
      </c>
      <c r="C1780">
        <v>35000629</v>
      </c>
      <c r="D1780" t="s">
        <v>1681</v>
      </c>
      <c r="E1780" t="s">
        <v>9617</v>
      </c>
      <c r="F1780" t="s">
        <v>37</v>
      </c>
      <c r="G1780" t="s">
        <v>38</v>
      </c>
      <c r="H1780">
        <v>25000000</v>
      </c>
      <c r="I1780">
        <v>5.6</v>
      </c>
    </row>
    <row r="1781" spans="1:9" x14ac:dyDescent="0.3">
      <c r="A1781" t="s">
        <v>3444</v>
      </c>
      <c r="B1781">
        <v>101</v>
      </c>
      <c r="C1781">
        <v>34604054</v>
      </c>
      <c r="D1781" t="s">
        <v>464</v>
      </c>
      <c r="E1781" t="s">
        <v>9620</v>
      </c>
      <c r="F1781" t="s">
        <v>37</v>
      </c>
      <c r="G1781" t="s">
        <v>38</v>
      </c>
      <c r="H1781">
        <v>30000000</v>
      </c>
      <c r="I1781">
        <v>5.8</v>
      </c>
    </row>
    <row r="1782" spans="1:9" x14ac:dyDescent="0.3">
      <c r="A1782" t="s">
        <v>6620</v>
      </c>
      <c r="B1782">
        <v>114</v>
      </c>
      <c r="C1782">
        <v>41597830</v>
      </c>
      <c r="D1782" t="s">
        <v>214</v>
      </c>
      <c r="E1782" t="s">
        <v>9624</v>
      </c>
      <c r="F1782" t="s">
        <v>37</v>
      </c>
      <c r="G1782" t="s">
        <v>38</v>
      </c>
      <c r="H1782">
        <v>25000000</v>
      </c>
      <c r="I1782">
        <v>7.6</v>
      </c>
    </row>
    <row r="1783" spans="1:9" x14ac:dyDescent="0.3">
      <c r="A1783" t="s">
        <v>5133</v>
      </c>
      <c r="B1783">
        <v>105</v>
      </c>
      <c r="C1783">
        <v>33687630</v>
      </c>
      <c r="D1783" t="s">
        <v>1681</v>
      </c>
      <c r="E1783" t="s">
        <v>9628</v>
      </c>
      <c r="F1783" t="s">
        <v>37</v>
      </c>
      <c r="G1783" t="s">
        <v>38</v>
      </c>
      <c r="H1783">
        <v>20000000</v>
      </c>
      <c r="I1783">
        <v>6.4</v>
      </c>
    </row>
    <row r="1784" spans="1:9" x14ac:dyDescent="0.3">
      <c r="A1784" t="s">
        <v>9632</v>
      </c>
      <c r="B1784">
        <v>90</v>
      </c>
      <c r="C1784">
        <v>32553210</v>
      </c>
      <c r="D1784" t="s">
        <v>3057</v>
      </c>
      <c r="E1784" t="s">
        <v>9635</v>
      </c>
      <c r="F1784" t="s">
        <v>37</v>
      </c>
      <c r="G1784" t="s">
        <v>56</v>
      </c>
      <c r="H1784">
        <v>25000000</v>
      </c>
      <c r="I1784">
        <v>6.3</v>
      </c>
    </row>
    <row r="1785" spans="1:9" x14ac:dyDescent="0.3">
      <c r="A1785" t="s">
        <v>9639</v>
      </c>
      <c r="B1785">
        <v>97</v>
      </c>
      <c r="C1785">
        <v>31526393</v>
      </c>
      <c r="D1785" t="s">
        <v>5782</v>
      </c>
      <c r="E1785" t="s">
        <v>9642</v>
      </c>
      <c r="F1785" t="s">
        <v>37</v>
      </c>
      <c r="G1785" t="s">
        <v>38</v>
      </c>
      <c r="H1785">
        <v>25000000</v>
      </c>
      <c r="I1785">
        <v>4.5999999999999996</v>
      </c>
    </row>
    <row r="1786" spans="1:9" x14ac:dyDescent="0.3">
      <c r="A1786" t="s">
        <v>9646</v>
      </c>
      <c r="B1786">
        <v>144</v>
      </c>
      <c r="C1786">
        <v>41229</v>
      </c>
      <c r="D1786" t="s">
        <v>2125</v>
      </c>
      <c r="E1786" t="s">
        <v>9647</v>
      </c>
      <c r="F1786" t="s">
        <v>37</v>
      </c>
      <c r="G1786" t="s">
        <v>1465</v>
      </c>
      <c r="H1786">
        <v>25500000</v>
      </c>
      <c r="I1786">
        <v>6.5</v>
      </c>
    </row>
    <row r="1787" spans="1:9" x14ac:dyDescent="0.3">
      <c r="A1787" t="s">
        <v>9650</v>
      </c>
      <c r="B1787">
        <v>114</v>
      </c>
      <c r="C1787">
        <v>31655091</v>
      </c>
      <c r="D1787" t="s">
        <v>6199</v>
      </c>
      <c r="E1787" t="s">
        <v>9652</v>
      </c>
      <c r="F1787" t="s">
        <v>37</v>
      </c>
      <c r="G1787" t="s">
        <v>38</v>
      </c>
      <c r="H1787">
        <v>30000000</v>
      </c>
      <c r="I1787">
        <v>7.5</v>
      </c>
    </row>
    <row r="1788" spans="1:9" x14ac:dyDescent="0.3">
      <c r="A1788" t="s">
        <v>4773</v>
      </c>
      <c r="B1788">
        <v>124</v>
      </c>
      <c r="C1788">
        <v>30012990</v>
      </c>
      <c r="D1788" t="s">
        <v>5940</v>
      </c>
      <c r="E1788" t="s">
        <v>9656</v>
      </c>
      <c r="F1788" t="s">
        <v>37</v>
      </c>
      <c r="G1788" t="s">
        <v>56</v>
      </c>
      <c r="H1788">
        <v>25000000</v>
      </c>
      <c r="I1788">
        <v>7.5</v>
      </c>
    </row>
    <row r="1789" spans="1:9" x14ac:dyDescent="0.3">
      <c r="A1789" t="s">
        <v>7687</v>
      </c>
      <c r="B1789">
        <v>89</v>
      </c>
      <c r="C1789">
        <v>32368960</v>
      </c>
      <c r="D1789" t="s">
        <v>9661</v>
      </c>
      <c r="E1789" t="s">
        <v>9663</v>
      </c>
      <c r="F1789" t="s">
        <v>37</v>
      </c>
      <c r="G1789" t="s">
        <v>268</v>
      </c>
      <c r="H1789">
        <v>25000000</v>
      </c>
      <c r="I1789">
        <v>5.3</v>
      </c>
    </row>
    <row r="1790" spans="1:9" x14ac:dyDescent="0.3">
      <c r="A1790" t="s">
        <v>9667</v>
      </c>
      <c r="B1790">
        <v>160</v>
      </c>
      <c r="C1790">
        <v>14500000</v>
      </c>
      <c r="D1790" t="s">
        <v>1017</v>
      </c>
      <c r="E1790" t="s">
        <v>9670</v>
      </c>
      <c r="F1790" t="s">
        <v>37</v>
      </c>
      <c r="G1790" t="s">
        <v>677</v>
      </c>
      <c r="H1790">
        <v>25000000</v>
      </c>
      <c r="I1790">
        <v>7.5</v>
      </c>
    </row>
    <row r="1791" spans="1:9" x14ac:dyDescent="0.3">
      <c r="A1791" t="s">
        <v>9674</v>
      </c>
      <c r="B1791">
        <v>93</v>
      </c>
      <c r="C1791">
        <v>29247405</v>
      </c>
      <c r="D1791" t="s">
        <v>9676</v>
      </c>
      <c r="E1791" t="s">
        <v>9677</v>
      </c>
      <c r="F1791" t="s">
        <v>37</v>
      </c>
      <c r="G1791" t="s">
        <v>56</v>
      </c>
      <c r="H1791">
        <v>25000000</v>
      </c>
      <c r="I1791">
        <v>3.3</v>
      </c>
    </row>
    <row r="1792" spans="1:9" x14ac:dyDescent="0.3">
      <c r="A1792" t="s">
        <v>9687</v>
      </c>
      <c r="B1792">
        <v>88</v>
      </c>
      <c r="C1792">
        <v>25615792</v>
      </c>
      <c r="D1792" t="s">
        <v>9689</v>
      </c>
      <c r="E1792" t="s">
        <v>9690</v>
      </c>
      <c r="F1792" t="s">
        <v>37</v>
      </c>
      <c r="G1792" t="s">
        <v>38</v>
      </c>
      <c r="H1792">
        <v>25000000</v>
      </c>
      <c r="I1792">
        <v>3.5</v>
      </c>
    </row>
    <row r="1793" spans="1:9" x14ac:dyDescent="0.3">
      <c r="A1793" t="s">
        <v>3259</v>
      </c>
      <c r="B1793">
        <v>142</v>
      </c>
      <c r="C1793">
        <v>28341469</v>
      </c>
      <c r="D1793" t="s">
        <v>1935</v>
      </c>
      <c r="E1793" t="s">
        <v>9693</v>
      </c>
      <c r="F1793" t="s">
        <v>37</v>
      </c>
      <c r="G1793" t="s">
        <v>38</v>
      </c>
      <c r="H1793">
        <v>25000000</v>
      </c>
      <c r="I1793">
        <v>9.3000000000000007</v>
      </c>
    </row>
    <row r="1794" spans="1:9" x14ac:dyDescent="0.3">
      <c r="A1794" t="s">
        <v>5930</v>
      </c>
      <c r="B1794">
        <v>92</v>
      </c>
      <c r="C1794">
        <v>25590119</v>
      </c>
      <c r="D1794" t="s">
        <v>9696</v>
      </c>
      <c r="E1794" t="s">
        <v>9698</v>
      </c>
      <c r="F1794" t="s">
        <v>37</v>
      </c>
      <c r="G1794" t="s">
        <v>370</v>
      </c>
      <c r="H1794">
        <v>21150000</v>
      </c>
      <c r="I1794">
        <v>4.8</v>
      </c>
    </row>
    <row r="1795" spans="1:9" x14ac:dyDescent="0.3">
      <c r="A1795" t="s">
        <v>3494</v>
      </c>
      <c r="B1795">
        <v>117</v>
      </c>
      <c r="C1795">
        <v>24944213</v>
      </c>
      <c r="D1795" t="s">
        <v>3913</v>
      </c>
      <c r="E1795" t="s">
        <v>9702</v>
      </c>
      <c r="F1795" t="s">
        <v>37</v>
      </c>
      <c r="G1795" t="s">
        <v>38</v>
      </c>
      <c r="H1795">
        <v>27000000</v>
      </c>
      <c r="I1795">
        <v>6.9</v>
      </c>
    </row>
    <row r="1796" spans="1:9" x14ac:dyDescent="0.3">
      <c r="A1796" t="s">
        <v>2037</v>
      </c>
      <c r="B1796">
        <v>111</v>
      </c>
      <c r="C1796">
        <v>33631221</v>
      </c>
      <c r="D1796" t="s">
        <v>2125</v>
      </c>
      <c r="E1796" t="s">
        <v>9706</v>
      </c>
      <c r="F1796" t="s">
        <v>37</v>
      </c>
      <c r="G1796" t="s">
        <v>38</v>
      </c>
      <c r="H1796">
        <v>25000000</v>
      </c>
      <c r="I1796">
        <v>6</v>
      </c>
    </row>
    <row r="1797" spans="1:9" x14ac:dyDescent="0.3">
      <c r="A1797" t="s">
        <v>9710</v>
      </c>
      <c r="B1797">
        <v>121</v>
      </c>
      <c r="C1797">
        <v>37738400</v>
      </c>
      <c r="D1797" t="s">
        <v>3409</v>
      </c>
      <c r="E1797" t="s">
        <v>9711</v>
      </c>
      <c r="F1797" t="s">
        <v>37</v>
      </c>
      <c r="G1797" t="s">
        <v>38</v>
      </c>
      <c r="H1797">
        <v>25000000</v>
      </c>
      <c r="I1797">
        <v>7.3</v>
      </c>
    </row>
    <row r="1798" spans="1:9" x14ac:dyDescent="0.3">
      <c r="A1798" t="s">
        <v>9721</v>
      </c>
      <c r="B1798">
        <v>107</v>
      </c>
      <c r="C1798">
        <v>21835784</v>
      </c>
      <c r="D1798" t="s">
        <v>1415</v>
      </c>
      <c r="E1798" t="s">
        <v>9723</v>
      </c>
      <c r="F1798" t="s">
        <v>37</v>
      </c>
      <c r="G1798" t="s">
        <v>38</v>
      </c>
      <c r="H1798">
        <v>30000000</v>
      </c>
      <c r="I1798">
        <v>6.6</v>
      </c>
    </row>
    <row r="1799" spans="1:9" x14ac:dyDescent="0.3">
      <c r="A1799" t="s">
        <v>3448</v>
      </c>
      <c r="B1799">
        <v>106</v>
      </c>
      <c r="C1799">
        <v>15785632</v>
      </c>
      <c r="D1799" t="s">
        <v>9728</v>
      </c>
      <c r="E1799" t="s">
        <v>9729</v>
      </c>
      <c r="F1799" t="s">
        <v>37</v>
      </c>
      <c r="G1799" t="s">
        <v>56</v>
      </c>
      <c r="H1799">
        <v>23000000</v>
      </c>
      <c r="I1799">
        <v>7.5</v>
      </c>
    </row>
    <row r="1800" spans="1:9" x14ac:dyDescent="0.3">
      <c r="A1800" t="s">
        <v>5076</v>
      </c>
      <c r="B1800">
        <v>136</v>
      </c>
      <c r="C1800">
        <v>21554585</v>
      </c>
      <c r="D1800" t="s">
        <v>3794</v>
      </c>
      <c r="E1800" t="s">
        <v>9732</v>
      </c>
      <c r="F1800" t="s">
        <v>37</v>
      </c>
      <c r="G1800" t="s">
        <v>38</v>
      </c>
      <c r="H1800">
        <v>25000000</v>
      </c>
      <c r="I1800">
        <v>6.9</v>
      </c>
    </row>
    <row r="1801" spans="1:9" x14ac:dyDescent="0.3">
      <c r="A1801" t="s">
        <v>9735</v>
      </c>
      <c r="B1801">
        <v>97</v>
      </c>
      <c r="C1801">
        <v>22200000</v>
      </c>
      <c r="D1801" t="s">
        <v>1415</v>
      </c>
      <c r="E1801" t="s">
        <v>9736</v>
      </c>
      <c r="F1801" t="s">
        <v>37</v>
      </c>
      <c r="G1801" t="s">
        <v>38</v>
      </c>
      <c r="H1801">
        <v>25000000</v>
      </c>
      <c r="I1801">
        <v>6.8</v>
      </c>
    </row>
    <row r="1802" spans="1:9" x14ac:dyDescent="0.3">
      <c r="A1802" t="s">
        <v>7635</v>
      </c>
      <c r="B1802">
        <v>108</v>
      </c>
      <c r="C1802">
        <v>80014842</v>
      </c>
      <c r="D1802" t="s">
        <v>5605</v>
      </c>
      <c r="E1802" t="s">
        <v>9745</v>
      </c>
      <c r="F1802" t="s">
        <v>37</v>
      </c>
      <c r="G1802" t="s">
        <v>38</v>
      </c>
      <c r="H1802">
        <v>25000000</v>
      </c>
      <c r="I1802">
        <v>6.3</v>
      </c>
    </row>
    <row r="1803" spans="1:9" x14ac:dyDescent="0.3">
      <c r="A1803" t="s">
        <v>9748</v>
      </c>
      <c r="B1803">
        <v>97</v>
      </c>
      <c r="C1803">
        <v>23527955</v>
      </c>
      <c r="D1803" t="s">
        <v>1120</v>
      </c>
      <c r="E1803" t="s">
        <v>9749</v>
      </c>
      <c r="F1803" t="s">
        <v>37</v>
      </c>
      <c r="G1803" t="s">
        <v>38</v>
      </c>
      <c r="H1803">
        <v>25000000</v>
      </c>
      <c r="I1803">
        <v>6.4</v>
      </c>
    </row>
    <row r="1804" spans="1:9" x14ac:dyDescent="0.3">
      <c r="A1804" t="s">
        <v>9753</v>
      </c>
      <c r="B1804">
        <v>99</v>
      </c>
      <c r="C1804">
        <v>24042490</v>
      </c>
      <c r="D1804" t="s">
        <v>9754</v>
      </c>
      <c r="E1804" t="s">
        <v>9755</v>
      </c>
      <c r="F1804" t="s">
        <v>37</v>
      </c>
      <c r="G1804" t="s">
        <v>38</v>
      </c>
      <c r="H1804">
        <v>25000000</v>
      </c>
      <c r="I1804">
        <v>5.6</v>
      </c>
    </row>
    <row r="1805" spans="1:9" x14ac:dyDescent="0.3">
      <c r="A1805" t="s">
        <v>9758</v>
      </c>
      <c r="B1805">
        <v>103</v>
      </c>
      <c r="C1805">
        <v>22466994</v>
      </c>
      <c r="D1805" t="s">
        <v>334</v>
      </c>
      <c r="E1805" t="s">
        <v>9759</v>
      </c>
      <c r="F1805" t="s">
        <v>37</v>
      </c>
      <c r="G1805" t="s">
        <v>38</v>
      </c>
      <c r="H1805">
        <v>25000000</v>
      </c>
      <c r="I1805">
        <v>6.3</v>
      </c>
    </row>
    <row r="1806" spans="1:9" x14ac:dyDescent="0.3">
      <c r="A1806" t="s">
        <v>7076</v>
      </c>
      <c r="B1806">
        <v>95</v>
      </c>
      <c r="C1806">
        <v>17791031</v>
      </c>
      <c r="D1806" t="s">
        <v>9762</v>
      </c>
      <c r="E1806" t="s">
        <v>9763</v>
      </c>
      <c r="F1806" t="s">
        <v>37</v>
      </c>
      <c r="G1806" t="s">
        <v>38</v>
      </c>
      <c r="H1806">
        <v>25000000</v>
      </c>
      <c r="I1806">
        <v>7.3</v>
      </c>
    </row>
    <row r="1807" spans="1:9" x14ac:dyDescent="0.3">
      <c r="A1807" t="s">
        <v>9767</v>
      </c>
      <c r="B1807">
        <v>93</v>
      </c>
      <c r="C1807">
        <v>17718223</v>
      </c>
      <c r="D1807" t="s">
        <v>1671</v>
      </c>
      <c r="E1807" t="s">
        <v>9769</v>
      </c>
      <c r="F1807" t="s">
        <v>37</v>
      </c>
      <c r="G1807" t="s">
        <v>38</v>
      </c>
      <c r="H1807">
        <v>25000000</v>
      </c>
      <c r="I1807">
        <v>6.6</v>
      </c>
    </row>
    <row r="1808" spans="1:9" x14ac:dyDescent="0.3">
      <c r="A1808" t="s">
        <v>9773</v>
      </c>
      <c r="B1808">
        <v>98</v>
      </c>
      <c r="C1808">
        <v>15361537</v>
      </c>
      <c r="D1808" t="s">
        <v>334</v>
      </c>
      <c r="E1808" t="s">
        <v>9776</v>
      </c>
      <c r="F1808" t="s">
        <v>37</v>
      </c>
      <c r="G1808" t="s">
        <v>767</v>
      </c>
      <c r="H1808">
        <v>13000000</v>
      </c>
      <c r="I1808">
        <v>4.5999999999999996</v>
      </c>
    </row>
    <row r="1809" spans="1:9" x14ac:dyDescent="0.3">
      <c r="A1809" t="s">
        <v>969</v>
      </c>
      <c r="B1809">
        <v>90</v>
      </c>
      <c r="C1809">
        <v>16647384</v>
      </c>
      <c r="D1809" t="s">
        <v>9780</v>
      </c>
      <c r="E1809" t="s">
        <v>9782</v>
      </c>
      <c r="F1809" t="s">
        <v>37</v>
      </c>
      <c r="G1809" t="s">
        <v>38</v>
      </c>
      <c r="H1809">
        <v>26000000</v>
      </c>
      <c r="I1809">
        <v>5.0999999999999996</v>
      </c>
    </row>
    <row r="1810" spans="1:9" x14ac:dyDescent="0.3">
      <c r="A1810" t="s">
        <v>9785</v>
      </c>
      <c r="B1810">
        <v>107</v>
      </c>
      <c r="C1810">
        <v>16118077</v>
      </c>
      <c r="D1810" t="s">
        <v>3409</v>
      </c>
      <c r="E1810" t="s">
        <v>9786</v>
      </c>
      <c r="F1810" t="s">
        <v>37</v>
      </c>
      <c r="G1810" t="s">
        <v>38</v>
      </c>
      <c r="H1810">
        <v>25000000</v>
      </c>
      <c r="I1810">
        <v>5.6</v>
      </c>
    </row>
    <row r="1811" spans="1:9" x14ac:dyDescent="0.3">
      <c r="A1811" t="s">
        <v>9789</v>
      </c>
      <c r="B1811">
        <v>90</v>
      </c>
      <c r="C1811">
        <v>15091542</v>
      </c>
      <c r="D1811" t="s">
        <v>9790</v>
      </c>
      <c r="E1811" t="s">
        <v>9791</v>
      </c>
      <c r="F1811" t="s">
        <v>9795</v>
      </c>
      <c r="G1811" t="s">
        <v>56</v>
      </c>
      <c r="H1811">
        <v>25000000</v>
      </c>
      <c r="I1811">
        <v>5.3</v>
      </c>
    </row>
    <row r="1812" spans="1:9" x14ac:dyDescent="0.3">
      <c r="A1812" t="s">
        <v>9802</v>
      </c>
      <c r="B1812">
        <v>115</v>
      </c>
      <c r="C1812">
        <v>15045676</v>
      </c>
      <c r="D1812" t="s">
        <v>3353</v>
      </c>
      <c r="E1812" t="s">
        <v>9804</v>
      </c>
      <c r="F1812" t="s">
        <v>37</v>
      </c>
      <c r="G1812" t="s">
        <v>38</v>
      </c>
      <c r="H1812">
        <v>16000000</v>
      </c>
      <c r="I1812">
        <v>5.6</v>
      </c>
    </row>
    <row r="1813" spans="1:9" x14ac:dyDescent="0.3">
      <c r="A1813" t="s">
        <v>9807</v>
      </c>
      <c r="B1813">
        <v>93</v>
      </c>
      <c r="C1813">
        <v>17427926</v>
      </c>
      <c r="D1813" t="s">
        <v>6403</v>
      </c>
      <c r="E1813" t="s">
        <v>9809</v>
      </c>
      <c r="F1813" t="s">
        <v>37</v>
      </c>
      <c r="G1813" t="s">
        <v>38</v>
      </c>
      <c r="H1813">
        <v>8000000</v>
      </c>
      <c r="I1813">
        <v>5.9</v>
      </c>
    </row>
    <row r="1814" spans="1:9" x14ac:dyDescent="0.3">
      <c r="A1814" t="s">
        <v>9813</v>
      </c>
      <c r="B1814">
        <v>99</v>
      </c>
      <c r="C1814">
        <v>14983572</v>
      </c>
      <c r="D1814" t="s">
        <v>1415</v>
      </c>
      <c r="E1814" t="s">
        <v>9814</v>
      </c>
      <c r="F1814" t="s">
        <v>37</v>
      </c>
      <c r="G1814" t="s">
        <v>38</v>
      </c>
      <c r="H1814">
        <v>25000000</v>
      </c>
      <c r="I1814">
        <v>4.7</v>
      </c>
    </row>
    <row r="1815" spans="1:9" x14ac:dyDescent="0.3">
      <c r="A1815" t="s">
        <v>6308</v>
      </c>
      <c r="B1815">
        <v>107</v>
      </c>
      <c r="C1815">
        <v>14637490</v>
      </c>
      <c r="D1815" t="s">
        <v>3030</v>
      </c>
      <c r="E1815" t="s">
        <v>9818</v>
      </c>
      <c r="F1815" t="s">
        <v>37</v>
      </c>
      <c r="G1815" t="s">
        <v>38</v>
      </c>
      <c r="H1815">
        <v>25000000</v>
      </c>
      <c r="I1815">
        <v>4.8</v>
      </c>
    </row>
    <row r="1816" spans="1:9" x14ac:dyDescent="0.3">
      <c r="A1816" t="s">
        <v>7427</v>
      </c>
      <c r="B1816">
        <v>110</v>
      </c>
      <c r="C1816">
        <v>14589444</v>
      </c>
      <c r="D1816" t="s">
        <v>1415</v>
      </c>
      <c r="E1816" t="s">
        <v>9824</v>
      </c>
      <c r="F1816" t="s">
        <v>37</v>
      </c>
      <c r="G1816" t="s">
        <v>38</v>
      </c>
      <c r="H1816">
        <v>25000000</v>
      </c>
      <c r="I1816">
        <v>6.8</v>
      </c>
    </row>
    <row r="1817" spans="1:9" x14ac:dyDescent="0.3">
      <c r="A1817" t="s">
        <v>9828</v>
      </c>
      <c r="B1817">
        <v>101</v>
      </c>
      <c r="C1817">
        <v>14095303</v>
      </c>
      <c r="D1817" t="s">
        <v>2689</v>
      </c>
      <c r="E1817" t="s">
        <v>9830</v>
      </c>
      <c r="F1817" t="s">
        <v>37</v>
      </c>
      <c r="G1817" t="s">
        <v>38</v>
      </c>
      <c r="H1817">
        <v>25000000</v>
      </c>
      <c r="I1817">
        <v>5.4</v>
      </c>
    </row>
    <row r="1818" spans="1:9" x14ac:dyDescent="0.3">
      <c r="A1818" t="s">
        <v>9834</v>
      </c>
      <c r="B1818">
        <v>85</v>
      </c>
      <c r="C1818">
        <v>13973532</v>
      </c>
      <c r="D1818" t="s">
        <v>1009</v>
      </c>
      <c r="E1818" t="s">
        <v>9835</v>
      </c>
      <c r="F1818" t="s">
        <v>37</v>
      </c>
      <c r="G1818" t="s">
        <v>38</v>
      </c>
      <c r="H1818">
        <v>25000000</v>
      </c>
      <c r="I1818">
        <v>5.0999999999999996</v>
      </c>
    </row>
    <row r="1819" spans="1:9" x14ac:dyDescent="0.3">
      <c r="A1819" t="s">
        <v>5081</v>
      </c>
      <c r="B1819">
        <v>132</v>
      </c>
      <c r="C1819">
        <v>1865774</v>
      </c>
      <c r="D1819" t="s">
        <v>9838</v>
      </c>
      <c r="E1819" t="s">
        <v>9839</v>
      </c>
      <c r="F1819" t="s">
        <v>37</v>
      </c>
      <c r="G1819" t="s">
        <v>56</v>
      </c>
      <c r="H1819">
        <v>30000000</v>
      </c>
      <c r="I1819">
        <v>7</v>
      </c>
    </row>
    <row r="1820" spans="1:9" x14ac:dyDescent="0.3">
      <c r="A1820" t="s">
        <v>5861</v>
      </c>
      <c r="B1820">
        <v>90</v>
      </c>
      <c r="C1820">
        <v>18860403</v>
      </c>
      <c r="D1820" t="s">
        <v>5544</v>
      </c>
      <c r="E1820" t="s">
        <v>9848</v>
      </c>
      <c r="F1820" t="s">
        <v>37</v>
      </c>
      <c r="G1820" t="s">
        <v>38</v>
      </c>
      <c r="H1820">
        <v>25000000</v>
      </c>
      <c r="I1820">
        <v>4</v>
      </c>
    </row>
    <row r="1821" spans="1:9" x14ac:dyDescent="0.3">
      <c r="A1821" t="s">
        <v>4704</v>
      </c>
      <c r="B1821">
        <v>145</v>
      </c>
      <c r="C1821">
        <v>13038660</v>
      </c>
      <c r="D1821" t="s">
        <v>3409</v>
      </c>
      <c r="E1821" t="s">
        <v>9852</v>
      </c>
      <c r="F1821" t="s">
        <v>37</v>
      </c>
      <c r="G1821" t="s">
        <v>38</v>
      </c>
      <c r="H1821">
        <v>25000000</v>
      </c>
      <c r="I1821">
        <v>7.3</v>
      </c>
    </row>
    <row r="1822" spans="1:9" x14ac:dyDescent="0.3">
      <c r="A1822" t="s">
        <v>2698</v>
      </c>
      <c r="B1822">
        <v>110</v>
      </c>
      <c r="C1822">
        <v>28831145</v>
      </c>
      <c r="D1822" t="s">
        <v>3794</v>
      </c>
      <c r="E1822" t="s">
        <v>9856</v>
      </c>
      <c r="F1822" t="s">
        <v>37</v>
      </c>
      <c r="G1822" t="s">
        <v>38</v>
      </c>
      <c r="H1822">
        <v>25000000</v>
      </c>
      <c r="I1822">
        <v>6.8</v>
      </c>
    </row>
    <row r="1823" spans="1:9" x14ac:dyDescent="0.3">
      <c r="A1823" t="s">
        <v>4041</v>
      </c>
      <c r="B1823">
        <v>122</v>
      </c>
      <c r="C1823">
        <v>11538204</v>
      </c>
      <c r="D1823" t="s">
        <v>9871</v>
      </c>
      <c r="E1823" t="s">
        <v>9872</v>
      </c>
      <c r="F1823" t="s">
        <v>37</v>
      </c>
      <c r="G1823" t="s">
        <v>38</v>
      </c>
      <c r="H1823">
        <v>25000000</v>
      </c>
      <c r="I1823">
        <v>7</v>
      </c>
    </row>
    <row r="1824" spans="1:9" x14ac:dyDescent="0.3">
      <c r="A1824" t="s">
        <v>6148</v>
      </c>
      <c r="B1824">
        <v>107</v>
      </c>
      <c r="C1824">
        <v>11008432</v>
      </c>
      <c r="D1824" t="s">
        <v>1634</v>
      </c>
      <c r="E1824" t="s">
        <v>9875</v>
      </c>
      <c r="F1824" t="s">
        <v>37</v>
      </c>
      <c r="G1824" t="s">
        <v>38</v>
      </c>
      <c r="H1824">
        <v>25000000</v>
      </c>
      <c r="I1824">
        <v>7.1</v>
      </c>
    </row>
    <row r="1825" spans="1:9" x14ac:dyDescent="0.3">
      <c r="A1825" t="s">
        <v>9878</v>
      </c>
      <c r="B1825">
        <v>127</v>
      </c>
      <c r="C1825">
        <v>12188642</v>
      </c>
      <c r="D1825" t="s">
        <v>5940</v>
      </c>
      <c r="E1825" t="s">
        <v>9880</v>
      </c>
      <c r="F1825" t="s">
        <v>37</v>
      </c>
      <c r="G1825" t="s">
        <v>9883</v>
      </c>
      <c r="H1825">
        <v>26000000</v>
      </c>
      <c r="I1825">
        <v>6.9</v>
      </c>
    </row>
    <row r="1826" spans="1:9" x14ac:dyDescent="0.3">
      <c r="A1826" t="s">
        <v>5367</v>
      </c>
      <c r="B1826">
        <v>99</v>
      </c>
      <c r="C1826">
        <v>11100000</v>
      </c>
      <c r="D1826" t="s">
        <v>2407</v>
      </c>
      <c r="E1826" t="s">
        <v>9885</v>
      </c>
      <c r="F1826" t="s">
        <v>37</v>
      </c>
      <c r="G1826" t="s">
        <v>38</v>
      </c>
      <c r="H1826">
        <v>25000000</v>
      </c>
      <c r="I1826">
        <v>7.3</v>
      </c>
    </row>
    <row r="1827" spans="1:9" x14ac:dyDescent="0.3">
      <c r="A1827" t="s">
        <v>8565</v>
      </c>
      <c r="B1827">
        <v>140</v>
      </c>
      <c r="C1827">
        <v>13651662</v>
      </c>
      <c r="D1827" t="s">
        <v>3794</v>
      </c>
      <c r="E1827" t="s">
        <v>9895</v>
      </c>
      <c r="F1827" t="s">
        <v>37</v>
      </c>
      <c r="G1827" t="s">
        <v>38</v>
      </c>
      <c r="H1827">
        <v>25000000</v>
      </c>
      <c r="I1827">
        <v>8.1999999999999993</v>
      </c>
    </row>
    <row r="1828" spans="1:9" x14ac:dyDescent="0.3">
      <c r="A1828" t="s">
        <v>5050</v>
      </c>
      <c r="B1828">
        <v>133</v>
      </c>
      <c r="C1828">
        <v>11030963</v>
      </c>
      <c r="D1828" t="s">
        <v>9898</v>
      </c>
      <c r="E1828" t="s">
        <v>9899</v>
      </c>
      <c r="F1828" t="s">
        <v>37</v>
      </c>
      <c r="G1828" t="s">
        <v>56</v>
      </c>
      <c r="H1828">
        <v>28000000</v>
      </c>
      <c r="I1828">
        <v>7.1</v>
      </c>
    </row>
    <row r="1829" spans="1:9" x14ac:dyDescent="0.3">
      <c r="A1829" t="s">
        <v>4782</v>
      </c>
      <c r="B1829">
        <v>271</v>
      </c>
      <c r="C1829">
        <v>10769960</v>
      </c>
      <c r="D1829" t="s">
        <v>1961</v>
      </c>
      <c r="E1829" t="s">
        <v>9903</v>
      </c>
      <c r="F1829" t="s">
        <v>37</v>
      </c>
      <c r="G1829" t="s">
        <v>38</v>
      </c>
      <c r="H1829">
        <v>25000000</v>
      </c>
      <c r="I1829">
        <v>7.7</v>
      </c>
    </row>
    <row r="1830" spans="1:9" x14ac:dyDescent="0.3">
      <c r="A1830" t="s">
        <v>8417</v>
      </c>
      <c r="B1830">
        <v>112</v>
      </c>
      <c r="C1830">
        <v>10911750</v>
      </c>
      <c r="D1830" t="s">
        <v>3396</v>
      </c>
      <c r="E1830" t="s">
        <v>9907</v>
      </c>
      <c r="F1830" t="s">
        <v>37</v>
      </c>
      <c r="G1830" t="s">
        <v>38</v>
      </c>
      <c r="H1830">
        <v>25000000</v>
      </c>
      <c r="I1830">
        <v>6.5</v>
      </c>
    </row>
    <row r="1831" spans="1:9" x14ac:dyDescent="0.3">
      <c r="A1831" t="s">
        <v>5188</v>
      </c>
      <c r="B1831">
        <v>99</v>
      </c>
      <c r="C1831">
        <v>10719367</v>
      </c>
      <c r="D1831" t="s">
        <v>9910</v>
      </c>
      <c r="E1831" t="s">
        <v>9911</v>
      </c>
      <c r="F1831" t="s">
        <v>37</v>
      </c>
      <c r="G1831" t="s">
        <v>38</v>
      </c>
      <c r="H1831">
        <v>25000000</v>
      </c>
      <c r="I1831">
        <v>4.9000000000000004</v>
      </c>
    </row>
    <row r="1832" spans="1:9" x14ac:dyDescent="0.3">
      <c r="A1832" t="s">
        <v>9914</v>
      </c>
      <c r="B1832">
        <v>100</v>
      </c>
      <c r="C1832">
        <v>10114315</v>
      </c>
      <c r="D1832" t="s">
        <v>1924</v>
      </c>
      <c r="E1832" t="s">
        <v>9917</v>
      </c>
      <c r="F1832" t="s">
        <v>37</v>
      </c>
      <c r="G1832" t="s">
        <v>38</v>
      </c>
      <c r="H1832">
        <v>25000000</v>
      </c>
      <c r="I1832">
        <v>6.4</v>
      </c>
    </row>
    <row r="1833" spans="1:9" x14ac:dyDescent="0.3">
      <c r="A1833" t="s">
        <v>9921</v>
      </c>
      <c r="B1833">
        <v>92</v>
      </c>
      <c r="C1833">
        <v>49122319</v>
      </c>
      <c r="D1833" t="s">
        <v>5544</v>
      </c>
      <c r="E1833" t="s">
        <v>9923</v>
      </c>
      <c r="F1833" t="s">
        <v>37</v>
      </c>
      <c r="G1833" t="s">
        <v>38</v>
      </c>
      <c r="H1833">
        <v>14000000</v>
      </c>
      <c r="I1833">
        <v>5.9</v>
      </c>
    </row>
    <row r="1834" spans="1:9" x14ac:dyDescent="0.3">
      <c r="A1834" t="s">
        <v>9927</v>
      </c>
      <c r="B1834">
        <v>105</v>
      </c>
      <c r="C1834">
        <v>10070000</v>
      </c>
      <c r="D1834" t="s">
        <v>1415</v>
      </c>
      <c r="E1834" t="s">
        <v>9928</v>
      </c>
      <c r="F1834" t="s">
        <v>37</v>
      </c>
      <c r="G1834" t="s">
        <v>38</v>
      </c>
      <c r="H1834">
        <v>25000000</v>
      </c>
      <c r="I1834">
        <v>6.2</v>
      </c>
    </row>
    <row r="1835" spans="1:9" x14ac:dyDescent="0.3">
      <c r="A1835" t="s">
        <v>4351</v>
      </c>
      <c r="B1835">
        <v>110</v>
      </c>
      <c r="C1835">
        <v>10324441</v>
      </c>
      <c r="D1835" t="s">
        <v>923</v>
      </c>
      <c r="E1835" t="s">
        <v>9932</v>
      </c>
      <c r="F1835" t="s">
        <v>37</v>
      </c>
      <c r="G1835" t="s">
        <v>38</v>
      </c>
      <c r="H1835">
        <v>25000000</v>
      </c>
      <c r="I1835">
        <v>5.8</v>
      </c>
    </row>
    <row r="1836" spans="1:9" x14ac:dyDescent="0.3">
      <c r="A1836" t="s">
        <v>7635</v>
      </c>
      <c r="B1836">
        <v>116</v>
      </c>
      <c r="C1836">
        <v>7156933</v>
      </c>
      <c r="D1836" t="s">
        <v>2527</v>
      </c>
      <c r="E1836" t="s">
        <v>9937</v>
      </c>
      <c r="F1836" t="s">
        <v>37</v>
      </c>
      <c r="G1836" t="s">
        <v>38</v>
      </c>
      <c r="H1836">
        <v>25000000</v>
      </c>
      <c r="I1836">
        <v>6.7</v>
      </c>
    </row>
    <row r="1837" spans="1:9" x14ac:dyDescent="0.3">
      <c r="A1837" t="s">
        <v>9940</v>
      </c>
      <c r="B1837">
        <v>88</v>
      </c>
      <c r="C1837">
        <v>9286314</v>
      </c>
      <c r="D1837" t="s">
        <v>464</v>
      </c>
      <c r="E1837" t="s">
        <v>9943</v>
      </c>
      <c r="F1837" t="s">
        <v>37</v>
      </c>
      <c r="G1837" t="s">
        <v>38</v>
      </c>
      <c r="H1837">
        <v>17000000</v>
      </c>
      <c r="I1837">
        <v>5.9</v>
      </c>
    </row>
    <row r="1838" spans="1:9" x14ac:dyDescent="0.3">
      <c r="A1838" t="s">
        <v>9947</v>
      </c>
      <c r="B1838">
        <v>111</v>
      </c>
      <c r="C1838">
        <v>56692</v>
      </c>
      <c r="D1838" t="s">
        <v>7043</v>
      </c>
      <c r="E1838" t="s">
        <v>9948</v>
      </c>
      <c r="F1838" t="s">
        <v>37</v>
      </c>
      <c r="G1838" t="s">
        <v>38</v>
      </c>
      <c r="H1838">
        <v>25000000</v>
      </c>
      <c r="I1838">
        <v>7.3</v>
      </c>
    </row>
    <row r="1839" spans="1:9" x14ac:dyDescent="0.3">
      <c r="A1839" t="s">
        <v>9957</v>
      </c>
      <c r="B1839">
        <v>95</v>
      </c>
      <c r="C1839">
        <v>5654777</v>
      </c>
      <c r="D1839" t="s">
        <v>3554</v>
      </c>
      <c r="E1839" t="s">
        <v>9958</v>
      </c>
      <c r="F1839" t="s">
        <v>37</v>
      </c>
      <c r="G1839" t="s">
        <v>38</v>
      </c>
      <c r="H1839">
        <v>25000000</v>
      </c>
      <c r="I1839">
        <v>4.0999999999999996</v>
      </c>
    </row>
    <row r="1840" spans="1:9" x14ac:dyDescent="0.3">
      <c r="A1840" t="s">
        <v>8092</v>
      </c>
      <c r="B1840">
        <v>95</v>
      </c>
      <c r="C1840">
        <v>5516708</v>
      </c>
      <c r="D1840" t="s">
        <v>1681</v>
      </c>
      <c r="E1840" t="s">
        <v>9962</v>
      </c>
      <c r="F1840" t="s">
        <v>37</v>
      </c>
      <c r="G1840" t="s">
        <v>38</v>
      </c>
      <c r="H1840">
        <v>25000000</v>
      </c>
      <c r="I1840">
        <v>4.9000000000000004</v>
      </c>
    </row>
    <row r="1841" spans="1:9" x14ac:dyDescent="0.3">
      <c r="A1841" t="s">
        <v>1489</v>
      </c>
      <c r="B1841">
        <v>127</v>
      </c>
      <c r="C1841">
        <v>5128124</v>
      </c>
      <c r="D1841" t="s">
        <v>1634</v>
      </c>
      <c r="E1841" t="s">
        <v>9966</v>
      </c>
      <c r="F1841" t="s">
        <v>37</v>
      </c>
      <c r="G1841" t="s">
        <v>179</v>
      </c>
      <c r="H1841">
        <v>25000000</v>
      </c>
      <c r="I1841">
        <v>7.9</v>
      </c>
    </row>
    <row r="1842" spans="1:9" x14ac:dyDescent="0.3">
      <c r="A1842" t="s">
        <v>9970</v>
      </c>
      <c r="B1842">
        <v>104</v>
      </c>
      <c r="C1842">
        <v>4064333</v>
      </c>
      <c r="D1842" t="s">
        <v>1904</v>
      </c>
      <c r="E1842" t="s">
        <v>9971</v>
      </c>
      <c r="F1842" t="s">
        <v>37</v>
      </c>
      <c r="G1842" t="s">
        <v>38</v>
      </c>
      <c r="H1842">
        <v>25000000</v>
      </c>
      <c r="I1842">
        <v>5.2</v>
      </c>
    </row>
    <row r="1843" spans="1:9" x14ac:dyDescent="0.3">
      <c r="A1843" t="s">
        <v>9974</v>
      </c>
      <c r="B1843">
        <v>95</v>
      </c>
      <c r="C1843">
        <v>4006906</v>
      </c>
      <c r="D1843" t="s">
        <v>1009</v>
      </c>
      <c r="E1843" t="s">
        <v>9975</v>
      </c>
      <c r="F1843" t="s">
        <v>37</v>
      </c>
      <c r="G1843" t="s">
        <v>38</v>
      </c>
      <c r="H1843">
        <v>15000000</v>
      </c>
      <c r="I1843">
        <v>4.0999999999999996</v>
      </c>
    </row>
    <row r="1844" spans="1:9" x14ac:dyDescent="0.3">
      <c r="A1844" t="s">
        <v>9362</v>
      </c>
      <c r="B1844">
        <v>121</v>
      </c>
      <c r="C1844">
        <v>3073392</v>
      </c>
      <c r="D1844" t="s">
        <v>2202</v>
      </c>
      <c r="E1844" t="s">
        <v>9980</v>
      </c>
      <c r="F1844" t="s">
        <v>37</v>
      </c>
      <c r="G1844" t="s">
        <v>268</v>
      </c>
      <c r="H1844">
        <v>25000000</v>
      </c>
      <c r="I1844">
        <v>6.6</v>
      </c>
    </row>
    <row r="1845" spans="1:9" x14ac:dyDescent="0.3">
      <c r="A1845" t="s">
        <v>4408</v>
      </c>
      <c r="B1845">
        <v>92</v>
      </c>
      <c r="C1845">
        <v>1550000</v>
      </c>
      <c r="D1845" t="s">
        <v>9984</v>
      </c>
      <c r="E1845" t="s">
        <v>9985</v>
      </c>
      <c r="F1845" t="s">
        <v>37</v>
      </c>
      <c r="G1845" t="s">
        <v>38</v>
      </c>
      <c r="H1845">
        <v>25000000</v>
      </c>
      <c r="I1845">
        <v>2.9</v>
      </c>
    </row>
    <row r="1846" spans="1:9" x14ac:dyDescent="0.3">
      <c r="A1846" t="s">
        <v>8638</v>
      </c>
      <c r="B1846">
        <v>107</v>
      </c>
      <c r="C1846">
        <v>871527</v>
      </c>
      <c r="D1846" t="s">
        <v>2142</v>
      </c>
      <c r="E1846" t="s">
        <v>9993</v>
      </c>
      <c r="F1846" t="s">
        <v>37</v>
      </c>
      <c r="G1846" t="s">
        <v>268</v>
      </c>
      <c r="H1846">
        <v>25000000</v>
      </c>
      <c r="I1846">
        <v>6.5</v>
      </c>
    </row>
    <row r="1847" spans="1:9" x14ac:dyDescent="0.3">
      <c r="A1847" t="s">
        <v>10002</v>
      </c>
      <c r="B1847">
        <v>117</v>
      </c>
      <c r="C1847">
        <v>777423</v>
      </c>
      <c r="D1847" t="s">
        <v>1634</v>
      </c>
      <c r="E1847" t="s">
        <v>10003</v>
      </c>
      <c r="F1847" t="s">
        <v>37</v>
      </c>
      <c r="G1847" t="s">
        <v>38</v>
      </c>
      <c r="H1847">
        <v>25000000</v>
      </c>
      <c r="I1847">
        <v>7.2</v>
      </c>
    </row>
    <row r="1848" spans="1:9" x14ac:dyDescent="0.3">
      <c r="A1848" t="s">
        <v>9162</v>
      </c>
      <c r="B1848">
        <v>107</v>
      </c>
      <c r="C1848">
        <v>1186957</v>
      </c>
      <c r="D1848" t="s">
        <v>3409</v>
      </c>
      <c r="E1848" t="s">
        <v>10007</v>
      </c>
      <c r="F1848" t="s">
        <v>37</v>
      </c>
      <c r="G1848" t="s">
        <v>56</v>
      </c>
      <c r="H1848">
        <v>25000000</v>
      </c>
      <c r="I1848">
        <v>6.8</v>
      </c>
    </row>
    <row r="1849" spans="1:9" x14ac:dyDescent="0.3">
      <c r="A1849" t="s">
        <v>10011</v>
      </c>
      <c r="B1849">
        <v>131</v>
      </c>
      <c r="C1849">
        <v>85433</v>
      </c>
      <c r="D1849" t="s">
        <v>10013</v>
      </c>
      <c r="E1849" t="s">
        <v>10014</v>
      </c>
      <c r="F1849" t="s">
        <v>37</v>
      </c>
      <c r="G1849" t="s">
        <v>7090</v>
      </c>
      <c r="H1849">
        <v>13500000</v>
      </c>
      <c r="I1849">
        <v>7.8</v>
      </c>
    </row>
    <row r="1850" spans="1:9" x14ac:dyDescent="0.3">
      <c r="A1850" t="s">
        <v>10018</v>
      </c>
      <c r="B1850">
        <v>122</v>
      </c>
      <c r="C1850">
        <v>1697956</v>
      </c>
      <c r="D1850" t="s">
        <v>1935</v>
      </c>
      <c r="E1850" t="s">
        <v>10019</v>
      </c>
      <c r="F1850" t="s">
        <v>37</v>
      </c>
      <c r="G1850" t="s">
        <v>38</v>
      </c>
      <c r="H1850">
        <v>20000000</v>
      </c>
      <c r="I1850">
        <v>6.7</v>
      </c>
    </row>
    <row r="1851" spans="1:9" x14ac:dyDescent="0.3">
      <c r="A1851" t="s">
        <v>9646</v>
      </c>
      <c r="B1851">
        <v>134</v>
      </c>
      <c r="C1851">
        <v>183662</v>
      </c>
      <c r="D1851" t="s">
        <v>2527</v>
      </c>
      <c r="E1851" t="s">
        <v>10028</v>
      </c>
      <c r="F1851" t="s">
        <v>1464</v>
      </c>
      <c r="G1851" t="s">
        <v>1465</v>
      </c>
      <c r="H1851">
        <v>25000000</v>
      </c>
      <c r="I1851">
        <v>7.1</v>
      </c>
    </row>
    <row r="1852" spans="1:9" x14ac:dyDescent="0.3">
      <c r="A1852" t="s">
        <v>3778</v>
      </c>
      <c r="B1852">
        <v>117</v>
      </c>
      <c r="C1852">
        <v>134904</v>
      </c>
      <c r="D1852" t="s">
        <v>4479</v>
      </c>
      <c r="E1852" t="s">
        <v>10033</v>
      </c>
      <c r="F1852" t="s">
        <v>37</v>
      </c>
      <c r="G1852" t="s">
        <v>38</v>
      </c>
      <c r="H1852">
        <v>25000000</v>
      </c>
      <c r="I1852">
        <v>5.7</v>
      </c>
    </row>
    <row r="1853" spans="1:9" x14ac:dyDescent="0.3">
      <c r="A1853" t="s">
        <v>187</v>
      </c>
      <c r="B1853">
        <v>138</v>
      </c>
      <c r="C1853">
        <v>16969390</v>
      </c>
      <c r="D1853" t="s">
        <v>2125</v>
      </c>
      <c r="E1853" t="s">
        <v>10049</v>
      </c>
      <c r="F1853" t="s">
        <v>37</v>
      </c>
      <c r="G1853" t="s">
        <v>38</v>
      </c>
      <c r="H1853">
        <v>25000000</v>
      </c>
      <c r="I1853">
        <v>5.3</v>
      </c>
    </row>
    <row r="1854" spans="1:9" x14ac:dyDescent="0.3">
      <c r="A1854" t="s">
        <v>10063</v>
      </c>
      <c r="B1854">
        <v>100</v>
      </c>
      <c r="C1854">
        <v>129115</v>
      </c>
      <c r="D1854" t="s">
        <v>777</v>
      </c>
      <c r="E1854" t="s">
        <v>10065</v>
      </c>
      <c r="F1854" t="s">
        <v>7241</v>
      </c>
      <c r="G1854" t="s">
        <v>892</v>
      </c>
      <c r="H1854">
        <v>25000000</v>
      </c>
      <c r="I1854">
        <v>6.5</v>
      </c>
    </row>
    <row r="1855" spans="1:9" x14ac:dyDescent="0.3">
      <c r="A1855" t="s">
        <v>5647</v>
      </c>
      <c r="B1855">
        <v>119</v>
      </c>
      <c r="C1855">
        <v>34700000</v>
      </c>
      <c r="D1855" t="s">
        <v>214</v>
      </c>
      <c r="E1855" t="s">
        <v>10072</v>
      </c>
      <c r="F1855" t="s">
        <v>37</v>
      </c>
      <c r="G1855" t="s">
        <v>38</v>
      </c>
      <c r="H1855">
        <v>14000000</v>
      </c>
      <c r="I1855">
        <v>7.7</v>
      </c>
    </row>
    <row r="1856" spans="1:9" x14ac:dyDescent="0.3">
      <c r="A1856" t="s">
        <v>4382</v>
      </c>
      <c r="B1856">
        <v>137</v>
      </c>
      <c r="C1856">
        <v>717753</v>
      </c>
      <c r="D1856" t="s">
        <v>7043</v>
      </c>
      <c r="E1856" t="s">
        <v>10075</v>
      </c>
      <c r="F1856" t="s">
        <v>37</v>
      </c>
      <c r="G1856" t="s">
        <v>1465</v>
      </c>
      <c r="H1856">
        <v>25000000</v>
      </c>
      <c r="I1856">
        <v>6.1</v>
      </c>
    </row>
    <row r="1857" spans="1:9" x14ac:dyDescent="0.3">
      <c r="A1857" t="s">
        <v>1028</v>
      </c>
      <c r="B1857">
        <v>119</v>
      </c>
      <c r="C1857">
        <v>109713132</v>
      </c>
      <c r="D1857" t="s">
        <v>1875</v>
      </c>
      <c r="E1857" t="s">
        <v>10078</v>
      </c>
      <c r="F1857" t="s">
        <v>37</v>
      </c>
      <c r="G1857" t="s">
        <v>38</v>
      </c>
      <c r="H1857">
        <v>25000000</v>
      </c>
      <c r="I1857">
        <v>7.3</v>
      </c>
    </row>
    <row r="1858" spans="1:9" x14ac:dyDescent="0.3">
      <c r="A1858" t="s">
        <v>1784</v>
      </c>
      <c r="B1858">
        <v>139</v>
      </c>
      <c r="C1858">
        <v>70269171</v>
      </c>
      <c r="D1858" t="s">
        <v>3794</v>
      </c>
      <c r="E1858" t="s">
        <v>10081</v>
      </c>
      <c r="F1858" t="s">
        <v>37</v>
      </c>
      <c r="G1858" t="s">
        <v>38</v>
      </c>
      <c r="H1858">
        <v>24000000</v>
      </c>
      <c r="I1858">
        <v>7.2</v>
      </c>
    </row>
    <row r="1859" spans="1:9" x14ac:dyDescent="0.3">
      <c r="A1859" t="s">
        <v>6308</v>
      </c>
      <c r="B1859">
        <v>120</v>
      </c>
      <c r="C1859">
        <v>101334374</v>
      </c>
      <c r="D1859" t="s">
        <v>5103</v>
      </c>
      <c r="E1859" t="s">
        <v>10084</v>
      </c>
      <c r="F1859" t="s">
        <v>37</v>
      </c>
      <c r="G1859" t="s">
        <v>38</v>
      </c>
      <c r="H1859">
        <v>24000000</v>
      </c>
      <c r="I1859">
        <v>6.1</v>
      </c>
    </row>
    <row r="1860" spans="1:9" x14ac:dyDescent="0.3">
      <c r="A1860" t="s">
        <v>8565</v>
      </c>
      <c r="B1860">
        <v>98</v>
      </c>
      <c r="C1860">
        <v>1512815</v>
      </c>
      <c r="D1860" t="s">
        <v>10088</v>
      </c>
      <c r="E1860" t="s">
        <v>10089</v>
      </c>
      <c r="F1860" t="s">
        <v>37</v>
      </c>
      <c r="G1860" t="s">
        <v>38</v>
      </c>
      <c r="H1860">
        <v>25000000</v>
      </c>
      <c r="I1860">
        <v>5.8</v>
      </c>
    </row>
    <row r="1861" spans="1:9" x14ac:dyDescent="0.3">
      <c r="A1861" t="s">
        <v>1351</v>
      </c>
      <c r="B1861">
        <v>106</v>
      </c>
      <c r="C1861">
        <v>65182182</v>
      </c>
      <c r="D1861" t="s">
        <v>1681</v>
      </c>
      <c r="E1861" t="s">
        <v>10092</v>
      </c>
      <c r="F1861" t="s">
        <v>37</v>
      </c>
      <c r="G1861" t="s">
        <v>38</v>
      </c>
      <c r="H1861">
        <v>24000000</v>
      </c>
      <c r="I1861">
        <v>5.7</v>
      </c>
    </row>
    <row r="1862" spans="1:9" x14ac:dyDescent="0.3">
      <c r="A1862" t="s">
        <v>6963</v>
      </c>
      <c r="B1862">
        <v>98</v>
      </c>
      <c r="C1862">
        <v>57262492</v>
      </c>
      <c r="D1862" t="s">
        <v>1009</v>
      </c>
      <c r="E1862" t="s">
        <v>10095</v>
      </c>
      <c r="F1862" t="s">
        <v>37</v>
      </c>
      <c r="G1862" t="s">
        <v>38</v>
      </c>
      <c r="H1862">
        <v>24000000</v>
      </c>
      <c r="I1862">
        <v>6.7</v>
      </c>
    </row>
    <row r="1863" spans="1:9" x14ac:dyDescent="0.3">
      <c r="A1863" t="s">
        <v>10098</v>
      </c>
      <c r="B1863">
        <v>107</v>
      </c>
      <c r="C1863">
        <v>80000000</v>
      </c>
      <c r="D1863" t="s">
        <v>7837</v>
      </c>
      <c r="E1863" t="s">
        <v>10099</v>
      </c>
      <c r="F1863" t="s">
        <v>37</v>
      </c>
      <c r="G1863" t="s">
        <v>38</v>
      </c>
      <c r="H1863">
        <v>8200000</v>
      </c>
      <c r="I1863">
        <v>6.5</v>
      </c>
    </row>
    <row r="1864" spans="1:9" x14ac:dyDescent="0.3">
      <c r="A1864" t="s">
        <v>2542</v>
      </c>
      <c r="B1864">
        <v>88</v>
      </c>
      <c r="C1864">
        <v>74608545</v>
      </c>
      <c r="D1864" t="s">
        <v>1671</v>
      </c>
      <c r="E1864" t="s">
        <v>10104</v>
      </c>
      <c r="F1864" t="s">
        <v>37</v>
      </c>
      <c r="G1864" t="s">
        <v>38</v>
      </c>
      <c r="H1864">
        <v>24000000</v>
      </c>
      <c r="I1864">
        <v>7.2</v>
      </c>
    </row>
    <row r="1865" spans="1:9" x14ac:dyDescent="0.3">
      <c r="A1865" t="s">
        <v>2791</v>
      </c>
      <c r="B1865">
        <v>137</v>
      </c>
      <c r="C1865">
        <v>41895491</v>
      </c>
      <c r="D1865" t="s">
        <v>7901</v>
      </c>
      <c r="E1865" t="s">
        <v>10107</v>
      </c>
      <c r="F1865" t="s">
        <v>37</v>
      </c>
      <c r="G1865" t="s">
        <v>38</v>
      </c>
      <c r="H1865">
        <v>24000000</v>
      </c>
      <c r="I1865">
        <v>7.6</v>
      </c>
    </row>
    <row r="1866" spans="1:9" x14ac:dyDescent="0.3">
      <c r="A1866" t="s">
        <v>7858</v>
      </c>
      <c r="B1866">
        <v>100</v>
      </c>
      <c r="C1866">
        <v>39989008</v>
      </c>
      <c r="D1866" t="s">
        <v>5103</v>
      </c>
      <c r="E1866" t="s">
        <v>10111</v>
      </c>
      <c r="F1866" t="s">
        <v>37</v>
      </c>
      <c r="G1866" t="s">
        <v>38</v>
      </c>
      <c r="H1866">
        <v>24000000</v>
      </c>
      <c r="I1866">
        <v>4.5999999999999996</v>
      </c>
    </row>
    <row r="1867" spans="1:9" x14ac:dyDescent="0.3">
      <c r="A1867" t="s">
        <v>5011</v>
      </c>
      <c r="B1867">
        <v>115</v>
      </c>
      <c r="C1867">
        <v>32662299</v>
      </c>
      <c r="D1867" t="s">
        <v>1415</v>
      </c>
      <c r="E1867" t="s">
        <v>10114</v>
      </c>
      <c r="F1867" t="s">
        <v>37</v>
      </c>
      <c r="G1867" t="s">
        <v>38</v>
      </c>
      <c r="H1867">
        <v>24000000</v>
      </c>
      <c r="I1867">
        <v>6.9</v>
      </c>
    </row>
    <row r="1868" spans="1:9" x14ac:dyDescent="0.3">
      <c r="A1868" t="s">
        <v>7134</v>
      </c>
      <c r="B1868">
        <v>101</v>
      </c>
      <c r="C1868">
        <v>31452765</v>
      </c>
      <c r="D1868" t="s">
        <v>1681</v>
      </c>
      <c r="E1868" t="s">
        <v>10118</v>
      </c>
      <c r="F1868" t="s">
        <v>37</v>
      </c>
      <c r="G1868" t="s">
        <v>38</v>
      </c>
      <c r="H1868">
        <v>24000000</v>
      </c>
      <c r="I1868">
        <v>6.6</v>
      </c>
    </row>
    <row r="1869" spans="1:9" x14ac:dyDescent="0.3">
      <c r="A1869" t="s">
        <v>10122</v>
      </c>
      <c r="B1869">
        <v>110</v>
      </c>
      <c r="C1869">
        <v>25167270</v>
      </c>
      <c r="D1869" t="s">
        <v>9193</v>
      </c>
      <c r="E1869" t="s">
        <v>10123</v>
      </c>
      <c r="F1869" t="s">
        <v>37</v>
      </c>
      <c r="G1869" t="s">
        <v>767</v>
      </c>
      <c r="H1869">
        <v>24000000</v>
      </c>
      <c r="I1869">
        <v>6.3</v>
      </c>
    </row>
    <row r="1870" spans="1:9" x14ac:dyDescent="0.3">
      <c r="A1870" t="s">
        <v>1490</v>
      </c>
      <c r="B1870">
        <v>94</v>
      </c>
      <c r="C1870">
        <v>32416109</v>
      </c>
      <c r="D1870" t="s">
        <v>6190</v>
      </c>
      <c r="E1870" t="s">
        <v>10127</v>
      </c>
      <c r="F1870" t="s">
        <v>37</v>
      </c>
      <c r="G1870" t="s">
        <v>38</v>
      </c>
      <c r="H1870">
        <v>25000000</v>
      </c>
      <c r="I1870">
        <v>6.2</v>
      </c>
    </row>
    <row r="1871" spans="1:9" x14ac:dyDescent="0.3">
      <c r="A1871" t="s">
        <v>10130</v>
      </c>
      <c r="B1871">
        <v>88</v>
      </c>
      <c r="C1871">
        <v>20218</v>
      </c>
      <c r="D1871" t="s">
        <v>422</v>
      </c>
      <c r="E1871" t="s">
        <v>10131</v>
      </c>
      <c r="F1871" t="s">
        <v>37</v>
      </c>
      <c r="G1871" t="s">
        <v>38</v>
      </c>
      <c r="H1871">
        <v>24000000</v>
      </c>
      <c r="I1871">
        <v>5.3</v>
      </c>
    </row>
    <row r="1872" spans="1:9" x14ac:dyDescent="0.3">
      <c r="A1872" t="s">
        <v>1421</v>
      </c>
      <c r="B1872">
        <v>127</v>
      </c>
      <c r="C1872">
        <v>28871190</v>
      </c>
      <c r="D1872" t="s">
        <v>1544</v>
      </c>
      <c r="E1872" t="s">
        <v>10134</v>
      </c>
      <c r="F1872" t="s">
        <v>37</v>
      </c>
      <c r="G1872" t="s">
        <v>38</v>
      </c>
      <c r="H1872">
        <v>24000000</v>
      </c>
      <c r="I1872">
        <v>7.3</v>
      </c>
    </row>
    <row r="1873" spans="1:9" x14ac:dyDescent="0.3">
      <c r="A1873" t="s">
        <v>3102</v>
      </c>
      <c r="B1873">
        <v>95</v>
      </c>
      <c r="C1873">
        <v>16964743</v>
      </c>
      <c r="D1873" t="s">
        <v>1681</v>
      </c>
      <c r="E1873" t="s">
        <v>10137</v>
      </c>
      <c r="F1873" t="s">
        <v>37</v>
      </c>
      <c r="G1873" t="s">
        <v>38</v>
      </c>
      <c r="H1873">
        <v>24000000</v>
      </c>
      <c r="I1873">
        <v>5.6</v>
      </c>
    </row>
    <row r="1874" spans="1:9" x14ac:dyDescent="0.3">
      <c r="A1874" t="s">
        <v>3917</v>
      </c>
      <c r="B1874">
        <v>87</v>
      </c>
      <c r="C1874">
        <v>16290976</v>
      </c>
      <c r="D1874" t="s">
        <v>10140</v>
      </c>
      <c r="E1874" t="s">
        <v>10141</v>
      </c>
      <c r="F1874" t="s">
        <v>37</v>
      </c>
      <c r="G1874" t="s">
        <v>38</v>
      </c>
      <c r="H1874">
        <v>24000000</v>
      </c>
      <c r="I1874">
        <v>6.2</v>
      </c>
    </row>
    <row r="1875" spans="1:9" x14ac:dyDescent="0.3">
      <c r="A1875" t="s">
        <v>10145</v>
      </c>
      <c r="B1875">
        <v>118</v>
      </c>
      <c r="C1875">
        <v>13000000</v>
      </c>
      <c r="D1875" t="s">
        <v>10147</v>
      </c>
      <c r="E1875" t="s">
        <v>10149</v>
      </c>
      <c r="F1875" t="s">
        <v>37</v>
      </c>
      <c r="G1875" t="s">
        <v>38</v>
      </c>
      <c r="H1875">
        <v>24000000</v>
      </c>
      <c r="I1875">
        <v>5.2</v>
      </c>
    </row>
    <row r="1876" spans="1:9" x14ac:dyDescent="0.3">
      <c r="A1876" t="s">
        <v>4099</v>
      </c>
      <c r="B1876">
        <v>107</v>
      </c>
      <c r="C1876">
        <v>12372410</v>
      </c>
      <c r="D1876" t="s">
        <v>3913</v>
      </c>
      <c r="E1876" t="s">
        <v>10154</v>
      </c>
      <c r="F1876" t="s">
        <v>37</v>
      </c>
      <c r="G1876" t="s">
        <v>38</v>
      </c>
      <c r="H1876">
        <v>24000000</v>
      </c>
      <c r="I1876">
        <v>5.3</v>
      </c>
    </row>
    <row r="1877" spans="1:9" x14ac:dyDescent="0.3">
      <c r="A1877" t="s">
        <v>3159</v>
      </c>
      <c r="B1877">
        <v>124</v>
      </c>
      <c r="C1877">
        <v>8427204</v>
      </c>
      <c r="D1877" t="s">
        <v>6283</v>
      </c>
      <c r="E1877" t="s">
        <v>10157</v>
      </c>
      <c r="F1877" t="s">
        <v>37</v>
      </c>
      <c r="G1877" t="s">
        <v>38</v>
      </c>
      <c r="H1877">
        <v>24000000</v>
      </c>
      <c r="I1877">
        <v>5.4</v>
      </c>
    </row>
    <row r="1878" spans="1:9" x14ac:dyDescent="0.3">
      <c r="A1878" t="s">
        <v>10161</v>
      </c>
      <c r="B1878">
        <v>89</v>
      </c>
      <c r="C1878">
        <v>9639242</v>
      </c>
      <c r="D1878" t="s">
        <v>1681</v>
      </c>
      <c r="E1878" t="s">
        <v>10162</v>
      </c>
      <c r="F1878" t="s">
        <v>37</v>
      </c>
      <c r="G1878" t="s">
        <v>38</v>
      </c>
      <c r="H1878">
        <v>24000000</v>
      </c>
      <c r="I1878">
        <v>4.9000000000000004</v>
      </c>
    </row>
    <row r="1879" spans="1:9" x14ac:dyDescent="0.3">
      <c r="A1879" t="s">
        <v>7480</v>
      </c>
      <c r="B1879">
        <v>88</v>
      </c>
      <c r="C1879">
        <v>25003072</v>
      </c>
      <c r="D1879" t="s">
        <v>7579</v>
      </c>
      <c r="E1879" t="s">
        <v>10166</v>
      </c>
      <c r="F1879" t="s">
        <v>37</v>
      </c>
      <c r="G1879" t="s">
        <v>38</v>
      </c>
      <c r="H1879">
        <v>24000000</v>
      </c>
      <c r="I1879">
        <v>5.5</v>
      </c>
    </row>
    <row r="1880" spans="1:9" x14ac:dyDescent="0.3">
      <c r="A1880" t="s">
        <v>120</v>
      </c>
      <c r="B1880">
        <v>118</v>
      </c>
      <c r="C1880">
        <v>6144806</v>
      </c>
      <c r="D1880" t="s">
        <v>6507</v>
      </c>
      <c r="E1880" t="s">
        <v>10169</v>
      </c>
      <c r="F1880" t="s">
        <v>37</v>
      </c>
      <c r="G1880" t="s">
        <v>38</v>
      </c>
      <c r="H1880">
        <v>23000000</v>
      </c>
      <c r="I1880">
        <v>6.7</v>
      </c>
    </row>
    <row r="1881" spans="1:9" x14ac:dyDescent="0.3">
      <c r="A1881" t="s">
        <v>8680</v>
      </c>
      <c r="B1881">
        <v>93</v>
      </c>
      <c r="C1881">
        <v>4308981</v>
      </c>
      <c r="D1881" t="s">
        <v>3057</v>
      </c>
      <c r="E1881" t="s">
        <v>10172</v>
      </c>
      <c r="F1881" t="s">
        <v>37</v>
      </c>
      <c r="G1881" t="s">
        <v>38</v>
      </c>
      <c r="H1881">
        <v>24000000</v>
      </c>
      <c r="I1881">
        <v>3.9</v>
      </c>
    </row>
    <row r="1882" spans="1:9" x14ac:dyDescent="0.3">
      <c r="A1882" t="s">
        <v>10176</v>
      </c>
      <c r="B1882">
        <v>80</v>
      </c>
      <c r="C1882">
        <v>669276</v>
      </c>
      <c r="D1882" t="s">
        <v>10178</v>
      </c>
      <c r="E1882" t="s">
        <v>10180</v>
      </c>
      <c r="F1882" t="s">
        <v>37</v>
      </c>
      <c r="G1882" t="s">
        <v>56</v>
      </c>
      <c r="H1882">
        <v>28000000</v>
      </c>
      <c r="I1882">
        <v>7.2</v>
      </c>
    </row>
    <row r="1883" spans="1:9" x14ac:dyDescent="0.3">
      <c r="A1883" t="s">
        <v>10184</v>
      </c>
      <c r="B1883">
        <v>120</v>
      </c>
      <c r="C1883">
        <v>42880</v>
      </c>
      <c r="D1883" t="s">
        <v>214</v>
      </c>
      <c r="E1883" t="s">
        <v>10185</v>
      </c>
      <c r="F1883" t="s">
        <v>37</v>
      </c>
      <c r="G1883" t="s">
        <v>56</v>
      </c>
      <c r="H1883">
        <v>24000000</v>
      </c>
      <c r="I1883">
        <v>5.0999999999999996</v>
      </c>
    </row>
    <row r="1884" spans="1:9" x14ac:dyDescent="0.3">
      <c r="A1884" t="s">
        <v>7785</v>
      </c>
      <c r="B1884">
        <v>98</v>
      </c>
      <c r="C1884">
        <v>23225911</v>
      </c>
      <c r="D1884" t="s">
        <v>464</v>
      </c>
      <c r="E1884" t="s">
        <v>10188</v>
      </c>
      <c r="F1884" t="s">
        <v>37</v>
      </c>
      <c r="G1884" t="s">
        <v>38</v>
      </c>
      <c r="H1884">
        <v>24000000</v>
      </c>
      <c r="I1884">
        <v>6.5</v>
      </c>
    </row>
    <row r="1885" spans="1:9" x14ac:dyDescent="0.3">
      <c r="A1885" t="s">
        <v>7778</v>
      </c>
      <c r="B1885">
        <v>119</v>
      </c>
      <c r="C1885">
        <v>4710455</v>
      </c>
      <c r="D1885" t="s">
        <v>628</v>
      </c>
      <c r="E1885" t="s">
        <v>10191</v>
      </c>
      <c r="F1885" t="s">
        <v>676</v>
      </c>
      <c r="G1885" t="s">
        <v>677</v>
      </c>
      <c r="H1885">
        <v>24000000</v>
      </c>
      <c r="I1885">
        <v>8.1999999999999993</v>
      </c>
    </row>
    <row r="1886" spans="1:9" x14ac:dyDescent="0.3">
      <c r="A1886" t="s">
        <v>4212</v>
      </c>
      <c r="B1886">
        <v>88</v>
      </c>
      <c r="C1886">
        <v>75590286</v>
      </c>
      <c r="D1886" t="s">
        <v>10194</v>
      </c>
      <c r="E1886" t="s">
        <v>10195</v>
      </c>
      <c r="F1886" t="s">
        <v>37</v>
      </c>
      <c r="G1886" t="s">
        <v>38</v>
      </c>
      <c r="H1886">
        <v>23600000</v>
      </c>
      <c r="I1886">
        <v>7.7</v>
      </c>
    </row>
    <row r="1887" spans="1:9" x14ac:dyDescent="0.3">
      <c r="A1887" t="s">
        <v>1627</v>
      </c>
      <c r="B1887">
        <v>90</v>
      </c>
      <c r="C1887">
        <v>161487252</v>
      </c>
      <c r="D1887" t="s">
        <v>3913</v>
      </c>
      <c r="E1887" t="s">
        <v>10199</v>
      </c>
      <c r="F1887" t="s">
        <v>37</v>
      </c>
      <c r="G1887" t="s">
        <v>38</v>
      </c>
      <c r="H1887">
        <v>20000000</v>
      </c>
      <c r="I1887">
        <v>6.1</v>
      </c>
    </row>
    <row r="1888" spans="1:9" x14ac:dyDescent="0.3">
      <c r="A1888" t="s">
        <v>7174</v>
      </c>
      <c r="B1888">
        <v>127</v>
      </c>
      <c r="C1888">
        <v>290158751</v>
      </c>
      <c r="D1888" t="s">
        <v>31</v>
      </c>
      <c r="E1888" t="s">
        <v>10202</v>
      </c>
      <c r="F1888" t="s">
        <v>37</v>
      </c>
      <c r="G1888" t="s">
        <v>38</v>
      </c>
      <c r="H1888">
        <v>18000000</v>
      </c>
      <c r="I1888">
        <v>8.8000000000000007</v>
      </c>
    </row>
    <row r="1889" spans="1:9" x14ac:dyDescent="0.3">
      <c r="A1889" t="s">
        <v>278</v>
      </c>
      <c r="B1889">
        <v>119</v>
      </c>
      <c r="C1889">
        <v>65807024</v>
      </c>
      <c r="D1889" t="s">
        <v>3554</v>
      </c>
      <c r="E1889" t="s">
        <v>10206</v>
      </c>
      <c r="F1889" t="s">
        <v>37</v>
      </c>
      <c r="G1889" t="s">
        <v>38</v>
      </c>
      <c r="H1889">
        <v>19000000</v>
      </c>
      <c r="I1889">
        <v>6.8</v>
      </c>
    </row>
    <row r="1890" spans="1:9" x14ac:dyDescent="0.3">
      <c r="A1890" t="s">
        <v>5702</v>
      </c>
      <c r="B1890">
        <v>85</v>
      </c>
      <c r="C1890">
        <v>86930411</v>
      </c>
      <c r="D1890" t="s">
        <v>1009</v>
      </c>
      <c r="E1890" t="s">
        <v>10210</v>
      </c>
      <c r="F1890" t="s">
        <v>37</v>
      </c>
      <c r="G1890" t="s">
        <v>38</v>
      </c>
      <c r="H1890">
        <v>23000000</v>
      </c>
      <c r="I1890">
        <v>6.8</v>
      </c>
    </row>
    <row r="1891" spans="1:9" x14ac:dyDescent="0.3">
      <c r="A1891" t="s">
        <v>5495</v>
      </c>
      <c r="B1891">
        <v>98</v>
      </c>
      <c r="C1891">
        <v>53302314</v>
      </c>
      <c r="D1891" t="s">
        <v>5544</v>
      </c>
      <c r="E1891" t="s">
        <v>10215</v>
      </c>
      <c r="F1891" t="s">
        <v>37</v>
      </c>
      <c r="G1891" t="s">
        <v>38</v>
      </c>
      <c r="H1891">
        <v>23000000</v>
      </c>
      <c r="I1891">
        <v>6.7</v>
      </c>
    </row>
    <row r="1892" spans="1:9" x14ac:dyDescent="0.3">
      <c r="A1892" t="s">
        <v>3401</v>
      </c>
      <c r="B1892">
        <v>101</v>
      </c>
      <c r="C1892">
        <v>40962534</v>
      </c>
      <c r="D1892" t="s">
        <v>3409</v>
      </c>
      <c r="E1892" t="s">
        <v>10219</v>
      </c>
      <c r="F1892" t="s">
        <v>37</v>
      </c>
      <c r="G1892" t="s">
        <v>38</v>
      </c>
      <c r="H1892">
        <v>12500000</v>
      </c>
      <c r="I1892">
        <v>7.1</v>
      </c>
    </row>
    <row r="1893" spans="1:9" x14ac:dyDescent="0.3">
      <c r="A1893" t="s">
        <v>1394</v>
      </c>
      <c r="B1893">
        <v>112</v>
      </c>
      <c r="C1893">
        <v>39235088</v>
      </c>
      <c r="D1893" t="s">
        <v>10222</v>
      </c>
      <c r="E1893" t="s">
        <v>10223</v>
      </c>
      <c r="F1893" t="s">
        <v>37</v>
      </c>
      <c r="G1893" t="s">
        <v>38</v>
      </c>
      <c r="H1893">
        <v>23000000</v>
      </c>
      <c r="I1893">
        <v>7.1</v>
      </c>
    </row>
    <row r="1894" spans="1:9" x14ac:dyDescent="0.3">
      <c r="A1894" t="s">
        <v>1016</v>
      </c>
      <c r="B1894">
        <v>97</v>
      </c>
      <c r="C1894">
        <v>27338033</v>
      </c>
      <c r="D1894" t="s">
        <v>1681</v>
      </c>
      <c r="E1894" t="s">
        <v>10226</v>
      </c>
      <c r="F1894" t="s">
        <v>37</v>
      </c>
      <c r="G1894" t="s">
        <v>38</v>
      </c>
      <c r="H1894">
        <v>23000000</v>
      </c>
      <c r="I1894">
        <v>6.1</v>
      </c>
    </row>
    <row r="1895" spans="1:9" x14ac:dyDescent="0.3">
      <c r="A1895" t="s">
        <v>1800</v>
      </c>
      <c r="B1895">
        <v>126</v>
      </c>
      <c r="C1895">
        <v>25556065</v>
      </c>
      <c r="D1895" t="s">
        <v>5499</v>
      </c>
      <c r="E1895" t="s">
        <v>10231</v>
      </c>
      <c r="F1895" t="s">
        <v>37</v>
      </c>
      <c r="G1895" t="s">
        <v>38</v>
      </c>
      <c r="H1895">
        <v>23000000</v>
      </c>
      <c r="I1895">
        <v>8</v>
      </c>
    </row>
    <row r="1896" spans="1:9" x14ac:dyDescent="0.3">
      <c r="A1896" t="s">
        <v>4423</v>
      </c>
      <c r="B1896">
        <v>97</v>
      </c>
      <c r="C1896">
        <v>21973182</v>
      </c>
      <c r="D1896" t="s">
        <v>852</v>
      </c>
      <c r="E1896" t="s">
        <v>10236</v>
      </c>
      <c r="F1896" t="s">
        <v>37</v>
      </c>
      <c r="G1896" t="s">
        <v>38</v>
      </c>
      <c r="H1896">
        <v>23000000</v>
      </c>
      <c r="I1896">
        <v>6.6</v>
      </c>
    </row>
    <row r="1897" spans="1:9" x14ac:dyDescent="0.3">
      <c r="A1897" t="s">
        <v>10240</v>
      </c>
      <c r="B1897">
        <v>100</v>
      </c>
      <c r="C1897">
        <v>4756</v>
      </c>
      <c r="D1897" t="s">
        <v>200</v>
      </c>
      <c r="E1897" t="s">
        <v>10242</v>
      </c>
      <c r="F1897" t="s">
        <v>37</v>
      </c>
      <c r="G1897" t="s">
        <v>56</v>
      </c>
      <c r="H1897">
        <v>25000000</v>
      </c>
      <c r="I1897">
        <v>5.4</v>
      </c>
    </row>
    <row r="1898" spans="1:9" x14ac:dyDescent="0.3">
      <c r="A1898" t="s">
        <v>4619</v>
      </c>
      <c r="B1898">
        <v>114</v>
      </c>
      <c r="C1898">
        <v>18653615</v>
      </c>
      <c r="D1898" t="s">
        <v>2527</v>
      </c>
      <c r="E1898" t="s">
        <v>10247</v>
      </c>
      <c r="F1898" t="s">
        <v>37</v>
      </c>
      <c r="G1898" t="s">
        <v>38</v>
      </c>
      <c r="H1898">
        <v>23000000</v>
      </c>
      <c r="I1898">
        <v>6.1</v>
      </c>
    </row>
    <row r="1899" spans="1:9" x14ac:dyDescent="0.3">
      <c r="A1899" t="s">
        <v>10250</v>
      </c>
      <c r="B1899">
        <v>88</v>
      </c>
      <c r="C1899">
        <v>13019253</v>
      </c>
      <c r="D1899" t="s">
        <v>1009</v>
      </c>
      <c r="E1899" t="s">
        <v>10252</v>
      </c>
      <c r="F1899" t="s">
        <v>37</v>
      </c>
      <c r="G1899" t="s">
        <v>38</v>
      </c>
      <c r="H1899">
        <v>23000000</v>
      </c>
      <c r="I1899">
        <v>5.6</v>
      </c>
    </row>
    <row r="1900" spans="1:9" x14ac:dyDescent="0.3">
      <c r="A1900" t="s">
        <v>1526</v>
      </c>
      <c r="B1900">
        <v>93</v>
      </c>
      <c r="C1900">
        <v>18934858</v>
      </c>
      <c r="D1900" t="s">
        <v>59</v>
      </c>
      <c r="E1900" t="s">
        <v>10256</v>
      </c>
      <c r="F1900" t="s">
        <v>37</v>
      </c>
      <c r="G1900" t="s">
        <v>7987</v>
      </c>
      <c r="H1900">
        <v>23000000</v>
      </c>
      <c r="I1900">
        <v>5.8</v>
      </c>
    </row>
    <row r="1901" spans="1:9" x14ac:dyDescent="0.3">
      <c r="A1901" t="s">
        <v>10259</v>
      </c>
      <c r="B1901">
        <v>92</v>
      </c>
      <c r="C1901">
        <v>20763013</v>
      </c>
      <c r="D1901" t="s">
        <v>8570</v>
      </c>
      <c r="E1901" t="s">
        <v>10261</v>
      </c>
      <c r="F1901" t="s">
        <v>37</v>
      </c>
      <c r="G1901" t="s">
        <v>38</v>
      </c>
      <c r="H1901">
        <v>23000000</v>
      </c>
      <c r="I1901">
        <v>2.8</v>
      </c>
    </row>
    <row r="1902" spans="1:9" x14ac:dyDescent="0.3">
      <c r="A1902" t="s">
        <v>10265</v>
      </c>
      <c r="B1902">
        <v>98</v>
      </c>
      <c r="C1902">
        <v>12782508</v>
      </c>
      <c r="D1902" t="s">
        <v>3409</v>
      </c>
      <c r="E1902" t="s">
        <v>10266</v>
      </c>
      <c r="F1902" t="s">
        <v>37</v>
      </c>
      <c r="G1902" t="s">
        <v>38</v>
      </c>
      <c r="H1902">
        <v>23000000</v>
      </c>
      <c r="I1902">
        <v>6.7</v>
      </c>
    </row>
    <row r="1903" spans="1:9" x14ac:dyDescent="0.3">
      <c r="A1903" t="s">
        <v>10269</v>
      </c>
      <c r="B1903">
        <v>94</v>
      </c>
      <c r="C1903">
        <v>11508423</v>
      </c>
      <c r="D1903" t="s">
        <v>10270</v>
      </c>
      <c r="E1903" t="s">
        <v>10271</v>
      </c>
      <c r="F1903" t="s">
        <v>37</v>
      </c>
      <c r="G1903" t="s">
        <v>38</v>
      </c>
      <c r="H1903">
        <v>23000000</v>
      </c>
      <c r="I1903">
        <v>5.0999999999999996</v>
      </c>
    </row>
    <row r="1904" spans="1:9" x14ac:dyDescent="0.3">
      <c r="A1904" t="s">
        <v>5050</v>
      </c>
      <c r="B1904">
        <v>102</v>
      </c>
      <c r="C1904">
        <v>10660147</v>
      </c>
      <c r="D1904" t="s">
        <v>214</v>
      </c>
      <c r="E1904" t="s">
        <v>10276</v>
      </c>
      <c r="F1904" t="s">
        <v>37</v>
      </c>
      <c r="G1904" t="s">
        <v>56</v>
      </c>
      <c r="H1904">
        <v>23000000</v>
      </c>
      <c r="I1904">
        <v>7.2</v>
      </c>
    </row>
    <row r="1905" spans="1:9" x14ac:dyDescent="0.3">
      <c r="A1905" t="s">
        <v>5930</v>
      </c>
      <c r="B1905">
        <v>98</v>
      </c>
      <c r="C1905">
        <v>7434726</v>
      </c>
      <c r="D1905" t="s">
        <v>10280</v>
      </c>
      <c r="E1905" t="s">
        <v>10281</v>
      </c>
      <c r="F1905" t="s">
        <v>37</v>
      </c>
      <c r="G1905" t="s">
        <v>38</v>
      </c>
      <c r="H1905">
        <v>23000000</v>
      </c>
      <c r="I1905">
        <v>6</v>
      </c>
    </row>
    <row r="1906" spans="1:9" x14ac:dyDescent="0.3">
      <c r="A1906" t="s">
        <v>10287</v>
      </c>
      <c r="B1906">
        <v>111</v>
      </c>
      <c r="C1906">
        <v>6109075</v>
      </c>
      <c r="D1906" t="s">
        <v>1544</v>
      </c>
      <c r="E1906" t="s">
        <v>10289</v>
      </c>
      <c r="F1906" t="s">
        <v>1464</v>
      </c>
      <c r="G1906" t="s">
        <v>1465</v>
      </c>
      <c r="H1906">
        <v>19430000</v>
      </c>
      <c r="I1906">
        <v>6.7</v>
      </c>
    </row>
    <row r="1907" spans="1:9" x14ac:dyDescent="0.3">
      <c r="A1907" t="s">
        <v>5647</v>
      </c>
      <c r="B1907">
        <v>100</v>
      </c>
      <c r="C1907">
        <v>2708188</v>
      </c>
      <c r="D1907" t="s">
        <v>1415</v>
      </c>
      <c r="E1907" t="s">
        <v>10299</v>
      </c>
      <c r="F1907" t="s">
        <v>37</v>
      </c>
      <c r="G1907" t="s">
        <v>56</v>
      </c>
      <c r="H1907">
        <v>23000000</v>
      </c>
      <c r="I1907">
        <v>6.2</v>
      </c>
    </row>
    <row r="1908" spans="1:9" x14ac:dyDescent="0.3">
      <c r="A1908" t="s">
        <v>10306</v>
      </c>
      <c r="B1908">
        <v>141</v>
      </c>
      <c r="C1908">
        <v>16123851</v>
      </c>
      <c r="D1908" t="s">
        <v>3409</v>
      </c>
      <c r="E1908" t="s">
        <v>10309</v>
      </c>
      <c r="F1908" t="s">
        <v>37</v>
      </c>
      <c r="G1908" t="s">
        <v>38</v>
      </c>
      <c r="H1908">
        <v>23000000</v>
      </c>
      <c r="I1908">
        <v>6.2</v>
      </c>
    </row>
    <row r="1909" spans="1:9" x14ac:dyDescent="0.3">
      <c r="A1909" t="s">
        <v>3523</v>
      </c>
      <c r="B1909">
        <v>114</v>
      </c>
      <c r="C1909">
        <v>71975611</v>
      </c>
      <c r="D1909" t="s">
        <v>7406</v>
      </c>
      <c r="E1909" t="s">
        <v>10321</v>
      </c>
      <c r="F1909" t="s">
        <v>37</v>
      </c>
      <c r="G1909" t="s">
        <v>38</v>
      </c>
      <c r="H1909">
        <v>25000000</v>
      </c>
      <c r="I1909">
        <v>6.8</v>
      </c>
    </row>
    <row r="1910" spans="1:9" x14ac:dyDescent="0.3">
      <c r="A1910" t="s">
        <v>10325</v>
      </c>
      <c r="B1910">
        <v>96</v>
      </c>
      <c r="C1910">
        <v>38119483</v>
      </c>
      <c r="D1910" t="s">
        <v>1875</v>
      </c>
      <c r="E1910" t="s">
        <v>10328</v>
      </c>
      <c r="F1910" t="s">
        <v>37</v>
      </c>
      <c r="G1910" t="s">
        <v>38</v>
      </c>
      <c r="H1910">
        <v>22700000</v>
      </c>
      <c r="I1910">
        <v>7.1</v>
      </c>
    </row>
    <row r="1911" spans="1:9" x14ac:dyDescent="0.3">
      <c r="A1911" t="s">
        <v>10332</v>
      </c>
      <c r="B1911">
        <v>111</v>
      </c>
      <c r="C1911">
        <v>4190530</v>
      </c>
      <c r="D1911" t="s">
        <v>3396</v>
      </c>
      <c r="E1911" t="s">
        <v>10334</v>
      </c>
      <c r="F1911" t="s">
        <v>37</v>
      </c>
      <c r="G1911" t="s">
        <v>370</v>
      </c>
      <c r="H1911">
        <v>22500000</v>
      </c>
      <c r="I1911">
        <v>7.1</v>
      </c>
    </row>
    <row r="1912" spans="1:9" x14ac:dyDescent="0.3">
      <c r="A1912" t="s">
        <v>3129</v>
      </c>
      <c r="B1912">
        <v>127</v>
      </c>
      <c r="C1912">
        <v>217631306</v>
      </c>
      <c r="D1912" t="s">
        <v>10337</v>
      </c>
      <c r="E1912" t="s">
        <v>10338</v>
      </c>
      <c r="F1912" t="s">
        <v>37</v>
      </c>
      <c r="G1912" t="s">
        <v>38</v>
      </c>
      <c r="H1912">
        <v>22000000</v>
      </c>
      <c r="I1912">
        <v>7</v>
      </c>
    </row>
    <row r="1913" spans="1:9" x14ac:dyDescent="0.3">
      <c r="A1913" t="s">
        <v>3494</v>
      </c>
      <c r="B1913">
        <v>107</v>
      </c>
      <c r="C1913">
        <v>176483808</v>
      </c>
      <c r="D1913" t="s">
        <v>1681</v>
      </c>
      <c r="E1913" t="s">
        <v>10342</v>
      </c>
      <c r="F1913" t="s">
        <v>37</v>
      </c>
      <c r="G1913" t="s">
        <v>38</v>
      </c>
      <c r="H1913">
        <v>23000000</v>
      </c>
      <c r="I1913">
        <v>7.1</v>
      </c>
    </row>
    <row r="1914" spans="1:9" x14ac:dyDescent="0.3">
      <c r="A1914" t="s">
        <v>4203</v>
      </c>
      <c r="B1914">
        <v>97</v>
      </c>
      <c r="C1914">
        <v>144833357</v>
      </c>
      <c r="D1914" t="s">
        <v>4795</v>
      </c>
      <c r="E1914" t="s">
        <v>10345</v>
      </c>
      <c r="F1914" t="s">
        <v>37</v>
      </c>
      <c r="G1914" t="s">
        <v>38</v>
      </c>
      <c r="H1914">
        <v>22000000</v>
      </c>
      <c r="I1914">
        <v>6.4</v>
      </c>
    </row>
    <row r="1915" spans="1:9" x14ac:dyDescent="0.3">
      <c r="A1915" t="s">
        <v>2054</v>
      </c>
      <c r="B1915">
        <v>127</v>
      </c>
      <c r="C1915">
        <v>75597042</v>
      </c>
      <c r="D1915" t="s">
        <v>7963</v>
      </c>
      <c r="E1915" t="s">
        <v>10348</v>
      </c>
      <c r="F1915" t="s">
        <v>37</v>
      </c>
      <c r="G1915" t="s">
        <v>38</v>
      </c>
      <c r="H1915">
        <v>20000000</v>
      </c>
      <c r="I1915">
        <v>7</v>
      </c>
    </row>
    <row r="1916" spans="1:9" x14ac:dyDescent="0.3">
      <c r="A1916" t="s">
        <v>5133</v>
      </c>
      <c r="B1916">
        <v>110</v>
      </c>
      <c r="C1916">
        <v>90636983</v>
      </c>
      <c r="D1916" t="s">
        <v>7906</v>
      </c>
      <c r="E1916" t="s">
        <v>10352</v>
      </c>
      <c r="F1916" t="s">
        <v>37</v>
      </c>
      <c r="G1916" t="s">
        <v>38</v>
      </c>
      <c r="H1916">
        <v>22000000</v>
      </c>
      <c r="I1916">
        <v>6.2</v>
      </c>
    </row>
    <row r="1917" spans="1:9" x14ac:dyDescent="0.3">
      <c r="A1917" t="s">
        <v>3694</v>
      </c>
      <c r="B1917">
        <v>135</v>
      </c>
      <c r="C1917">
        <v>70960517</v>
      </c>
      <c r="D1917" t="s">
        <v>214</v>
      </c>
      <c r="E1917" t="s">
        <v>10355</v>
      </c>
      <c r="F1917" t="s">
        <v>37</v>
      </c>
      <c r="G1917" t="s">
        <v>38</v>
      </c>
      <c r="H1917">
        <v>35000000</v>
      </c>
      <c r="I1917">
        <v>7.5</v>
      </c>
    </row>
    <row r="1918" spans="1:9" x14ac:dyDescent="0.3">
      <c r="A1918" t="s">
        <v>7427</v>
      </c>
      <c r="B1918">
        <v>84</v>
      </c>
      <c r="C1918">
        <v>55762229</v>
      </c>
      <c r="D1918" t="s">
        <v>5482</v>
      </c>
      <c r="E1918" t="s">
        <v>10360</v>
      </c>
      <c r="F1918" t="s">
        <v>37</v>
      </c>
      <c r="G1918" t="s">
        <v>38</v>
      </c>
      <c r="H1918">
        <v>22000000</v>
      </c>
      <c r="I1918">
        <v>4.8</v>
      </c>
    </row>
    <row r="1919" spans="1:9" x14ac:dyDescent="0.3">
      <c r="A1919" t="s">
        <v>7635</v>
      </c>
      <c r="B1919">
        <v>122</v>
      </c>
      <c r="C1919">
        <v>54235441</v>
      </c>
      <c r="D1919" t="s">
        <v>2527</v>
      </c>
      <c r="E1919" t="s">
        <v>10369</v>
      </c>
      <c r="F1919" t="s">
        <v>37</v>
      </c>
      <c r="G1919" t="s">
        <v>38</v>
      </c>
      <c r="H1919">
        <v>22000000</v>
      </c>
      <c r="I1919">
        <v>7.3</v>
      </c>
    </row>
    <row r="1920" spans="1:9" x14ac:dyDescent="0.3">
      <c r="A1920" t="s">
        <v>6704</v>
      </c>
      <c r="B1920">
        <v>114</v>
      </c>
      <c r="C1920">
        <v>50728000</v>
      </c>
      <c r="D1920" t="s">
        <v>1120</v>
      </c>
      <c r="E1920" t="s">
        <v>10373</v>
      </c>
      <c r="F1920" t="s">
        <v>37</v>
      </c>
      <c r="G1920" t="s">
        <v>38</v>
      </c>
      <c r="H1920">
        <v>22000000</v>
      </c>
      <c r="I1920">
        <v>5.8</v>
      </c>
    </row>
    <row r="1921" spans="1:9" x14ac:dyDescent="0.3">
      <c r="A1921" t="s">
        <v>10377</v>
      </c>
      <c r="B1921">
        <v>132</v>
      </c>
      <c r="C1921">
        <v>40270895</v>
      </c>
      <c r="D1921" t="s">
        <v>3409</v>
      </c>
      <c r="E1921" t="s">
        <v>10378</v>
      </c>
      <c r="F1921" t="s">
        <v>37</v>
      </c>
      <c r="G1921" t="s">
        <v>38</v>
      </c>
      <c r="H1921">
        <v>22000000</v>
      </c>
      <c r="I1921">
        <v>7.6</v>
      </c>
    </row>
    <row r="1922" spans="1:9" x14ac:dyDescent="0.3">
      <c r="A1922" t="s">
        <v>10381</v>
      </c>
      <c r="B1922">
        <v>170</v>
      </c>
      <c r="C1922">
        <v>59696176</v>
      </c>
      <c r="D1922" t="s">
        <v>5940</v>
      </c>
      <c r="E1922" t="s">
        <v>10383</v>
      </c>
      <c r="F1922" t="s">
        <v>37</v>
      </c>
      <c r="G1922" t="s">
        <v>38</v>
      </c>
      <c r="H1922">
        <v>22000000</v>
      </c>
      <c r="I1922">
        <v>5.6</v>
      </c>
    </row>
    <row r="1923" spans="1:9" x14ac:dyDescent="0.3">
      <c r="A1923" t="s">
        <v>1617</v>
      </c>
      <c r="B1923">
        <v>133</v>
      </c>
      <c r="C1923">
        <v>51483949</v>
      </c>
      <c r="D1923" t="s">
        <v>1364</v>
      </c>
      <c r="E1923" t="s">
        <v>10387</v>
      </c>
      <c r="F1923" t="s">
        <v>37</v>
      </c>
      <c r="G1923" t="s">
        <v>56</v>
      </c>
      <c r="H1923">
        <v>22000000</v>
      </c>
      <c r="I1923">
        <v>7</v>
      </c>
    </row>
    <row r="1924" spans="1:9" x14ac:dyDescent="0.3">
      <c r="A1924" t="s">
        <v>3523</v>
      </c>
      <c r="B1924">
        <v>112</v>
      </c>
      <c r="C1924">
        <v>36020063</v>
      </c>
      <c r="D1924" t="s">
        <v>4075</v>
      </c>
      <c r="E1924" t="s">
        <v>10391</v>
      </c>
      <c r="F1924" t="s">
        <v>37</v>
      </c>
      <c r="G1924" t="s">
        <v>38</v>
      </c>
      <c r="H1924">
        <v>22000000</v>
      </c>
      <c r="I1924">
        <v>6.6</v>
      </c>
    </row>
    <row r="1925" spans="1:9" x14ac:dyDescent="0.3">
      <c r="A1925" t="s">
        <v>1526</v>
      </c>
      <c r="B1925">
        <v>108</v>
      </c>
      <c r="C1925">
        <v>33313582</v>
      </c>
      <c r="D1925" t="s">
        <v>5316</v>
      </c>
      <c r="E1925" t="s">
        <v>10394</v>
      </c>
      <c r="F1925" t="s">
        <v>37</v>
      </c>
      <c r="G1925" t="s">
        <v>38</v>
      </c>
      <c r="H1925">
        <v>21000000</v>
      </c>
      <c r="I1925">
        <v>6.5</v>
      </c>
    </row>
    <row r="1926" spans="1:9" x14ac:dyDescent="0.3">
      <c r="A1926" t="s">
        <v>8807</v>
      </c>
      <c r="B1926">
        <v>115</v>
      </c>
      <c r="C1926">
        <v>25842000</v>
      </c>
      <c r="D1926" t="s">
        <v>6326</v>
      </c>
      <c r="E1926" t="s">
        <v>10397</v>
      </c>
      <c r="F1926" t="s">
        <v>37</v>
      </c>
      <c r="G1926" t="s">
        <v>56</v>
      </c>
      <c r="H1926">
        <v>22000000</v>
      </c>
      <c r="I1926">
        <v>7.4</v>
      </c>
    </row>
    <row r="1927" spans="1:9" x14ac:dyDescent="0.3">
      <c r="A1927" t="s">
        <v>10401</v>
      </c>
      <c r="B1927">
        <v>83</v>
      </c>
      <c r="C1927">
        <v>22264487</v>
      </c>
      <c r="D1927" t="s">
        <v>1671</v>
      </c>
      <c r="E1927" t="s">
        <v>10402</v>
      </c>
      <c r="F1927" t="s">
        <v>37</v>
      </c>
      <c r="G1927" t="s">
        <v>38</v>
      </c>
      <c r="H1927">
        <v>22000000</v>
      </c>
      <c r="I1927">
        <v>4.5999999999999996</v>
      </c>
    </row>
    <row r="1928" spans="1:9" x14ac:dyDescent="0.3">
      <c r="A1928" t="s">
        <v>7754</v>
      </c>
      <c r="B1928">
        <v>105</v>
      </c>
      <c r="C1928">
        <v>30659817</v>
      </c>
      <c r="D1928" t="s">
        <v>2527</v>
      </c>
      <c r="E1928" t="s">
        <v>10408</v>
      </c>
      <c r="F1928" t="s">
        <v>37</v>
      </c>
      <c r="G1928" t="s">
        <v>38</v>
      </c>
      <c r="H1928">
        <v>26000000</v>
      </c>
      <c r="I1928">
        <v>6.4</v>
      </c>
    </row>
    <row r="1929" spans="1:9" x14ac:dyDescent="0.3">
      <c r="A1929" t="s">
        <v>2178</v>
      </c>
      <c r="B1929">
        <v>96</v>
      </c>
      <c r="C1929">
        <v>19351569</v>
      </c>
      <c r="D1929" t="s">
        <v>4262</v>
      </c>
      <c r="E1929" t="s">
        <v>10420</v>
      </c>
      <c r="F1929" t="s">
        <v>37</v>
      </c>
      <c r="G1929" t="s">
        <v>38</v>
      </c>
      <c r="H1929">
        <v>22000000</v>
      </c>
      <c r="I1929">
        <v>5.9</v>
      </c>
    </row>
    <row r="1930" spans="1:9" x14ac:dyDescent="0.3">
      <c r="A1930" t="s">
        <v>935</v>
      </c>
      <c r="B1930">
        <v>94</v>
      </c>
      <c r="C1930">
        <v>49002815</v>
      </c>
      <c r="D1930" t="s">
        <v>3057</v>
      </c>
      <c r="E1930" t="s">
        <v>10425</v>
      </c>
      <c r="F1930" t="s">
        <v>37</v>
      </c>
      <c r="G1930" t="s">
        <v>38</v>
      </c>
      <c r="H1930">
        <v>22000000</v>
      </c>
      <c r="I1930">
        <v>6.4</v>
      </c>
    </row>
    <row r="1931" spans="1:9" x14ac:dyDescent="0.3">
      <c r="A1931" t="s">
        <v>5076</v>
      </c>
      <c r="B1931">
        <v>142</v>
      </c>
      <c r="C1931">
        <v>19283782</v>
      </c>
      <c r="D1931" t="s">
        <v>5274</v>
      </c>
      <c r="E1931" t="s">
        <v>10428</v>
      </c>
      <c r="F1931" t="s">
        <v>37</v>
      </c>
      <c r="G1931" t="s">
        <v>38</v>
      </c>
      <c r="H1931">
        <v>22000000</v>
      </c>
      <c r="I1931">
        <v>6.6</v>
      </c>
    </row>
    <row r="1932" spans="1:9" x14ac:dyDescent="0.3">
      <c r="A1932" t="s">
        <v>7134</v>
      </c>
      <c r="B1932">
        <v>104</v>
      </c>
      <c r="C1932">
        <v>30059386</v>
      </c>
      <c r="D1932" t="s">
        <v>1671</v>
      </c>
      <c r="E1932" t="s">
        <v>10431</v>
      </c>
      <c r="F1932" t="s">
        <v>37</v>
      </c>
      <c r="G1932" t="s">
        <v>38</v>
      </c>
      <c r="H1932">
        <v>22000000</v>
      </c>
      <c r="I1932">
        <v>6.9</v>
      </c>
    </row>
    <row r="1933" spans="1:9" x14ac:dyDescent="0.3">
      <c r="A1933" t="s">
        <v>10435</v>
      </c>
      <c r="B1933">
        <v>106</v>
      </c>
      <c r="C1933">
        <v>17951431</v>
      </c>
      <c r="D1933" t="s">
        <v>2142</v>
      </c>
      <c r="E1933" t="s">
        <v>10437</v>
      </c>
      <c r="F1933" t="s">
        <v>37</v>
      </c>
      <c r="G1933" t="s">
        <v>38</v>
      </c>
      <c r="H1933">
        <v>30000000</v>
      </c>
      <c r="I1933">
        <v>5.8</v>
      </c>
    </row>
    <row r="1934" spans="1:9" x14ac:dyDescent="0.3">
      <c r="A1934" t="s">
        <v>7113</v>
      </c>
      <c r="B1934">
        <v>106</v>
      </c>
      <c r="C1934">
        <v>29997095</v>
      </c>
      <c r="D1934" t="s">
        <v>10440</v>
      </c>
      <c r="E1934" t="s">
        <v>10441</v>
      </c>
      <c r="F1934" t="s">
        <v>37</v>
      </c>
      <c r="G1934" t="s">
        <v>56</v>
      </c>
      <c r="H1934">
        <v>22000000</v>
      </c>
      <c r="I1934">
        <v>6.4</v>
      </c>
    </row>
    <row r="1935" spans="1:9" x14ac:dyDescent="0.3">
      <c r="A1935" t="s">
        <v>10444</v>
      </c>
      <c r="B1935">
        <v>98</v>
      </c>
      <c r="C1935">
        <v>14252830</v>
      </c>
      <c r="D1935" t="s">
        <v>6419</v>
      </c>
      <c r="E1935" t="s">
        <v>10446</v>
      </c>
      <c r="F1935" t="s">
        <v>37</v>
      </c>
      <c r="G1935" t="s">
        <v>268</v>
      </c>
      <c r="H1935">
        <v>22000000</v>
      </c>
      <c r="I1935">
        <v>5.3</v>
      </c>
    </row>
    <row r="1936" spans="1:9" x14ac:dyDescent="0.3">
      <c r="A1936" t="s">
        <v>5164</v>
      </c>
      <c r="B1936">
        <v>100</v>
      </c>
      <c r="C1936">
        <v>19783777</v>
      </c>
      <c r="D1936" t="s">
        <v>464</v>
      </c>
      <c r="E1936" t="s">
        <v>10450</v>
      </c>
      <c r="F1936" t="s">
        <v>37</v>
      </c>
      <c r="G1936" t="s">
        <v>38</v>
      </c>
      <c r="H1936">
        <v>22000000</v>
      </c>
      <c r="I1936">
        <v>6.5</v>
      </c>
    </row>
    <row r="1937" spans="1:9" x14ac:dyDescent="0.3">
      <c r="A1937" t="s">
        <v>10453</v>
      </c>
      <c r="B1937">
        <v>95</v>
      </c>
      <c r="C1937">
        <v>13555988</v>
      </c>
      <c r="D1937" t="s">
        <v>787</v>
      </c>
      <c r="E1937" t="s">
        <v>10454</v>
      </c>
      <c r="F1937" t="s">
        <v>37</v>
      </c>
      <c r="G1937" t="s">
        <v>767</v>
      </c>
      <c r="H1937">
        <v>22000000</v>
      </c>
      <c r="I1937">
        <v>5.7</v>
      </c>
    </row>
    <row r="1938" spans="1:9" x14ac:dyDescent="0.3">
      <c r="A1938" t="s">
        <v>4166</v>
      </c>
      <c r="B1938">
        <v>107</v>
      </c>
      <c r="C1938">
        <v>12784713</v>
      </c>
      <c r="D1938" t="s">
        <v>1671</v>
      </c>
      <c r="E1938" t="s">
        <v>10457</v>
      </c>
      <c r="F1938" t="s">
        <v>37</v>
      </c>
      <c r="G1938" t="s">
        <v>38</v>
      </c>
      <c r="H1938">
        <v>22000000</v>
      </c>
      <c r="I1938">
        <v>6.7</v>
      </c>
    </row>
    <row r="1939" spans="1:9" x14ac:dyDescent="0.3">
      <c r="A1939" t="s">
        <v>10460</v>
      </c>
      <c r="B1939">
        <v>104</v>
      </c>
      <c r="C1939">
        <v>10696210</v>
      </c>
      <c r="D1939" t="s">
        <v>1401</v>
      </c>
      <c r="E1939" t="s">
        <v>10461</v>
      </c>
      <c r="F1939" t="s">
        <v>37</v>
      </c>
      <c r="G1939" t="s">
        <v>38</v>
      </c>
      <c r="H1939">
        <v>23500000</v>
      </c>
      <c r="I1939">
        <v>3.9</v>
      </c>
    </row>
    <row r="1940" spans="1:9" x14ac:dyDescent="0.3">
      <c r="A1940" t="s">
        <v>10464</v>
      </c>
      <c r="B1940">
        <v>104</v>
      </c>
      <c r="C1940">
        <v>5974653</v>
      </c>
      <c r="D1940" t="s">
        <v>262</v>
      </c>
      <c r="E1940" t="s">
        <v>10465</v>
      </c>
      <c r="F1940" t="s">
        <v>37</v>
      </c>
      <c r="G1940" t="s">
        <v>38</v>
      </c>
      <c r="H1940">
        <v>22000000</v>
      </c>
      <c r="I1940">
        <v>4.0999999999999996</v>
      </c>
    </row>
    <row r="1941" spans="1:9" x14ac:dyDescent="0.3">
      <c r="A1941" t="s">
        <v>10468</v>
      </c>
      <c r="B1941">
        <v>143</v>
      </c>
      <c r="C1941">
        <v>5000000</v>
      </c>
      <c r="D1941" t="s">
        <v>10470</v>
      </c>
      <c r="E1941" t="s">
        <v>10472</v>
      </c>
      <c r="F1941" t="s">
        <v>37</v>
      </c>
      <c r="G1941" t="s">
        <v>38</v>
      </c>
      <c r="H1941">
        <v>25000000</v>
      </c>
      <c r="I1941">
        <v>6.2</v>
      </c>
    </row>
    <row r="1942" spans="1:9" x14ac:dyDescent="0.3">
      <c r="A1942" t="s">
        <v>7498</v>
      </c>
      <c r="B1942">
        <v>77</v>
      </c>
      <c r="C1942">
        <v>9694105</v>
      </c>
      <c r="D1942" t="s">
        <v>2717</v>
      </c>
      <c r="E1942" t="s">
        <v>10476</v>
      </c>
      <c r="F1942" t="s">
        <v>37</v>
      </c>
      <c r="G1942" t="s">
        <v>38</v>
      </c>
      <c r="H1942">
        <v>22000000</v>
      </c>
      <c r="I1942">
        <v>3.8</v>
      </c>
    </row>
    <row r="1943" spans="1:9" x14ac:dyDescent="0.3">
      <c r="A1943" t="s">
        <v>9043</v>
      </c>
      <c r="B1943">
        <v>96</v>
      </c>
      <c r="C1943">
        <v>16027866</v>
      </c>
      <c r="D1943" t="s">
        <v>334</v>
      </c>
      <c r="E1943" t="s">
        <v>10479</v>
      </c>
      <c r="F1943" t="s">
        <v>37</v>
      </c>
      <c r="G1943" t="s">
        <v>1465</v>
      </c>
      <c r="H1943">
        <v>25000000</v>
      </c>
      <c r="I1943">
        <v>5.0999999999999996</v>
      </c>
    </row>
    <row r="1944" spans="1:9" x14ac:dyDescent="0.3">
      <c r="A1944" t="s">
        <v>1304</v>
      </c>
      <c r="B1944">
        <v>145</v>
      </c>
      <c r="C1944">
        <v>4398392</v>
      </c>
      <c r="D1944" t="s">
        <v>7622</v>
      </c>
      <c r="E1944" t="s">
        <v>10487</v>
      </c>
      <c r="F1944" t="s">
        <v>10490</v>
      </c>
      <c r="G1944" t="s">
        <v>10491</v>
      </c>
      <c r="H1944">
        <v>21000000</v>
      </c>
      <c r="I1944">
        <v>7.8</v>
      </c>
    </row>
    <row r="1945" spans="1:9" x14ac:dyDescent="0.3">
      <c r="A1945" t="s">
        <v>10492</v>
      </c>
      <c r="B1945">
        <v>116</v>
      </c>
      <c r="C1945">
        <v>1050445</v>
      </c>
      <c r="D1945" t="s">
        <v>10493</v>
      </c>
      <c r="E1945" t="s">
        <v>10494</v>
      </c>
      <c r="F1945" t="s">
        <v>1464</v>
      </c>
      <c r="G1945" t="s">
        <v>1465</v>
      </c>
      <c r="H1945">
        <v>22000000</v>
      </c>
      <c r="I1945">
        <v>7.8</v>
      </c>
    </row>
    <row r="1946" spans="1:9" x14ac:dyDescent="0.3">
      <c r="A1946" t="s">
        <v>10497</v>
      </c>
      <c r="B1946">
        <v>100</v>
      </c>
      <c r="C1946">
        <v>13746550</v>
      </c>
      <c r="D1946" t="s">
        <v>1423</v>
      </c>
      <c r="E1946" t="s">
        <v>10498</v>
      </c>
      <c r="F1946" t="s">
        <v>37</v>
      </c>
      <c r="G1946" t="s">
        <v>38</v>
      </c>
      <c r="H1946">
        <v>2000000</v>
      </c>
      <c r="I1946">
        <v>6.1</v>
      </c>
    </row>
    <row r="1947" spans="1:9" x14ac:dyDescent="0.3">
      <c r="A1947" t="s">
        <v>9089</v>
      </c>
      <c r="B1947">
        <v>104</v>
      </c>
      <c r="C1947">
        <v>20668843</v>
      </c>
      <c r="D1947" t="s">
        <v>5967</v>
      </c>
      <c r="E1947" t="s">
        <v>10501</v>
      </c>
      <c r="F1947" t="s">
        <v>37</v>
      </c>
      <c r="G1947" t="s">
        <v>38</v>
      </c>
      <c r="H1947">
        <v>22000000</v>
      </c>
      <c r="I1947">
        <v>5.8</v>
      </c>
    </row>
    <row r="1948" spans="1:9" x14ac:dyDescent="0.3">
      <c r="A1948" t="s">
        <v>10505</v>
      </c>
      <c r="B1948">
        <v>92</v>
      </c>
      <c r="C1948">
        <v>2963012</v>
      </c>
      <c r="D1948" t="s">
        <v>1924</v>
      </c>
      <c r="E1948" t="s">
        <v>10507</v>
      </c>
      <c r="F1948" t="s">
        <v>37</v>
      </c>
      <c r="G1948" t="s">
        <v>56</v>
      </c>
      <c r="H1948">
        <v>22000000</v>
      </c>
      <c r="I1948">
        <v>6.3</v>
      </c>
    </row>
    <row r="1949" spans="1:9" x14ac:dyDescent="0.3">
      <c r="A1949" t="s">
        <v>10516</v>
      </c>
      <c r="B1949">
        <v>105</v>
      </c>
      <c r="C1949">
        <v>1796024</v>
      </c>
      <c r="D1949" t="s">
        <v>4075</v>
      </c>
      <c r="E1949" t="s">
        <v>10517</v>
      </c>
      <c r="F1949" t="s">
        <v>37</v>
      </c>
      <c r="G1949" t="s">
        <v>38</v>
      </c>
      <c r="H1949">
        <v>22000000</v>
      </c>
      <c r="I1949">
        <v>5.4</v>
      </c>
    </row>
    <row r="1950" spans="1:9" x14ac:dyDescent="0.3">
      <c r="A1950" t="s">
        <v>8712</v>
      </c>
      <c r="B1950">
        <v>120</v>
      </c>
      <c r="C1950">
        <v>634277</v>
      </c>
      <c r="D1950" t="s">
        <v>10521</v>
      </c>
      <c r="E1950" t="s">
        <v>10523</v>
      </c>
      <c r="F1950" t="s">
        <v>1464</v>
      </c>
      <c r="G1950" t="s">
        <v>1465</v>
      </c>
      <c r="H1950">
        <v>16000000</v>
      </c>
      <c r="I1950">
        <v>7.3</v>
      </c>
    </row>
    <row r="1951" spans="1:9" x14ac:dyDescent="0.3">
      <c r="A1951" t="s">
        <v>4893</v>
      </c>
      <c r="B1951">
        <v>116</v>
      </c>
      <c r="C1951">
        <v>11326836</v>
      </c>
      <c r="D1951" t="s">
        <v>2125</v>
      </c>
      <c r="E1951" t="s">
        <v>10527</v>
      </c>
      <c r="F1951" t="s">
        <v>37</v>
      </c>
      <c r="G1951" t="s">
        <v>38</v>
      </c>
      <c r="H1951">
        <v>22000000</v>
      </c>
      <c r="I1951">
        <v>6.8</v>
      </c>
    </row>
    <row r="1952" spans="1:9" x14ac:dyDescent="0.3">
      <c r="A1952" t="s">
        <v>1318</v>
      </c>
      <c r="B1952">
        <v>119</v>
      </c>
      <c r="C1952">
        <v>49024969</v>
      </c>
      <c r="D1952" t="s">
        <v>2142</v>
      </c>
      <c r="E1952" t="s">
        <v>10531</v>
      </c>
      <c r="F1952" t="s">
        <v>37</v>
      </c>
      <c r="G1952" t="s">
        <v>38</v>
      </c>
      <c r="H1952">
        <v>25000000</v>
      </c>
      <c r="I1952">
        <v>7.3</v>
      </c>
    </row>
    <row r="1953" spans="1:9" x14ac:dyDescent="0.3">
      <c r="A1953" t="s">
        <v>2467</v>
      </c>
      <c r="B1953">
        <v>101</v>
      </c>
      <c r="C1953">
        <v>22294341</v>
      </c>
      <c r="D1953" t="s">
        <v>4219</v>
      </c>
      <c r="E1953" t="s">
        <v>10534</v>
      </c>
      <c r="F1953" t="s">
        <v>37</v>
      </c>
      <c r="G1953" t="s">
        <v>38</v>
      </c>
      <c r="H1953">
        <v>21500000</v>
      </c>
      <c r="I1953">
        <v>6.5</v>
      </c>
    </row>
    <row r="1954" spans="1:9" x14ac:dyDescent="0.3">
      <c r="A1954" t="s">
        <v>6131</v>
      </c>
      <c r="B1954">
        <v>117</v>
      </c>
      <c r="C1954">
        <v>24362501</v>
      </c>
      <c r="D1954" t="s">
        <v>2125</v>
      </c>
      <c r="E1954" t="s">
        <v>10537</v>
      </c>
      <c r="F1954" t="s">
        <v>37</v>
      </c>
      <c r="G1954" t="s">
        <v>38</v>
      </c>
      <c r="H1954">
        <v>21500000</v>
      </c>
      <c r="I1954">
        <v>7.2</v>
      </c>
    </row>
    <row r="1955" spans="1:9" x14ac:dyDescent="0.3">
      <c r="A1955" t="s">
        <v>4003</v>
      </c>
      <c r="B1955">
        <v>112</v>
      </c>
      <c r="C1955">
        <v>16684352</v>
      </c>
      <c r="D1955" t="s">
        <v>1681</v>
      </c>
      <c r="E1955" t="s">
        <v>10549</v>
      </c>
      <c r="F1955" t="s">
        <v>37</v>
      </c>
      <c r="G1955" t="s">
        <v>38</v>
      </c>
      <c r="H1955">
        <v>17000000</v>
      </c>
      <c r="I1955">
        <v>6.3</v>
      </c>
    </row>
    <row r="1956" spans="1:9" x14ac:dyDescent="0.3">
      <c r="A1956" t="s">
        <v>3694</v>
      </c>
      <c r="B1956">
        <v>136</v>
      </c>
      <c r="C1956">
        <v>46700000</v>
      </c>
      <c r="D1956" t="s">
        <v>50</v>
      </c>
      <c r="E1956" t="s">
        <v>10554</v>
      </c>
      <c r="F1956" t="s">
        <v>37</v>
      </c>
      <c r="G1956" t="s">
        <v>38</v>
      </c>
      <c r="H1956">
        <v>21000000</v>
      </c>
      <c r="I1956">
        <v>5.9</v>
      </c>
    </row>
    <row r="1957" spans="1:9" x14ac:dyDescent="0.3">
      <c r="A1957" t="s">
        <v>10558</v>
      </c>
      <c r="B1957">
        <v>81</v>
      </c>
      <c r="C1957">
        <v>52008288</v>
      </c>
      <c r="D1957" t="s">
        <v>10559</v>
      </c>
      <c r="E1957" t="s">
        <v>10560</v>
      </c>
      <c r="F1957" t="s">
        <v>37</v>
      </c>
      <c r="G1957" t="s">
        <v>38</v>
      </c>
      <c r="H1957">
        <v>21000000</v>
      </c>
      <c r="I1957">
        <v>7.8</v>
      </c>
    </row>
    <row r="1958" spans="1:9" x14ac:dyDescent="0.3">
      <c r="A1958" t="s">
        <v>1954</v>
      </c>
      <c r="B1958">
        <v>87</v>
      </c>
      <c r="C1958">
        <v>8579684</v>
      </c>
      <c r="D1958" t="s">
        <v>1671</v>
      </c>
      <c r="E1958" t="s">
        <v>10563</v>
      </c>
      <c r="F1958" t="s">
        <v>37</v>
      </c>
      <c r="G1958" t="s">
        <v>38</v>
      </c>
      <c r="H1958">
        <v>9000000</v>
      </c>
      <c r="I1958">
        <v>7.4</v>
      </c>
    </row>
    <row r="1959" spans="1:9" x14ac:dyDescent="0.3">
      <c r="A1959" t="s">
        <v>10566</v>
      </c>
      <c r="B1959">
        <v>96</v>
      </c>
      <c r="C1959">
        <v>42660000</v>
      </c>
      <c r="D1959" t="s">
        <v>165</v>
      </c>
      <c r="E1959" t="s">
        <v>10567</v>
      </c>
      <c r="F1959" t="s">
        <v>37</v>
      </c>
      <c r="G1959" t="s">
        <v>38</v>
      </c>
      <c r="H1959">
        <v>17000000</v>
      </c>
      <c r="I1959">
        <v>4.8</v>
      </c>
    </row>
    <row r="1960" spans="1:9" x14ac:dyDescent="0.3">
      <c r="A1960" t="s">
        <v>4099</v>
      </c>
      <c r="B1960">
        <v>106</v>
      </c>
      <c r="C1960">
        <v>40219708</v>
      </c>
      <c r="D1960" t="s">
        <v>3794</v>
      </c>
      <c r="E1960" t="s">
        <v>10571</v>
      </c>
      <c r="F1960" t="s">
        <v>37</v>
      </c>
      <c r="G1960" t="s">
        <v>38</v>
      </c>
      <c r="H1960">
        <v>21000000</v>
      </c>
      <c r="I1960">
        <v>6.3</v>
      </c>
    </row>
    <row r="1961" spans="1:9" x14ac:dyDescent="0.3">
      <c r="A1961" t="s">
        <v>4166</v>
      </c>
      <c r="B1961">
        <v>122</v>
      </c>
      <c r="C1961">
        <v>132088910</v>
      </c>
      <c r="D1961" t="s">
        <v>1415</v>
      </c>
      <c r="E1961" t="s">
        <v>10575</v>
      </c>
      <c r="F1961" t="s">
        <v>37</v>
      </c>
      <c r="G1961" t="s">
        <v>38</v>
      </c>
      <c r="H1961">
        <v>21000000</v>
      </c>
      <c r="I1961">
        <v>7.8</v>
      </c>
    </row>
    <row r="1962" spans="1:9" x14ac:dyDescent="0.3">
      <c r="A1962" t="s">
        <v>5462</v>
      </c>
      <c r="B1962">
        <v>123</v>
      </c>
      <c r="C1962">
        <v>36581633</v>
      </c>
      <c r="D1962" t="s">
        <v>1726</v>
      </c>
      <c r="E1962" t="s">
        <v>10578</v>
      </c>
      <c r="F1962" t="s">
        <v>37</v>
      </c>
      <c r="G1962" t="s">
        <v>767</v>
      </c>
      <c r="H1962">
        <v>21000000</v>
      </c>
      <c r="I1962">
        <v>7.5</v>
      </c>
    </row>
    <row r="1963" spans="1:9" x14ac:dyDescent="0.3">
      <c r="A1963" t="s">
        <v>1114</v>
      </c>
      <c r="B1963">
        <v>92</v>
      </c>
      <c r="C1963">
        <v>25296447</v>
      </c>
      <c r="D1963" t="s">
        <v>334</v>
      </c>
      <c r="E1963" t="s">
        <v>10585</v>
      </c>
      <c r="F1963" t="s">
        <v>37</v>
      </c>
      <c r="G1963" t="s">
        <v>1465</v>
      </c>
      <c r="H1963">
        <v>21000000</v>
      </c>
      <c r="I1963">
        <v>6.8</v>
      </c>
    </row>
    <row r="1964" spans="1:9" x14ac:dyDescent="0.3">
      <c r="A1964" t="s">
        <v>9031</v>
      </c>
      <c r="B1964">
        <v>110</v>
      </c>
      <c r="C1964">
        <v>24848292</v>
      </c>
      <c r="D1964" t="s">
        <v>3265</v>
      </c>
      <c r="E1964" t="s">
        <v>10589</v>
      </c>
      <c r="F1964" t="s">
        <v>37</v>
      </c>
      <c r="G1964" t="s">
        <v>38</v>
      </c>
      <c r="H1964">
        <v>20000000</v>
      </c>
      <c r="I1964">
        <v>6.6</v>
      </c>
    </row>
    <row r="1965" spans="1:9" x14ac:dyDescent="0.3">
      <c r="A1965" t="s">
        <v>10593</v>
      </c>
      <c r="B1965">
        <v>104</v>
      </c>
      <c r="C1965">
        <v>17757087</v>
      </c>
      <c r="D1965" t="s">
        <v>4332</v>
      </c>
      <c r="E1965" t="s">
        <v>10595</v>
      </c>
      <c r="F1965" t="s">
        <v>37</v>
      </c>
      <c r="G1965" t="s">
        <v>38</v>
      </c>
      <c r="H1965">
        <v>21000000</v>
      </c>
      <c r="I1965">
        <v>4.5999999999999996</v>
      </c>
    </row>
    <row r="1966" spans="1:9" x14ac:dyDescent="0.3">
      <c r="A1966" t="s">
        <v>48</v>
      </c>
      <c r="B1966">
        <v>98</v>
      </c>
      <c r="C1966">
        <v>9430988</v>
      </c>
      <c r="D1966" t="s">
        <v>1415</v>
      </c>
      <c r="E1966" t="s">
        <v>10604</v>
      </c>
      <c r="F1966" t="s">
        <v>37</v>
      </c>
      <c r="G1966" t="s">
        <v>38</v>
      </c>
      <c r="H1966">
        <v>17000000</v>
      </c>
      <c r="I1966">
        <v>7.1</v>
      </c>
    </row>
    <row r="1967" spans="1:9" x14ac:dyDescent="0.3">
      <c r="A1967" t="s">
        <v>10607</v>
      </c>
      <c r="B1967">
        <v>120</v>
      </c>
      <c r="C1967">
        <v>16284360</v>
      </c>
      <c r="D1967" t="s">
        <v>2527</v>
      </c>
      <c r="E1967" t="s">
        <v>10608</v>
      </c>
      <c r="F1967" t="s">
        <v>37</v>
      </c>
      <c r="G1967" t="s">
        <v>38</v>
      </c>
      <c r="H1967">
        <v>21000000</v>
      </c>
      <c r="I1967">
        <v>6.1</v>
      </c>
    </row>
    <row r="1968" spans="1:9" x14ac:dyDescent="0.3">
      <c r="A1968" t="s">
        <v>1873</v>
      </c>
      <c r="B1968">
        <v>112</v>
      </c>
      <c r="C1968">
        <v>6830957</v>
      </c>
      <c r="D1968" t="s">
        <v>214</v>
      </c>
      <c r="E1968" t="s">
        <v>10611</v>
      </c>
      <c r="F1968" t="s">
        <v>37</v>
      </c>
      <c r="G1968" t="s">
        <v>38</v>
      </c>
      <c r="H1968">
        <v>21000000</v>
      </c>
      <c r="I1968">
        <v>6.7</v>
      </c>
    </row>
    <row r="1969" spans="1:9" x14ac:dyDescent="0.3">
      <c r="A1969" t="s">
        <v>10614</v>
      </c>
      <c r="B1969">
        <v>127</v>
      </c>
      <c r="C1969">
        <v>24104113</v>
      </c>
      <c r="D1969" t="s">
        <v>1924</v>
      </c>
      <c r="E1969" t="s">
        <v>10615</v>
      </c>
      <c r="F1969" t="s">
        <v>37</v>
      </c>
      <c r="G1969" t="s">
        <v>1465</v>
      </c>
      <c r="H1969">
        <v>20000000</v>
      </c>
      <c r="I1969">
        <v>7.1</v>
      </c>
    </row>
    <row r="1970" spans="1:9" x14ac:dyDescent="0.3">
      <c r="A1970" t="s">
        <v>10618</v>
      </c>
      <c r="B1970">
        <v>102</v>
      </c>
      <c r="C1970">
        <v>15593</v>
      </c>
      <c r="D1970" t="s">
        <v>1415</v>
      </c>
      <c r="E1970" t="s">
        <v>10620</v>
      </c>
      <c r="F1970" t="s">
        <v>37</v>
      </c>
      <c r="G1970" t="s">
        <v>38</v>
      </c>
      <c r="H1970">
        <v>21000000</v>
      </c>
      <c r="I1970">
        <v>5.8</v>
      </c>
    </row>
    <row r="1971" spans="1:9" x14ac:dyDescent="0.3">
      <c r="A1971" t="s">
        <v>9184</v>
      </c>
      <c r="B1971">
        <v>91</v>
      </c>
      <c r="C1971">
        <v>958319</v>
      </c>
      <c r="D1971" t="s">
        <v>3409</v>
      </c>
      <c r="E1971" t="s">
        <v>10624</v>
      </c>
      <c r="F1971" t="s">
        <v>37</v>
      </c>
      <c r="G1971" t="s">
        <v>38</v>
      </c>
      <c r="H1971">
        <v>21000000</v>
      </c>
      <c r="I1971">
        <v>6.7</v>
      </c>
    </row>
    <row r="1972" spans="1:9" x14ac:dyDescent="0.3">
      <c r="A1972" t="s">
        <v>10627</v>
      </c>
      <c r="B1972">
        <v>114</v>
      </c>
      <c r="C1972">
        <v>69700000</v>
      </c>
      <c r="D1972" t="s">
        <v>5926</v>
      </c>
      <c r="E1972" t="s">
        <v>10628</v>
      </c>
      <c r="F1972" t="s">
        <v>37</v>
      </c>
      <c r="G1972" t="s">
        <v>38</v>
      </c>
      <c r="H1972">
        <v>35000000</v>
      </c>
      <c r="I1972">
        <v>5.8</v>
      </c>
    </row>
    <row r="1973" spans="1:9" x14ac:dyDescent="0.3">
      <c r="A1973" t="s">
        <v>5403</v>
      </c>
      <c r="B1973">
        <v>115</v>
      </c>
      <c r="C1973">
        <v>2840417</v>
      </c>
      <c r="D1973" t="s">
        <v>4332</v>
      </c>
      <c r="E1973" t="s">
        <v>10632</v>
      </c>
      <c r="F1973" t="s">
        <v>37</v>
      </c>
      <c r="G1973" t="s">
        <v>268</v>
      </c>
      <c r="H1973">
        <v>31000000</v>
      </c>
      <c r="I1973">
        <v>6.8</v>
      </c>
    </row>
    <row r="1974" spans="1:9" x14ac:dyDescent="0.3">
      <c r="A1974" t="s">
        <v>389</v>
      </c>
      <c r="B1974">
        <v>115</v>
      </c>
      <c r="C1974">
        <v>242374454</v>
      </c>
      <c r="D1974" t="s">
        <v>127</v>
      </c>
      <c r="E1974" t="s">
        <v>10635</v>
      </c>
      <c r="F1974" t="s">
        <v>37</v>
      </c>
      <c r="G1974" t="s">
        <v>38</v>
      </c>
      <c r="H1974">
        <v>18000000</v>
      </c>
      <c r="I1974">
        <v>8.5</v>
      </c>
    </row>
    <row r="1975" spans="1:9" x14ac:dyDescent="0.3">
      <c r="A1975" t="s">
        <v>1252</v>
      </c>
      <c r="B1975">
        <v>120</v>
      </c>
      <c r="C1975">
        <v>173585516</v>
      </c>
      <c r="D1975" t="s">
        <v>2358</v>
      </c>
      <c r="E1975" t="s">
        <v>10638</v>
      </c>
      <c r="F1975" t="s">
        <v>37</v>
      </c>
      <c r="G1975" t="s">
        <v>38</v>
      </c>
      <c r="H1975">
        <v>18000000</v>
      </c>
      <c r="I1975">
        <v>6.6</v>
      </c>
    </row>
    <row r="1976" spans="1:9" x14ac:dyDescent="0.3">
      <c r="A1976" t="s">
        <v>389</v>
      </c>
      <c r="B1976">
        <v>135</v>
      </c>
      <c r="C1976">
        <v>128300000</v>
      </c>
      <c r="D1976" t="s">
        <v>1849</v>
      </c>
      <c r="E1976" t="s">
        <v>10642</v>
      </c>
      <c r="F1976" t="s">
        <v>37</v>
      </c>
      <c r="G1976" t="s">
        <v>38</v>
      </c>
      <c r="H1976">
        <v>19400870</v>
      </c>
      <c r="I1976">
        <v>7.7</v>
      </c>
    </row>
    <row r="1977" spans="1:9" x14ac:dyDescent="0.3">
      <c r="A1977" t="s">
        <v>10645</v>
      </c>
      <c r="B1977">
        <v>90</v>
      </c>
      <c r="C1977">
        <v>20259297</v>
      </c>
      <c r="D1977" t="s">
        <v>3171</v>
      </c>
      <c r="E1977" t="s">
        <v>10647</v>
      </c>
      <c r="F1977" t="s">
        <v>37</v>
      </c>
      <c r="G1977" t="s">
        <v>38</v>
      </c>
      <c r="H1977">
        <v>20000000</v>
      </c>
      <c r="I1977">
        <v>4.7</v>
      </c>
    </row>
    <row r="1978" spans="1:9" x14ac:dyDescent="0.3">
      <c r="A1978" t="s">
        <v>1739</v>
      </c>
      <c r="B1978">
        <v>100</v>
      </c>
      <c r="C1978">
        <v>153665036</v>
      </c>
      <c r="D1978" t="s">
        <v>422</v>
      </c>
      <c r="E1978" t="s">
        <v>10650</v>
      </c>
      <c r="F1978" t="s">
        <v>37</v>
      </c>
      <c r="G1978" t="s">
        <v>38</v>
      </c>
      <c r="H1978">
        <v>28000000</v>
      </c>
      <c r="I1978">
        <v>6.4</v>
      </c>
    </row>
    <row r="1979" spans="1:9" x14ac:dyDescent="0.3">
      <c r="A1979" t="s">
        <v>2612</v>
      </c>
      <c r="B1979">
        <v>105</v>
      </c>
      <c r="C1979">
        <v>132541238</v>
      </c>
      <c r="D1979" t="s">
        <v>1671</v>
      </c>
      <c r="E1979" t="s">
        <v>10654</v>
      </c>
      <c r="F1979" t="s">
        <v>37</v>
      </c>
      <c r="G1979" t="s">
        <v>38</v>
      </c>
      <c r="H1979">
        <v>33000000</v>
      </c>
      <c r="I1979">
        <v>5.5</v>
      </c>
    </row>
    <row r="1980" spans="1:9" x14ac:dyDescent="0.3">
      <c r="A1980" t="s">
        <v>2728</v>
      </c>
      <c r="B1980">
        <v>138</v>
      </c>
      <c r="C1980">
        <v>130727000</v>
      </c>
      <c r="D1980" t="s">
        <v>6648</v>
      </c>
      <c r="E1980" t="s">
        <v>10658</v>
      </c>
      <c r="F1980" t="s">
        <v>37</v>
      </c>
      <c r="G1980" t="s">
        <v>38</v>
      </c>
      <c r="H1980">
        <v>19000000</v>
      </c>
      <c r="I1980">
        <v>8.6</v>
      </c>
    </row>
    <row r="1981" spans="1:9" x14ac:dyDescent="0.3">
      <c r="A1981" t="s">
        <v>10661</v>
      </c>
      <c r="B1981">
        <v>94</v>
      </c>
      <c r="C1981">
        <v>121697350</v>
      </c>
      <c r="D1981" t="s">
        <v>6419</v>
      </c>
      <c r="E1981" t="s">
        <v>10662</v>
      </c>
      <c r="F1981" t="s">
        <v>37</v>
      </c>
      <c r="G1981" t="s">
        <v>38</v>
      </c>
      <c r="H1981">
        <v>20000000</v>
      </c>
      <c r="I1981">
        <v>7</v>
      </c>
    </row>
    <row r="1982" spans="1:9" x14ac:dyDescent="0.3">
      <c r="A1982" t="s">
        <v>10665</v>
      </c>
      <c r="B1982">
        <v>101</v>
      </c>
      <c r="C1982">
        <v>117224271</v>
      </c>
      <c r="D1982" t="s">
        <v>10667</v>
      </c>
      <c r="E1982" t="s">
        <v>10669</v>
      </c>
      <c r="F1982" t="s">
        <v>37</v>
      </c>
      <c r="G1982" t="s">
        <v>38</v>
      </c>
      <c r="H1982">
        <v>20000000</v>
      </c>
      <c r="I1982">
        <v>7.1</v>
      </c>
    </row>
    <row r="1983" spans="1:9" x14ac:dyDescent="0.3">
      <c r="A1983" t="s">
        <v>10673</v>
      </c>
      <c r="B1983">
        <v>131</v>
      </c>
      <c r="C1983">
        <v>102922376</v>
      </c>
      <c r="D1983" t="s">
        <v>8570</v>
      </c>
      <c r="E1983" t="s">
        <v>10675</v>
      </c>
      <c r="F1983" t="s">
        <v>37</v>
      </c>
      <c r="G1983" t="s">
        <v>38</v>
      </c>
      <c r="H1983">
        <v>20000000</v>
      </c>
      <c r="I1983">
        <v>5.7</v>
      </c>
    </row>
    <row r="1984" spans="1:9" x14ac:dyDescent="0.3">
      <c r="A1984" t="s">
        <v>1575</v>
      </c>
      <c r="B1984">
        <v>91</v>
      </c>
      <c r="C1984">
        <v>94497271</v>
      </c>
      <c r="D1984" t="s">
        <v>10679</v>
      </c>
      <c r="E1984" t="s">
        <v>10680</v>
      </c>
      <c r="F1984" t="s">
        <v>37</v>
      </c>
      <c r="G1984" t="s">
        <v>38</v>
      </c>
      <c r="H1984">
        <v>20000000</v>
      </c>
      <c r="I1984">
        <v>3.7</v>
      </c>
    </row>
    <row r="1985" spans="1:9" x14ac:dyDescent="0.3">
      <c r="A1985" t="s">
        <v>332</v>
      </c>
      <c r="B1985">
        <v>112</v>
      </c>
      <c r="C1985">
        <v>137387272</v>
      </c>
      <c r="D1985" t="s">
        <v>3030</v>
      </c>
      <c r="E1985" t="s">
        <v>10684</v>
      </c>
      <c r="F1985" t="s">
        <v>37</v>
      </c>
      <c r="G1985" t="s">
        <v>38</v>
      </c>
      <c r="H1985">
        <v>20000000</v>
      </c>
      <c r="I1985">
        <v>7.5</v>
      </c>
    </row>
    <row r="1986" spans="1:9" x14ac:dyDescent="0.3">
      <c r="A1986" t="s">
        <v>4107</v>
      </c>
      <c r="B1986">
        <v>95</v>
      </c>
      <c r="C1986">
        <v>82301521</v>
      </c>
      <c r="D1986" t="s">
        <v>9780</v>
      </c>
      <c r="E1986" t="s">
        <v>10688</v>
      </c>
      <c r="F1986" t="s">
        <v>37</v>
      </c>
      <c r="G1986" t="s">
        <v>38</v>
      </c>
      <c r="H1986">
        <v>32000000</v>
      </c>
      <c r="I1986">
        <v>4.5999999999999996</v>
      </c>
    </row>
    <row r="1987" spans="1:9" x14ac:dyDescent="0.3">
      <c r="A1987" t="s">
        <v>4309</v>
      </c>
      <c r="B1987">
        <v>100</v>
      </c>
      <c r="C1987">
        <v>84518155</v>
      </c>
      <c r="D1987" t="s">
        <v>1671</v>
      </c>
      <c r="E1987" t="s">
        <v>10692</v>
      </c>
      <c r="F1987" t="s">
        <v>37</v>
      </c>
      <c r="G1987" t="s">
        <v>38</v>
      </c>
      <c r="H1987">
        <v>20000000</v>
      </c>
      <c r="I1987">
        <v>4.9000000000000004</v>
      </c>
    </row>
    <row r="1988" spans="1:9" x14ac:dyDescent="0.3">
      <c r="A1988" t="s">
        <v>9162</v>
      </c>
      <c r="B1988">
        <v>108</v>
      </c>
      <c r="C1988">
        <v>81257845</v>
      </c>
      <c r="D1988" t="s">
        <v>6419</v>
      </c>
      <c r="E1988" t="s">
        <v>10695</v>
      </c>
      <c r="F1988" t="s">
        <v>37</v>
      </c>
      <c r="G1988" t="s">
        <v>38</v>
      </c>
      <c r="H1988">
        <v>35000000</v>
      </c>
      <c r="I1988">
        <v>7.1</v>
      </c>
    </row>
    <row r="1989" spans="1:9" x14ac:dyDescent="0.3">
      <c r="A1989" t="s">
        <v>2331</v>
      </c>
      <c r="B1989">
        <v>101</v>
      </c>
      <c r="C1989">
        <v>70360285</v>
      </c>
      <c r="D1989" t="s">
        <v>262</v>
      </c>
      <c r="E1989" t="s">
        <v>10699</v>
      </c>
      <c r="F1989" t="s">
        <v>37</v>
      </c>
      <c r="G1989" t="s">
        <v>38</v>
      </c>
      <c r="H1989">
        <v>18000000</v>
      </c>
      <c r="I1989">
        <v>5.8</v>
      </c>
    </row>
    <row r="1990" spans="1:9" x14ac:dyDescent="0.3">
      <c r="A1990" t="s">
        <v>3880</v>
      </c>
      <c r="B1990">
        <v>109</v>
      </c>
      <c r="C1990">
        <v>69148997</v>
      </c>
      <c r="D1990" t="s">
        <v>1009</v>
      </c>
      <c r="E1990" t="s">
        <v>10702</v>
      </c>
      <c r="F1990" t="s">
        <v>37</v>
      </c>
      <c r="G1990" t="s">
        <v>38</v>
      </c>
      <c r="H1990">
        <v>37000000</v>
      </c>
      <c r="I1990">
        <v>5.4</v>
      </c>
    </row>
    <row r="1991" spans="1:9" x14ac:dyDescent="0.3">
      <c r="A1991" t="s">
        <v>8191</v>
      </c>
      <c r="B1991">
        <v>115</v>
      </c>
      <c r="C1991">
        <v>82624961</v>
      </c>
      <c r="D1991" t="s">
        <v>2527</v>
      </c>
      <c r="E1991" t="s">
        <v>10707</v>
      </c>
      <c r="F1991" t="s">
        <v>37</v>
      </c>
      <c r="G1991" t="s">
        <v>38</v>
      </c>
      <c r="H1991">
        <v>20000000</v>
      </c>
      <c r="I1991">
        <v>7.3</v>
      </c>
    </row>
    <row r="1992" spans="1:9" x14ac:dyDescent="0.3">
      <c r="A1992" t="s">
        <v>2433</v>
      </c>
      <c r="B1992">
        <v>117</v>
      </c>
      <c r="C1992">
        <v>67325559</v>
      </c>
      <c r="D1992" t="s">
        <v>10711</v>
      </c>
      <c r="E1992" t="s">
        <v>10712</v>
      </c>
      <c r="F1992" t="s">
        <v>37</v>
      </c>
      <c r="G1992" t="s">
        <v>38</v>
      </c>
      <c r="H1992">
        <v>20000000</v>
      </c>
      <c r="I1992">
        <v>7.1</v>
      </c>
    </row>
    <row r="1993" spans="1:9" x14ac:dyDescent="0.3">
      <c r="A1993" t="s">
        <v>6171</v>
      </c>
      <c r="B1993">
        <v>107</v>
      </c>
      <c r="C1993">
        <v>62933793</v>
      </c>
      <c r="D1993" t="s">
        <v>10717</v>
      </c>
      <c r="E1993" t="s">
        <v>10718</v>
      </c>
      <c r="F1993" t="s">
        <v>37</v>
      </c>
      <c r="G1993" t="s">
        <v>38</v>
      </c>
      <c r="H1993">
        <v>20000000</v>
      </c>
      <c r="I1993">
        <v>5.8</v>
      </c>
    </row>
    <row r="1994" spans="1:9" x14ac:dyDescent="0.3">
      <c r="A1994" t="s">
        <v>10722</v>
      </c>
      <c r="B1994">
        <v>134</v>
      </c>
      <c r="C1994">
        <v>56667870</v>
      </c>
      <c r="D1994" t="s">
        <v>5940</v>
      </c>
      <c r="E1994" t="s">
        <v>10723</v>
      </c>
      <c r="F1994" t="s">
        <v>37</v>
      </c>
      <c r="G1994" t="s">
        <v>38</v>
      </c>
      <c r="H1994">
        <v>20000000</v>
      </c>
      <c r="I1994">
        <v>8.1</v>
      </c>
    </row>
    <row r="1995" spans="1:9" x14ac:dyDescent="0.3">
      <c r="A1995" t="s">
        <v>8504</v>
      </c>
      <c r="B1995">
        <v>118</v>
      </c>
      <c r="C1995">
        <v>56398162</v>
      </c>
      <c r="D1995" t="s">
        <v>5788</v>
      </c>
      <c r="E1995" t="s">
        <v>10727</v>
      </c>
      <c r="F1995" t="s">
        <v>37</v>
      </c>
      <c r="G1995" t="s">
        <v>38</v>
      </c>
      <c r="H1995">
        <v>20000000</v>
      </c>
      <c r="I1995">
        <v>5.7</v>
      </c>
    </row>
    <row r="1996" spans="1:9" x14ac:dyDescent="0.3">
      <c r="A1996" t="s">
        <v>9516</v>
      </c>
      <c r="B1996">
        <v>121</v>
      </c>
      <c r="C1996">
        <v>60072596</v>
      </c>
      <c r="D1996" t="s">
        <v>1415</v>
      </c>
      <c r="E1996" t="s">
        <v>10731</v>
      </c>
      <c r="F1996" t="s">
        <v>37</v>
      </c>
      <c r="G1996" t="s">
        <v>38</v>
      </c>
      <c r="H1996">
        <v>20000000</v>
      </c>
      <c r="I1996">
        <v>4.4000000000000004</v>
      </c>
    </row>
    <row r="1997" spans="1:9" x14ac:dyDescent="0.3">
      <c r="A1997" t="s">
        <v>255</v>
      </c>
      <c r="B1997">
        <v>105</v>
      </c>
      <c r="C1997">
        <v>56362352</v>
      </c>
      <c r="D1997" t="s">
        <v>10734</v>
      </c>
      <c r="E1997" t="s">
        <v>10735</v>
      </c>
      <c r="F1997" t="s">
        <v>37</v>
      </c>
      <c r="G1997" t="s">
        <v>38</v>
      </c>
      <c r="H1997">
        <v>20000000</v>
      </c>
      <c r="I1997">
        <v>7.9</v>
      </c>
    </row>
    <row r="1998" spans="1:9" x14ac:dyDescent="0.3">
      <c r="A1998" t="s">
        <v>10738</v>
      </c>
      <c r="B1998">
        <v>110</v>
      </c>
      <c r="C1998">
        <v>56154094</v>
      </c>
      <c r="D1998" t="s">
        <v>214</v>
      </c>
      <c r="E1998" t="s">
        <v>10739</v>
      </c>
      <c r="F1998" t="s">
        <v>37</v>
      </c>
      <c r="G1998" t="s">
        <v>56</v>
      </c>
      <c r="H1998">
        <v>20000000</v>
      </c>
      <c r="I1998">
        <v>7.6</v>
      </c>
    </row>
    <row r="1999" spans="1:9" x14ac:dyDescent="0.3">
      <c r="A1999" t="s">
        <v>9516</v>
      </c>
      <c r="B1999">
        <v>114</v>
      </c>
      <c r="C1999">
        <v>65623128</v>
      </c>
      <c r="D1999" t="s">
        <v>9193</v>
      </c>
      <c r="E1999" t="s">
        <v>10743</v>
      </c>
      <c r="F1999" t="s">
        <v>37</v>
      </c>
      <c r="G1999" t="s">
        <v>38</v>
      </c>
      <c r="H1999">
        <v>20000000</v>
      </c>
      <c r="I1999">
        <v>4.8</v>
      </c>
    </row>
    <row r="2000" spans="1:9" x14ac:dyDescent="0.3">
      <c r="A2000" t="s">
        <v>10752</v>
      </c>
      <c r="B2000">
        <v>100</v>
      </c>
      <c r="C2000">
        <v>55461307</v>
      </c>
      <c r="D2000" t="s">
        <v>1671</v>
      </c>
      <c r="E2000" t="s">
        <v>10753</v>
      </c>
      <c r="F2000" t="s">
        <v>37</v>
      </c>
      <c r="G2000" t="s">
        <v>38</v>
      </c>
      <c r="H2000">
        <v>20000000</v>
      </c>
      <c r="I2000">
        <v>6.7</v>
      </c>
    </row>
    <row r="2001" spans="1:9" x14ac:dyDescent="0.3">
      <c r="A2001" t="s">
        <v>10756</v>
      </c>
      <c r="B2001">
        <v>85</v>
      </c>
      <c r="C2001">
        <v>48546578</v>
      </c>
      <c r="D2001" t="s">
        <v>1681</v>
      </c>
      <c r="E2001" t="s">
        <v>10757</v>
      </c>
      <c r="F2001" t="s">
        <v>37</v>
      </c>
      <c r="G2001" t="s">
        <v>38</v>
      </c>
      <c r="H2001">
        <v>20000000</v>
      </c>
      <c r="I2001">
        <v>2.7</v>
      </c>
    </row>
    <row r="2002" spans="1:9" x14ac:dyDescent="0.3">
      <c r="A2002" t="s">
        <v>10760</v>
      </c>
      <c r="B2002">
        <v>72</v>
      </c>
      <c r="C2002">
        <v>48423368</v>
      </c>
      <c r="D2002" t="s">
        <v>628</v>
      </c>
      <c r="E2002" t="s">
        <v>10761</v>
      </c>
      <c r="F2002" t="s">
        <v>37</v>
      </c>
      <c r="G2002" t="s">
        <v>38</v>
      </c>
      <c r="H2002">
        <v>20000000</v>
      </c>
      <c r="I2002">
        <v>5.8</v>
      </c>
    </row>
    <row r="2003" spans="1:9" x14ac:dyDescent="0.3">
      <c r="A2003" t="s">
        <v>10764</v>
      </c>
      <c r="B2003">
        <v>128</v>
      </c>
      <c r="C2003">
        <v>52066000</v>
      </c>
      <c r="D2003" t="s">
        <v>5940</v>
      </c>
      <c r="E2003" t="s">
        <v>10765</v>
      </c>
      <c r="F2003" t="s">
        <v>37</v>
      </c>
      <c r="G2003" t="s">
        <v>56</v>
      </c>
      <c r="H2003">
        <v>20000000</v>
      </c>
      <c r="I2003">
        <v>7.5</v>
      </c>
    </row>
    <row r="2004" spans="1:9" x14ac:dyDescent="0.3">
      <c r="A2004" t="s">
        <v>10768</v>
      </c>
      <c r="B2004">
        <v>72</v>
      </c>
      <c r="C2004">
        <v>47887943</v>
      </c>
      <c r="D2004" t="s">
        <v>10770</v>
      </c>
      <c r="E2004" t="s">
        <v>10771</v>
      </c>
      <c r="F2004" t="s">
        <v>37</v>
      </c>
      <c r="G2004" t="s">
        <v>38</v>
      </c>
      <c r="H2004">
        <v>20000000</v>
      </c>
      <c r="I2004">
        <v>5.4</v>
      </c>
    </row>
    <row r="2005" spans="1:9" x14ac:dyDescent="0.3">
      <c r="A2005" t="s">
        <v>6731</v>
      </c>
      <c r="B2005">
        <v>89</v>
      </c>
      <c r="C2005">
        <v>46363118</v>
      </c>
      <c r="D2005" t="s">
        <v>6132</v>
      </c>
      <c r="E2005" t="s">
        <v>10777</v>
      </c>
      <c r="F2005" t="s">
        <v>37</v>
      </c>
      <c r="G2005" t="s">
        <v>38</v>
      </c>
      <c r="H2005">
        <v>20000000</v>
      </c>
      <c r="I2005">
        <v>4.0999999999999996</v>
      </c>
    </row>
    <row r="2006" spans="1:9" x14ac:dyDescent="0.3">
      <c r="A2006" t="s">
        <v>10781</v>
      </c>
      <c r="B2006">
        <v>96</v>
      </c>
      <c r="C2006">
        <v>47852604</v>
      </c>
      <c r="D2006" t="s">
        <v>1924</v>
      </c>
      <c r="E2006" t="s">
        <v>10782</v>
      </c>
      <c r="F2006" t="s">
        <v>37</v>
      </c>
      <c r="G2006" t="s">
        <v>38</v>
      </c>
      <c r="H2006">
        <v>20000000</v>
      </c>
      <c r="I2006">
        <v>5.9</v>
      </c>
    </row>
    <row r="2007" spans="1:9" x14ac:dyDescent="0.3">
      <c r="A2007" t="s">
        <v>10786</v>
      </c>
      <c r="B2007">
        <v>77</v>
      </c>
      <c r="C2007">
        <v>45542421</v>
      </c>
      <c r="D2007" t="s">
        <v>10787</v>
      </c>
      <c r="E2007" t="s">
        <v>10789</v>
      </c>
      <c r="F2007" t="s">
        <v>37</v>
      </c>
      <c r="G2007" t="s">
        <v>38</v>
      </c>
      <c r="H2007">
        <v>30000000</v>
      </c>
      <c r="I2007">
        <v>6.3</v>
      </c>
    </row>
    <row r="2008" spans="1:9" x14ac:dyDescent="0.3">
      <c r="A2008" t="s">
        <v>7862</v>
      </c>
      <c r="B2008">
        <v>111</v>
      </c>
      <c r="C2008">
        <v>42652003</v>
      </c>
      <c r="D2008" t="s">
        <v>9353</v>
      </c>
      <c r="E2008" t="s">
        <v>10798</v>
      </c>
      <c r="F2008" t="s">
        <v>37</v>
      </c>
      <c r="G2008" t="s">
        <v>38</v>
      </c>
      <c r="H2008">
        <v>20000000</v>
      </c>
      <c r="I2008">
        <v>6.8</v>
      </c>
    </row>
    <row r="2009" spans="1:9" x14ac:dyDescent="0.3">
      <c r="A2009" t="s">
        <v>8382</v>
      </c>
      <c r="B2009">
        <v>93</v>
      </c>
      <c r="C2009">
        <v>39737645</v>
      </c>
      <c r="D2009" t="s">
        <v>4219</v>
      </c>
      <c r="E2009" t="s">
        <v>10807</v>
      </c>
      <c r="F2009" t="s">
        <v>37</v>
      </c>
      <c r="G2009" t="s">
        <v>38</v>
      </c>
      <c r="H2009">
        <v>20000000</v>
      </c>
      <c r="I2009">
        <v>2.2999999999999998</v>
      </c>
    </row>
    <row r="2010" spans="1:9" x14ac:dyDescent="0.3">
      <c r="A2010" t="s">
        <v>432</v>
      </c>
      <c r="B2010">
        <v>128</v>
      </c>
      <c r="C2010">
        <v>44988180</v>
      </c>
      <c r="D2010" t="s">
        <v>10811</v>
      </c>
      <c r="E2010" t="s">
        <v>10812</v>
      </c>
      <c r="F2010" t="s">
        <v>37</v>
      </c>
      <c r="G2010" t="s">
        <v>38</v>
      </c>
      <c r="H2010">
        <v>20000000</v>
      </c>
      <c r="I2010">
        <v>8.1</v>
      </c>
    </row>
    <row r="2011" spans="1:9" x14ac:dyDescent="0.3">
      <c r="A2011" t="s">
        <v>10122</v>
      </c>
      <c r="B2011">
        <v>110</v>
      </c>
      <c r="C2011">
        <v>39263506</v>
      </c>
      <c r="D2011" t="s">
        <v>2125</v>
      </c>
      <c r="E2011" t="s">
        <v>10816</v>
      </c>
      <c r="F2011" t="s">
        <v>37</v>
      </c>
      <c r="G2011" t="s">
        <v>38</v>
      </c>
      <c r="H2011">
        <v>22000000</v>
      </c>
      <c r="I2011">
        <v>6.1</v>
      </c>
    </row>
    <row r="2012" spans="1:9" x14ac:dyDescent="0.3">
      <c r="A2012" t="s">
        <v>10819</v>
      </c>
      <c r="B2012">
        <v>137</v>
      </c>
      <c r="C2012">
        <v>39143839</v>
      </c>
      <c r="D2012" t="s">
        <v>5544</v>
      </c>
      <c r="E2012" t="s">
        <v>10820</v>
      </c>
      <c r="F2012" t="s">
        <v>37</v>
      </c>
      <c r="G2012" t="s">
        <v>38</v>
      </c>
      <c r="H2012">
        <v>20000000</v>
      </c>
      <c r="I2012">
        <v>5</v>
      </c>
    </row>
    <row r="2013" spans="1:9" x14ac:dyDescent="0.3">
      <c r="A2013" t="s">
        <v>7302</v>
      </c>
      <c r="B2013">
        <v>124</v>
      </c>
      <c r="C2013">
        <v>37672350</v>
      </c>
      <c r="D2013" t="s">
        <v>1415</v>
      </c>
      <c r="E2013" t="s">
        <v>10824</v>
      </c>
      <c r="F2013" t="s">
        <v>37</v>
      </c>
      <c r="G2013" t="s">
        <v>38</v>
      </c>
      <c r="H2013">
        <v>20000000</v>
      </c>
      <c r="I2013">
        <v>5.5</v>
      </c>
    </row>
    <row r="2014" spans="1:9" x14ac:dyDescent="0.3">
      <c r="A2014" t="s">
        <v>5111</v>
      </c>
      <c r="B2014">
        <v>93</v>
      </c>
      <c r="C2014">
        <v>38037513</v>
      </c>
      <c r="D2014" t="s">
        <v>10827</v>
      </c>
      <c r="E2014" t="s">
        <v>10828</v>
      </c>
      <c r="F2014" t="s">
        <v>37</v>
      </c>
      <c r="G2014" t="s">
        <v>38</v>
      </c>
      <c r="H2014">
        <v>20000000</v>
      </c>
      <c r="I2014">
        <v>6.2</v>
      </c>
    </row>
    <row r="2015" spans="1:9" x14ac:dyDescent="0.3">
      <c r="A2015" t="s">
        <v>3122</v>
      </c>
      <c r="B2015">
        <v>115</v>
      </c>
      <c r="C2015">
        <v>37442180</v>
      </c>
      <c r="D2015" t="s">
        <v>9762</v>
      </c>
      <c r="E2015" t="s">
        <v>10832</v>
      </c>
      <c r="F2015" t="s">
        <v>37</v>
      </c>
      <c r="G2015" t="s">
        <v>38</v>
      </c>
      <c r="H2015">
        <v>20000000</v>
      </c>
      <c r="I2015">
        <v>6.2</v>
      </c>
    </row>
    <row r="2016" spans="1:9" x14ac:dyDescent="0.3">
      <c r="A2016" t="s">
        <v>10841</v>
      </c>
      <c r="B2016">
        <v>105</v>
      </c>
      <c r="C2016">
        <v>35596227</v>
      </c>
      <c r="D2016" t="s">
        <v>2125</v>
      </c>
      <c r="E2016" t="s">
        <v>10844</v>
      </c>
      <c r="F2016" t="s">
        <v>37</v>
      </c>
      <c r="G2016" t="s">
        <v>38</v>
      </c>
      <c r="H2016">
        <v>20000000</v>
      </c>
      <c r="I2016">
        <v>6.3</v>
      </c>
    </row>
    <row r="2017" spans="1:9" x14ac:dyDescent="0.3">
      <c r="A2017" t="s">
        <v>10848</v>
      </c>
      <c r="B2017">
        <v>127</v>
      </c>
      <c r="C2017">
        <v>35422828</v>
      </c>
      <c r="D2017" t="s">
        <v>4296</v>
      </c>
      <c r="E2017" t="s">
        <v>10849</v>
      </c>
      <c r="F2017" t="s">
        <v>37</v>
      </c>
      <c r="G2017" t="s">
        <v>38</v>
      </c>
      <c r="H2017">
        <v>20000000</v>
      </c>
      <c r="I2017">
        <v>6.7</v>
      </c>
    </row>
    <row r="2018" spans="1:9" x14ac:dyDescent="0.3">
      <c r="A2018" t="s">
        <v>8382</v>
      </c>
      <c r="B2018">
        <v>82</v>
      </c>
      <c r="C2018">
        <v>36658108</v>
      </c>
      <c r="D2018" t="s">
        <v>1671</v>
      </c>
      <c r="E2018" t="s">
        <v>10853</v>
      </c>
      <c r="F2018" t="s">
        <v>37</v>
      </c>
      <c r="G2018" t="s">
        <v>38</v>
      </c>
      <c r="H2018">
        <v>20000000</v>
      </c>
      <c r="I2018">
        <v>3.5</v>
      </c>
    </row>
    <row r="2019" spans="1:9" x14ac:dyDescent="0.3">
      <c r="A2019" t="s">
        <v>1133</v>
      </c>
      <c r="B2019">
        <v>143</v>
      </c>
      <c r="C2019">
        <v>34300771</v>
      </c>
      <c r="D2019" t="s">
        <v>3409</v>
      </c>
      <c r="E2019" t="s">
        <v>10858</v>
      </c>
      <c r="F2019" t="s">
        <v>37</v>
      </c>
      <c r="G2019" t="s">
        <v>1465</v>
      </c>
      <c r="H2019">
        <v>25000000</v>
      </c>
      <c r="I2019">
        <v>7.5</v>
      </c>
    </row>
    <row r="2020" spans="1:9" x14ac:dyDescent="0.3">
      <c r="A2020" t="s">
        <v>809</v>
      </c>
      <c r="B2020">
        <v>103</v>
      </c>
      <c r="C2020">
        <v>34290142</v>
      </c>
      <c r="D2020" t="s">
        <v>2527</v>
      </c>
      <c r="E2020" t="s">
        <v>10862</v>
      </c>
      <c r="F2020" t="s">
        <v>37</v>
      </c>
      <c r="G2020" t="s">
        <v>38</v>
      </c>
      <c r="H2020">
        <v>19800000</v>
      </c>
      <c r="I2020">
        <v>6.6</v>
      </c>
    </row>
    <row r="2021" spans="1:9" x14ac:dyDescent="0.3">
      <c r="A2021" t="s">
        <v>10865</v>
      </c>
      <c r="B2021">
        <v>104</v>
      </c>
      <c r="C2021">
        <v>33422556</v>
      </c>
      <c r="D2021" t="s">
        <v>8060</v>
      </c>
      <c r="E2021" t="s">
        <v>10866</v>
      </c>
      <c r="F2021" t="s">
        <v>37</v>
      </c>
      <c r="G2021" t="s">
        <v>38</v>
      </c>
      <c r="H2021">
        <v>20000000</v>
      </c>
      <c r="I2021">
        <v>7.5</v>
      </c>
    </row>
    <row r="2022" spans="1:9" x14ac:dyDescent="0.3">
      <c r="A2022" t="s">
        <v>10558</v>
      </c>
      <c r="B2022">
        <v>98</v>
      </c>
      <c r="C2022">
        <v>32774834</v>
      </c>
      <c r="D2022" t="s">
        <v>2136</v>
      </c>
      <c r="E2022" t="s">
        <v>10870</v>
      </c>
      <c r="F2022" t="s">
        <v>37</v>
      </c>
      <c r="G2022" t="s">
        <v>38</v>
      </c>
      <c r="H2022">
        <v>30000000</v>
      </c>
      <c r="I2022">
        <v>7.2</v>
      </c>
    </row>
    <row r="2023" spans="1:9" x14ac:dyDescent="0.3">
      <c r="A2023" t="s">
        <v>7926</v>
      </c>
      <c r="B2023">
        <v>92</v>
      </c>
      <c r="C2023">
        <v>34334256</v>
      </c>
      <c r="D2023" t="s">
        <v>5544</v>
      </c>
      <c r="E2023" t="s">
        <v>10875</v>
      </c>
      <c r="F2023" t="s">
        <v>37</v>
      </c>
      <c r="G2023" t="s">
        <v>38</v>
      </c>
      <c r="H2023">
        <v>11000000</v>
      </c>
      <c r="I2023">
        <v>4.8</v>
      </c>
    </row>
    <row r="2024" spans="1:9" x14ac:dyDescent="0.3">
      <c r="A2024" t="s">
        <v>2461</v>
      </c>
      <c r="B2024">
        <v>123</v>
      </c>
      <c r="C2024">
        <v>32051917</v>
      </c>
      <c r="D2024" t="s">
        <v>2142</v>
      </c>
      <c r="E2024" t="s">
        <v>10880</v>
      </c>
      <c r="F2024" t="s">
        <v>37</v>
      </c>
      <c r="G2024" t="s">
        <v>38</v>
      </c>
      <c r="H2024">
        <v>20000000</v>
      </c>
      <c r="I2024">
        <v>6.6</v>
      </c>
    </row>
    <row r="2025" spans="1:9" x14ac:dyDescent="0.3">
      <c r="A2025" t="s">
        <v>6800</v>
      </c>
      <c r="B2025">
        <v>88</v>
      </c>
      <c r="C2025">
        <v>32014289</v>
      </c>
      <c r="D2025" t="s">
        <v>1671</v>
      </c>
      <c r="E2025" t="s">
        <v>10884</v>
      </c>
      <c r="F2025" t="s">
        <v>37</v>
      </c>
      <c r="G2025" t="s">
        <v>38</v>
      </c>
      <c r="H2025">
        <v>20000000</v>
      </c>
      <c r="I2025">
        <v>3.5</v>
      </c>
    </row>
    <row r="2026" spans="1:9" x14ac:dyDescent="0.3">
      <c r="A2026" t="s">
        <v>6051</v>
      </c>
      <c r="B2026">
        <v>128</v>
      </c>
      <c r="C2026">
        <v>31838002</v>
      </c>
      <c r="D2026" t="s">
        <v>5940</v>
      </c>
      <c r="E2026" t="s">
        <v>10893</v>
      </c>
      <c r="F2026" t="s">
        <v>37</v>
      </c>
      <c r="G2026" t="s">
        <v>38</v>
      </c>
      <c r="H2026">
        <v>20000000</v>
      </c>
      <c r="I2026">
        <v>7.6</v>
      </c>
    </row>
    <row r="2027" spans="1:9" x14ac:dyDescent="0.3">
      <c r="A2027" t="s">
        <v>528</v>
      </c>
      <c r="B2027">
        <v>107</v>
      </c>
      <c r="C2027">
        <v>36874745</v>
      </c>
      <c r="D2027" t="s">
        <v>10898</v>
      </c>
      <c r="E2027" t="s">
        <v>10899</v>
      </c>
      <c r="F2027" t="s">
        <v>37</v>
      </c>
      <c r="G2027" t="s">
        <v>38</v>
      </c>
      <c r="H2027">
        <v>20000000</v>
      </c>
      <c r="I2027">
        <v>6.3</v>
      </c>
    </row>
    <row r="2028" spans="1:9" x14ac:dyDescent="0.3">
      <c r="A2028" t="s">
        <v>10903</v>
      </c>
      <c r="B2028">
        <v>91</v>
      </c>
      <c r="C2028">
        <v>30079316</v>
      </c>
      <c r="D2028" t="s">
        <v>6403</v>
      </c>
      <c r="E2028" t="s">
        <v>10905</v>
      </c>
      <c r="F2028" t="s">
        <v>37</v>
      </c>
      <c r="G2028" t="s">
        <v>38</v>
      </c>
      <c r="H2028">
        <v>35000000</v>
      </c>
      <c r="I2028">
        <v>5.5</v>
      </c>
    </row>
    <row r="2029" spans="1:9" x14ac:dyDescent="0.3">
      <c r="A2029" t="s">
        <v>10909</v>
      </c>
      <c r="B2029">
        <v>90</v>
      </c>
      <c r="C2029">
        <v>35033759</v>
      </c>
      <c r="D2029" t="s">
        <v>4219</v>
      </c>
      <c r="E2029" t="s">
        <v>10910</v>
      </c>
      <c r="F2029" t="s">
        <v>37</v>
      </c>
      <c r="G2029" t="s">
        <v>38</v>
      </c>
      <c r="H2029">
        <v>19000000</v>
      </c>
      <c r="I2029">
        <v>6.3</v>
      </c>
    </row>
    <row r="2030" spans="1:9" x14ac:dyDescent="0.3">
      <c r="A2030" t="s">
        <v>10913</v>
      </c>
      <c r="B2030">
        <v>115</v>
      </c>
      <c r="C2030">
        <v>29753944</v>
      </c>
      <c r="D2030" t="s">
        <v>2142</v>
      </c>
      <c r="E2030" t="s">
        <v>10914</v>
      </c>
      <c r="F2030" t="s">
        <v>37</v>
      </c>
      <c r="G2030" t="s">
        <v>38</v>
      </c>
      <c r="H2030">
        <v>20000000</v>
      </c>
      <c r="I2030">
        <v>6.5</v>
      </c>
    </row>
    <row r="2031" spans="1:9" x14ac:dyDescent="0.3">
      <c r="A2031" t="s">
        <v>4537</v>
      </c>
      <c r="B2031">
        <v>113</v>
      </c>
      <c r="C2031">
        <v>31146570</v>
      </c>
      <c r="D2031" t="s">
        <v>4075</v>
      </c>
      <c r="E2031" t="s">
        <v>10924</v>
      </c>
      <c r="F2031" t="s">
        <v>37</v>
      </c>
      <c r="G2031" t="s">
        <v>38</v>
      </c>
      <c r="H2031">
        <v>20000000</v>
      </c>
      <c r="I2031">
        <v>6.9</v>
      </c>
    </row>
    <row r="2032" spans="1:9" x14ac:dyDescent="0.3">
      <c r="A2032" t="s">
        <v>5647</v>
      </c>
      <c r="B2032">
        <v>113</v>
      </c>
      <c r="C2032">
        <v>27277055</v>
      </c>
      <c r="D2032" t="s">
        <v>5788</v>
      </c>
      <c r="E2032" t="s">
        <v>10928</v>
      </c>
      <c r="F2032" t="s">
        <v>37</v>
      </c>
      <c r="G2032" t="s">
        <v>56</v>
      </c>
      <c r="H2032">
        <v>20000000</v>
      </c>
      <c r="I2032">
        <v>7.6</v>
      </c>
    </row>
    <row r="2033" spans="1:9" x14ac:dyDescent="0.3">
      <c r="A2033" t="s">
        <v>10931</v>
      </c>
      <c r="B2033">
        <v>87</v>
      </c>
      <c r="C2033">
        <v>26876529</v>
      </c>
      <c r="D2033" t="s">
        <v>5103</v>
      </c>
      <c r="E2033" t="s">
        <v>10933</v>
      </c>
      <c r="F2033" t="s">
        <v>37</v>
      </c>
      <c r="G2033" t="s">
        <v>677</v>
      </c>
      <c r="H2033">
        <v>27000000</v>
      </c>
      <c r="I2033">
        <v>3.9</v>
      </c>
    </row>
    <row r="2034" spans="1:9" x14ac:dyDescent="0.3">
      <c r="A2034" t="s">
        <v>9813</v>
      </c>
      <c r="B2034">
        <v>101</v>
      </c>
      <c r="C2034">
        <v>53146000</v>
      </c>
      <c r="D2034" t="s">
        <v>2125</v>
      </c>
      <c r="E2034" t="s">
        <v>10937</v>
      </c>
      <c r="F2034" t="s">
        <v>37</v>
      </c>
      <c r="G2034" t="s">
        <v>38</v>
      </c>
      <c r="H2034">
        <v>20000000</v>
      </c>
      <c r="I2034">
        <v>6.1</v>
      </c>
    </row>
    <row r="2035" spans="1:9" x14ac:dyDescent="0.3">
      <c r="A2035" t="s">
        <v>1489</v>
      </c>
      <c r="B2035">
        <v>111</v>
      </c>
      <c r="C2035">
        <v>30028592</v>
      </c>
      <c r="D2035" t="s">
        <v>5274</v>
      </c>
      <c r="E2035" t="s">
        <v>10940</v>
      </c>
      <c r="F2035" t="s">
        <v>37</v>
      </c>
      <c r="G2035" t="s">
        <v>56</v>
      </c>
      <c r="H2035">
        <v>20000000</v>
      </c>
      <c r="I2035">
        <v>7.3</v>
      </c>
    </row>
    <row r="2036" spans="1:9" x14ac:dyDescent="0.3">
      <c r="A2036" t="s">
        <v>1555</v>
      </c>
      <c r="B2036">
        <v>108</v>
      </c>
      <c r="C2036">
        <v>34126138</v>
      </c>
      <c r="D2036" t="s">
        <v>6919</v>
      </c>
      <c r="E2036" t="s">
        <v>10943</v>
      </c>
      <c r="F2036" t="s">
        <v>37</v>
      </c>
      <c r="G2036" t="s">
        <v>38</v>
      </c>
      <c r="H2036">
        <v>20000000</v>
      </c>
      <c r="I2036">
        <v>8.3000000000000007</v>
      </c>
    </row>
    <row r="2037" spans="1:9" x14ac:dyDescent="0.3">
      <c r="A2037" t="s">
        <v>5133</v>
      </c>
      <c r="B2037">
        <v>105</v>
      </c>
      <c r="C2037">
        <v>25677801</v>
      </c>
      <c r="D2037" t="s">
        <v>2717</v>
      </c>
      <c r="E2037" t="s">
        <v>10947</v>
      </c>
      <c r="F2037" t="s">
        <v>37</v>
      </c>
      <c r="G2037" t="s">
        <v>38</v>
      </c>
      <c r="H2037">
        <v>20000000</v>
      </c>
      <c r="I2037">
        <v>5.8</v>
      </c>
    </row>
    <row r="2038" spans="1:9" x14ac:dyDescent="0.3">
      <c r="A2038" t="s">
        <v>507</v>
      </c>
      <c r="B2038">
        <v>109</v>
      </c>
      <c r="C2038">
        <v>26415649</v>
      </c>
      <c r="D2038" t="s">
        <v>464</v>
      </c>
      <c r="E2038" t="s">
        <v>10951</v>
      </c>
      <c r="F2038" t="s">
        <v>37</v>
      </c>
      <c r="G2038" t="s">
        <v>38</v>
      </c>
      <c r="H2038">
        <v>20000000</v>
      </c>
      <c r="I2038">
        <v>6.8</v>
      </c>
    </row>
    <row r="2039" spans="1:9" x14ac:dyDescent="0.3">
      <c r="A2039" t="s">
        <v>2453</v>
      </c>
      <c r="B2039">
        <v>109</v>
      </c>
      <c r="C2039">
        <v>26003149</v>
      </c>
      <c r="D2039" t="s">
        <v>1904</v>
      </c>
      <c r="E2039" t="s">
        <v>10955</v>
      </c>
      <c r="F2039" t="s">
        <v>37</v>
      </c>
      <c r="G2039" t="s">
        <v>56</v>
      </c>
      <c r="H2039">
        <v>20000000</v>
      </c>
      <c r="I2039">
        <v>7</v>
      </c>
    </row>
    <row r="2040" spans="1:9" x14ac:dyDescent="0.3">
      <c r="A2040" t="s">
        <v>10959</v>
      </c>
      <c r="B2040">
        <v>99</v>
      </c>
      <c r="C2040">
        <v>25584685</v>
      </c>
      <c r="D2040" t="s">
        <v>10960</v>
      </c>
      <c r="E2040" t="s">
        <v>10962</v>
      </c>
      <c r="F2040" t="s">
        <v>37</v>
      </c>
      <c r="G2040" t="s">
        <v>38</v>
      </c>
      <c r="H2040">
        <v>20000000</v>
      </c>
      <c r="I2040">
        <v>5.9</v>
      </c>
    </row>
    <row r="2041" spans="1:9" x14ac:dyDescent="0.3">
      <c r="A2041" t="s">
        <v>10965</v>
      </c>
      <c r="B2041">
        <v>98</v>
      </c>
      <c r="C2041">
        <v>29975979</v>
      </c>
      <c r="D2041" t="s">
        <v>2208</v>
      </c>
      <c r="E2041" t="s">
        <v>10968</v>
      </c>
      <c r="F2041" t="s">
        <v>37</v>
      </c>
      <c r="G2041" t="s">
        <v>370</v>
      </c>
      <c r="H2041">
        <v>20000000</v>
      </c>
      <c r="I2041">
        <v>6.5</v>
      </c>
    </row>
    <row r="2042" spans="1:9" x14ac:dyDescent="0.3">
      <c r="A2042" t="s">
        <v>10972</v>
      </c>
      <c r="B2042">
        <v>104</v>
      </c>
      <c r="C2042">
        <v>31584722</v>
      </c>
      <c r="D2042" t="s">
        <v>1681</v>
      </c>
      <c r="E2042" t="s">
        <v>10973</v>
      </c>
      <c r="F2042" t="s">
        <v>37</v>
      </c>
      <c r="G2042" t="s">
        <v>38</v>
      </c>
      <c r="H2042">
        <v>20000000</v>
      </c>
      <c r="I2042">
        <v>6.4</v>
      </c>
    </row>
    <row r="2043" spans="1:9" x14ac:dyDescent="0.3">
      <c r="A2043" t="s">
        <v>10977</v>
      </c>
      <c r="B2043">
        <v>109</v>
      </c>
      <c r="C2043">
        <v>23179303</v>
      </c>
      <c r="D2043" t="s">
        <v>9780</v>
      </c>
      <c r="E2043" t="s">
        <v>10978</v>
      </c>
      <c r="F2043" t="s">
        <v>37</v>
      </c>
      <c r="G2043" t="s">
        <v>10982</v>
      </c>
      <c r="H2043">
        <v>20000000</v>
      </c>
      <c r="I2043">
        <v>5.8</v>
      </c>
    </row>
    <row r="2044" spans="1:9" x14ac:dyDescent="0.3">
      <c r="A2044" t="s">
        <v>10983</v>
      </c>
      <c r="B2044">
        <v>75</v>
      </c>
      <c r="C2044">
        <v>23078294</v>
      </c>
      <c r="D2044" t="s">
        <v>5544</v>
      </c>
      <c r="E2044" t="s">
        <v>10984</v>
      </c>
      <c r="F2044" t="s">
        <v>37</v>
      </c>
      <c r="G2044" t="s">
        <v>38</v>
      </c>
      <c r="H2044">
        <v>9000000</v>
      </c>
      <c r="I2044">
        <v>5.0999999999999996</v>
      </c>
    </row>
    <row r="2045" spans="1:9" x14ac:dyDescent="0.3">
      <c r="A2045" t="s">
        <v>5930</v>
      </c>
      <c r="B2045">
        <v>119</v>
      </c>
      <c r="C2045">
        <v>21413105</v>
      </c>
      <c r="D2045" t="s">
        <v>10987</v>
      </c>
      <c r="E2045" t="s">
        <v>10988</v>
      </c>
      <c r="F2045" t="s">
        <v>37</v>
      </c>
      <c r="G2045" t="s">
        <v>370</v>
      </c>
      <c r="H2045">
        <v>20000000</v>
      </c>
      <c r="I2045">
        <v>6.8</v>
      </c>
    </row>
    <row r="2046" spans="1:9" x14ac:dyDescent="0.3">
      <c r="A2046" t="s">
        <v>10991</v>
      </c>
      <c r="B2046">
        <v>90</v>
      </c>
      <c r="C2046">
        <v>25077977</v>
      </c>
      <c r="D2046" t="s">
        <v>1985</v>
      </c>
      <c r="E2046" t="s">
        <v>10992</v>
      </c>
      <c r="F2046" t="s">
        <v>37</v>
      </c>
      <c r="G2046" t="s">
        <v>38</v>
      </c>
      <c r="H2046">
        <v>20000000</v>
      </c>
      <c r="I2046">
        <v>5.3</v>
      </c>
    </row>
    <row r="2047" spans="1:9" x14ac:dyDescent="0.3">
      <c r="A2047" t="s">
        <v>2066</v>
      </c>
      <c r="B2047">
        <v>97</v>
      </c>
      <c r="C2047">
        <v>23292105</v>
      </c>
      <c r="D2047" t="s">
        <v>8945</v>
      </c>
      <c r="E2047" t="s">
        <v>10995</v>
      </c>
      <c r="F2047" t="s">
        <v>37</v>
      </c>
      <c r="G2047" t="s">
        <v>38</v>
      </c>
      <c r="H2047">
        <v>20000000</v>
      </c>
      <c r="I2047">
        <v>5.3</v>
      </c>
    </row>
    <row r="2048" spans="1:9" x14ac:dyDescent="0.3">
      <c r="A2048" t="s">
        <v>4903</v>
      </c>
      <c r="B2048">
        <v>89</v>
      </c>
      <c r="C2048">
        <v>20916309</v>
      </c>
      <c r="D2048" t="s">
        <v>515</v>
      </c>
      <c r="E2048" t="s">
        <v>11005</v>
      </c>
      <c r="F2048" t="s">
        <v>37</v>
      </c>
      <c r="G2048" t="s">
        <v>38</v>
      </c>
      <c r="H2048">
        <v>40000000</v>
      </c>
      <c r="I2048">
        <v>4.9000000000000004</v>
      </c>
    </row>
    <row r="2049" spans="1:9" x14ac:dyDescent="0.3">
      <c r="A2049" t="s">
        <v>6051</v>
      </c>
      <c r="B2049">
        <v>106</v>
      </c>
      <c r="C2049">
        <v>21200000</v>
      </c>
      <c r="D2049" t="s">
        <v>9193</v>
      </c>
      <c r="E2049" t="s">
        <v>11009</v>
      </c>
      <c r="F2049" t="s">
        <v>37</v>
      </c>
      <c r="G2049" t="s">
        <v>38</v>
      </c>
      <c r="H2049">
        <v>20000000</v>
      </c>
      <c r="I2049">
        <v>6.8</v>
      </c>
    </row>
    <row r="2050" spans="1:9" x14ac:dyDescent="0.3">
      <c r="A2050" t="s">
        <v>11012</v>
      </c>
      <c r="B2050">
        <v>96</v>
      </c>
      <c r="C2050">
        <v>28876924</v>
      </c>
      <c r="D2050" t="s">
        <v>11013</v>
      </c>
      <c r="E2050" t="s">
        <v>11015</v>
      </c>
      <c r="F2050" t="s">
        <v>37</v>
      </c>
      <c r="G2050" t="s">
        <v>38</v>
      </c>
      <c r="H2050">
        <v>20000000</v>
      </c>
      <c r="I2050">
        <v>7.1</v>
      </c>
    </row>
    <row r="2051" spans="1:9" x14ac:dyDescent="0.3">
      <c r="A2051" t="s">
        <v>5367</v>
      </c>
      <c r="B2051">
        <v>104</v>
      </c>
      <c r="C2051">
        <v>20241395</v>
      </c>
      <c r="D2051" t="s">
        <v>4904</v>
      </c>
      <c r="E2051" t="s">
        <v>11025</v>
      </c>
      <c r="F2051" t="s">
        <v>37</v>
      </c>
      <c r="G2051" t="s">
        <v>38</v>
      </c>
      <c r="H2051">
        <v>20000000</v>
      </c>
      <c r="I2051">
        <v>6.1</v>
      </c>
    </row>
    <row r="2052" spans="1:9" x14ac:dyDescent="0.3">
      <c r="A2052" t="s">
        <v>11032</v>
      </c>
      <c r="B2052">
        <v>108</v>
      </c>
      <c r="C2052">
        <v>32000000</v>
      </c>
      <c r="D2052" t="s">
        <v>3030</v>
      </c>
      <c r="E2052" t="s">
        <v>11035</v>
      </c>
      <c r="F2052" t="s">
        <v>37</v>
      </c>
      <c r="G2052" t="s">
        <v>38</v>
      </c>
      <c r="H2052">
        <v>806947</v>
      </c>
      <c r="I2052">
        <v>8.5</v>
      </c>
    </row>
    <row r="2053" spans="1:9" x14ac:dyDescent="0.3">
      <c r="A2053" t="s">
        <v>5225</v>
      </c>
      <c r="B2053">
        <v>112</v>
      </c>
      <c r="C2053">
        <v>19151864</v>
      </c>
      <c r="D2053" t="s">
        <v>1681</v>
      </c>
      <c r="E2053" t="s">
        <v>11039</v>
      </c>
      <c r="F2053" t="s">
        <v>37</v>
      </c>
      <c r="G2053" t="s">
        <v>38</v>
      </c>
      <c r="H2053">
        <v>40000000</v>
      </c>
      <c r="I2053">
        <v>5.9</v>
      </c>
    </row>
    <row r="2054" spans="1:9" x14ac:dyDescent="0.3">
      <c r="A2054" t="s">
        <v>11043</v>
      </c>
      <c r="B2054">
        <v>104</v>
      </c>
      <c r="C2054">
        <v>23393765</v>
      </c>
      <c r="D2054" t="s">
        <v>214</v>
      </c>
      <c r="E2054" t="s">
        <v>11044</v>
      </c>
      <c r="F2054" t="s">
        <v>37</v>
      </c>
      <c r="G2054" t="s">
        <v>38</v>
      </c>
      <c r="H2054">
        <v>20000000</v>
      </c>
      <c r="I2054">
        <v>6.3</v>
      </c>
    </row>
    <row r="2055" spans="1:9" x14ac:dyDescent="0.3">
      <c r="A2055" t="s">
        <v>3303</v>
      </c>
      <c r="B2055">
        <v>113</v>
      </c>
      <c r="C2055">
        <v>18882880</v>
      </c>
      <c r="D2055" t="s">
        <v>2527</v>
      </c>
      <c r="E2055" t="s">
        <v>11047</v>
      </c>
      <c r="F2055" t="s">
        <v>37</v>
      </c>
      <c r="G2055" t="s">
        <v>38</v>
      </c>
      <c r="H2055">
        <v>20000000</v>
      </c>
      <c r="I2055">
        <v>5.9</v>
      </c>
    </row>
    <row r="2056" spans="1:9" x14ac:dyDescent="0.3">
      <c r="A2056" t="s">
        <v>11050</v>
      </c>
      <c r="B2056">
        <v>98</v>
      </c>
      <c r="C2056">
        <v>8500000</v>
      </c>
      <c r="D2056" t="s">
        <v>1671</v>
      </c>
      <c r="E2056" t="s">
        <v>11051</v>
      </c>
      <c r="F2056" t="s">
        <v>37</v>
      </c>
      <c r="G2056" t="s">
        <v>38</v>
      </c>
      <c r="H2056">
        <v>20000000</v>
      </c>
      <c r="I2056">
        <v>5.4</v>
      </c>
    </row>
    <row r="2057" spans="1:9" x14ac:dyDescent="0.3">
      <c r="A2057" t="s">
        <v>1362</v>
      </c>
      <c r="B2057">
        <v>114</v>
      </c>
      <c r="C2057">
        <v>18252684</v>
      </c>
      <c r="D2057" t="s">
        <v>3932</v>
      </c>
      <c r="E2057" t="s">
        <v>11062</v>
      </c>
      <c r="F2057" t="s">
        <v>37</v>
      </c>
      <c r="G2057" t="s">
        <v>38</v>
      </c>
      <c r="H2057">
        <v>30000000</v>
      </c>
      <c r="I2057">
        <v>6.9</v>
      </c>
    </row>
    <row r="2058" spans="1:9" x14ac:dyDescent="0.3">
      <c r="A2058" t="s">
        <v>11065</v>
      </c>
      <c r="B2058">
        <v>124</v>
      </c>
      <c r="C2058">
        <v>19661987</v>
      </c>
      <c r="D2058" t="s">
        <v>3409</v>
      </c>
      <c r="E2058" t="s">
        <v>11066</v>
      </c>
      <c r="F2058" t="s">
        <v>37</v>
      </c>
      <c r="G2058" t="s">
        <v>38</v>
      </c>
      <c r="H2058">
        <v>20000000</v>
      </c>
      <c r="I2058">
        <v>7.5</v>
      </c>
    </row>
    <row r="2059" spans="1:9" x14ac:dyDescent="0.3">
      <c r="A2059" t="s">
        <v>5918</v>
      </c>
      <c r="B2059">
        <v>148</v>
      </c>
      <c r="C2059">
        <v>18352454</v>
      </c>
      <c r="D2059" t="s">
        <v>11069</v>
      </c>
      <c r="E2059" t="s">
        <v>11070</v>
      </c>
      <c r="F2059" t="s">
        <v>37</v>
      </c>
      <c r="G2059" t="s">
        <v>38</v>
      </c>
      <c r="H2059">
        <v>15000000</v>
      </c>
      <c r="I2059">
        <v>8.1999999999999993</v>
      </c>
    </row>
    <row r="2060" spans="1:9" x14ac:dyDescent="0.3">
      <c r="A2060" t="s">
        <v>2542</v>
      </c>
      <c r="B2060">
        <v>108</v>
      </c>
      <c r="C2060">
        <v>17803796</v>
      </c>
      <c r="D2060" t="s">
        <v>1671</v>
      </c>
      <c r="E2060" t="s">
        <v>11073</v>
      </c>
      <c r="F2060" t="s">
        <v>37</v>
      </c>
      <c r="G2060" t="s">
        <v>38</v>
      </c>
      <c r="H2060">
        <v>20000000</v>
      </c>
      <c r="I2060">
        <v>5.9</v>
      </c>
    </row>
    <row r="2061" spans="1:9" x14ac:dyDescent="0.3">
      <c r="A2061" t="s">
        <v>11076</v>
      </c>
      <c r="B2061">
        <v>95</v>
      </c>
      <c r="C2061">
        <v>17529157</v>
      </c>
      <c r="D2061" t="s">
        <v>11077</v>
      </c>
      <c r="E2061" t="s">
        <v>11078</v>
      </c>
      <c r="F2061" t="s">
        <v>37</v>
      </c>
      <c r="G2061" t="s">
        <v>1465</v>
      </c>
      <c r="H2061">
        <v>20000000</v>
      </c>
      <c r="I2061">
        <v>5</v>
      </c>
    </row>
    <row r="2062" spans="1:9" x14ac:dyDescent="0.3">
      <c r="A2062" t="s">
        <v>4903</v>
      </c>
      <c r="B2062">
        <v>108</v>
      </c>
      <c r="C2062">
        <v>25753840</v>
      </c>
      <c r="D2062" t="s">
        <v>11081</v>
      </c>
      <c r="E2062" t="s">
        <v>11082</v>
      </c>
      <c r="F2062" t="s">
        <v>37</v>
      </c>
      <c r="G2062" t="s">
        <v>38</v>
      </c>
      <c r="H2062">
        <v>19000000</v>
      </c>
      <c r="I2062">
        <v>7.3</v>
      </c>
    </row>
    <row r="2063" spans="1:9" x14ac:dyDescent="0.3">
      <c r="A2063" t="s">
        <v>11085</v>
      </c>
      <c r="B2063">
        <v>68</v>
      </c>
      <c r="C2063">
        <v>18081626</v>
      </c>
      <c r="D2063" t="s">
        <v>11086</v>
      </c>
      <c r="E2063" t="s">
        <v>11087</v>
      </c>
      <c r="F2063" t="s">
        <v>37</v>
      </c>
      <c r="G2063" t="s">
        <v>38</v>
      </c>
      <c r="H2063">
        <v>20000000</v>
      </c>
      <c r="I2063">
        <v>6.4</v>
      </c>
    </row>
    <row r="2064" spans="1:9" x14ac:dyDescent="0.3">
      <c r="A2064" t="s">
        <v>9184</v>
      </c>
      <c r="B2064">
        <v>103</v>
      </c>
      <c r="C2064">
        <v>17518220</v>
      </c>
      <c r="D2064" t="s">
        <v>1415</v>
      </c>
      <c r="E2064" t="s">
        <v>11090</v>
      </c>
      <c r="F2064" t="s">
        <v>37</v>
      </c>
      <c r="G2064" t="s">
        <v>38</v>
      </c>
      <c r="H2064">
        <v>20000000</v>
      </c>
      <c r="I2064">
        <v>6.6</v>
      </c>
    </row>
    <row r="2065" spans="1:9" x14ac:dyDescent="0.3">
      <c r="A2065" t="s">
        <v>11094</v>
      </c>
      <c r="B2065">
        <v>99</v>
      </c>
      <c r="C2065">
        <v>17104669</v>
      </c>
      <c r="D2065" t="s">
        <v>11096</v>
      </c>
      <c r="E2065" t="s">
        <v>11098</v>
      </c>
      <c r="F2065" t="s">
        <v>7241</v>
      </c>
      <c r="G2065" t="s">
        <v>3859</v>
      </c>
      <c r="H2065">
        <v>20000000</v>
      </c>
      <c r="I2065">
        <v>7.8</v>
      </c>
    </row>
    <row r="2066" spans="1:9" x14ac:dyDescent="0.3">
      <c r="A2066" t="s">
        <v>11107</v>
      </c>
      <c r="B2066">
        <v>88</v>
      </c>
      <c r="C2066">
        <v>16988996</v>
      </c>
      <c r="D2066" t="s">
        <v>11108</v>
      </c>
      <c r="E2066" t="s">
        <v>11109</v>
      </c>
      <c r="F2066" t="s">
        <v>37</v>
      </c>
      <c r="G2066" t="s">
        <v>38</v>
      </c>
      <c r="H2066">
        <v>35000000</v>
      </c>
      <c r="I2066">
        <v>4</v>
      </c>
    </row>
    <row r="2067" spans="1:9" x14ac:dyDescent="0.3">
      <c r="A2067" t="s">
        <v>125</v>
      </c>
      <c r="B2067">
        <v>128</v>
      </c>
      <c r="C2067">
        <v>15797907</v>
      </c>
      <c r="D2067" t="s">
        <v>3409</v>
      </c>
      <c r="E2067" t="s">
        <v>11113</v>
      </c>
      <c r="F2067" t="s">
        <v>11117</v>
      </c>
      <c r="G2067" t="s">
        <v>38</v>
      </c>
      <c r="H2067">
        <v>20000000</v>
      </c>
      <c r="I2067">
        <v>7.6</v>
      </c>
    </row>
    <row r="2068" spans="1:9" x14ac:dyDescent="0.3">
      <c r="A2068" t="s">
        <v>1133</v>
      </c>
      <c r="B2068">
        <v>124</v>
      </c>
      <c r="C2068">
        <v>16248701</v>
      </c>
      <c r="D2068" t="s">
        <v>3409</v>
      </c>
      <c r="E2068" t="s">
        <v>11118</v>
      </c>
      <c r="F2068" t="s">
        <v>37</v>
      </c>
      <c r="G2068" t="s">
        <v>38</v>
      </c>
      <c r="H2068">
        <v>20000000</v>
      </c>
      <c r="I2068">
        <v>7.7</v>
      </c>
    </row>
    <row r="2069" spans="1:9" x14ac:dyDescent="0.3">
      <c r="A2069" t="s">
        <v>11121</v>
      </c>
      <c r="B2069">
        <v>84</v>
      </c>
      <c r="C2069">
        <v>15712072</v>
      </c>
      <c r="D2069" t="s">
        <v>464</v>
      </c>
      <c r="E2069" t="s">
        <v>11123</v>
      </c>
      <c r="F2069" t="s">
        <v>37</v>
      </c>
      <c r="G2069" t="s">
        <v>38</v>
      </c>
      <c r="H2069">
        <v>20000000</v>
      </c>
      <c r="I2069">
        <v>5.8</v>
      </c>
    </row>
    <row r="2070" spans="1:9" x14ac:dyDescent="0.3">
      <c r="A2070" t="s">
        <v>11127</v>
      </c>
      <c r="B2070">
        <v>101</v>
      </c>
      <c r="C2070">
        <v>15408822</v>
      </c>
      <c r="D2070" t="s">
        <v>1681</v>
      </c>
      <c r="E2070" t="s">
        <v>11128</v>
      </c>
      <c r="F2070" t="s">
        <v>37</v>
      </c>
      <c r="G2070" t="s">
        <v>38</v>
      </c>
      <c r="H2070">
        <v>20000000</v>
      </c>
      <c r="I2070">
        <v>5.6</v>
      </c>
    </row>
    <row r="2071" spans="1:9" x14ac:dyDescent="0.3">
      <c r="A2071" t="s">
        <v>11131</v>
      </c>
      <c r="B2071">
        <v>98</v>
      </c>
      <c r="C2071">
        <v>15464026</v>
      </c>
      <c r="D2071" t="s">
        <v>1681</v>
      </c>
      <c r="E2071" t="s">
        <v>11133</v>
      </c>
      <c r="F2071" t="s">
        <v>37</v>
      </c>
      <c r="G2071" t="s">
        <v>38</v>
      </c>
      <c r="H2071">
        <v>20000000</v>
      </c>
      <c r="I2071">
        <v>5.3</v>
      </c>
    </row>
    <row r="2072" spans="1:9" x14ac:dyDescent="0.3">
      <c r="A2072" t="s">
        <v>11143</v>
      </c>
      <c r="B2072">
        <v>225</v>
      </c>
      <c r="C2072">
        <v>8000000</v>
      </c>
      <c r="D2072" t="s">
        <v>5940</v>
      </c>
      <c r="E2072" t="s">
        <v>11145</v>
      </c>
      <c r="F2072" t="s">
        <v>37</v>
      </c>
      <c r="G2072" t="s">
        <v>38</v>
      </c>
      <c r="H2072">
        <v>20000000</v>
      </c>
      <c r="I2072">
        <v>6.6</v>
      </c>
    </row>
    <row r="2073" spans="1:9" x14ac:dyDescent="0.3">
      <c r="A2073" t="s">
        <v>8382</v>
      </c>
      <c r="B2073">
        <v>88</v>
      </c>
      <c r="C2073">
        <v>14174654</v>
      </c>
      <c r="D2073" t="s">
        <v>1671</v>
      </c>
      <c r="E2073" t="s">
        <v>11153</v>
      </c>
      <c r="F2073" t="s">
        <v>37</v>
      </c>
      <c r="G2073" t="s">
        <v>38</v>
      </c>
      <c r="H2073">
        <v>25000000</v>
      </c>
      <c r="I2073">
        <v>1.9</v>
      </c>
    </row>
    <row r="2074" spans="1:9" x14ac:dyDescent="0.3">
      <c r="A2074" t="s">
        <v>6472</v>
      </c>
      <c r="B2074">
        <v>88</v>
      </c>
      <c r="C2074">
        <v>15988876</v>
      </c>
      <c r="D2074" t="s">
        <v>334</v>
      </c>
      <c r="E2074" t="s">
        <v>11156</v>
      </c>
      <c r="F2074" t="s">
        <v>37</v>
      </c>
      <c r="G2074" t="s">
        <v>38</v>
      </c>
      <c r="H2074">
        <v>27000000</v>
      </c>
      <c r="I2074">
        <v>5.7</v>
      </c>
    </row>
    <row r="2075" spans="1:9" x14ac:dyDescent="0.3">
      <c r="A2075" t="s">
        <v>2461</v>
      </c>
      <c r="B2075">
        <v>94</v>
      </c>
      <c r="C2075">
        <v>13801755</v>
      </c>
      <c r="D2075" t="s">
        <v>422</v>
      </c>
      <c r="E2075" t="s">
        <v>11160</v>
      </c>
      <c r="F2075" t="s">
        <v>37</v>
      </c>
      <c r="G2075" t="s">
        <v>38</v>
      </c>
      <c r="H2075">
        <v>20000000</v>
      </c>
      <c r="I2075">
        <v>6.6</v>
      </c>
    </row>
    <row r="2076" spans="1:9" x14ac:dyDescent="0.3">
      <c r="A2076" t="s">
        <v>11164</v>
      </c>
      <c r="B2076">
        <v>117</v>
      </c>
      <c r="C2076">
        <v>13987482</v>
      </c>
      <c r="D2076" t="s">
        <v>1681</v>
      </c>
      <c r="E2076" t="s">
        <v>11165</v>
      </c>
      <c r="F2076" t="s">
        <v>37</v>
      </c>
      <c r="G2076" t="s">
        <v>38</v>
      </c>
      <c r="H2076">
        <v>20000000</v>
      </c>
      <c r="I2076">
        <v>6</v>
      </c>
    </row>
    <row r="2077" spans="1:9" x14ac:dyDescent="0.3">
      <c r="A2077" t="s">
        <v>11168</v>
      </c>
      <c r="B2077">
        <v>95</v>
      </c>
      <c r="C2077">
        <v>14291570</v>
      </c>
      <c r="D2077" t="s">
        <v>227</v>
      </c>
      <c r="E2077" t="s">
        <v>11169</v>
      </c>
      <c r="F2077" t="s">
        <v>37</v>
      </c>
      <c r="G2077" t="s">
        <v>1465</v>
      </c>
      <c r="H2077">
        <v>20000000</v>
      </c>
      <c r="I2077">
        <v>6.1</v>
      </c>
    </row>
    <row r="2078" spans="1:9" x14ac:dyDescent="0.3">
      <c r="A2078" t="s">
        <v>3122</v>
      </c>
      <c r="B2078">
        <v>99</v>
      </c>
      <c r="C2078">
        <v>12181484</v>
      </c>
      <c r="D2078" t="s">
        <v>1671</v>
      </c>
      <c r="E2078" t="s">
        <v>11173</v>
      </c>
      <c r="F2078" t="s">
        <v>37</v>
      </c>
      <c r="G2078" t="s">
        <v>38</v>
      </c>
      <c r="H2078">
        <v>40000000</v>
      </c>
      <c r="I2078">
        <v>4.8</v>
      </c>
    </row>
    <row r="2079" spans="1:9" x14ac:dyDescent="0.3">
      <c r="A2079" t="s">
        <v>4531</v>
      </c>
      <c r="B2079">
        <v>96</v>
      </c>
      <c r="C2079">
        <v>13630226</v>
      </c>
      <c r="D2079" t="s">
        <v>1401</v>
      </c>
      <c r="E2079" t="s">
        <v>11177</v>
      </c>
      <c r="F2079" t="s">
        <v>37</v>
      </c>
      <c r="G2079" t="s">
        <v>38</v>
      </c>
      <c r="H2079">
        <v>20000000</v>
      </c>
      <c r="I2079">
        <v>6.2</v>
      </c>
    </row>
    <row r="2080" spans="1:9" x14ac:dyDescent="0.3">
      <c r="A2080" t="s">
        <v>4003</v>
      </c>
      <c r="B2080">
        <v>98</v>
      </c>
      <c r="C2080">
        <v>13383737</v>
      </c>
      <c r="D2080" t="s">
        <v>1009</v>
      </c>
      <c r="E2080" t="s">
        <v>11180</v>
      </c>
      <c r="F2080" t="s">
        <v>37</v>
      </c>
      <c r="G2080" t="s">
        <v>38</v>
      </c>
      <c r="H2080">
        <v>20000000</v>
      </c>
      <c r="I2080">
        <v>7.5</v>
      </c>
    </row>
    <row r="2081" spans="1:9" x14ac:dyDescent="0.3">
      <c r="A2081" t="s">
        <v>11183</v>
      </c>
      <c r="B2081">
        <v>123</v>
      </c>
      <c r="C2081">
        <v>13391174</v>
      </c>
      <c r="D2081" t="s">
        <v>5940</v>
      </c>
      <c r="E2081" t="s">
        <v>11186</v>
      </c>
      <c r="F2081" t="s">
        <v>37</v>
      </c>
      <c r="G2081" t="s">
        <v>38</v>
      </c>
      <c r="H2081">
        <v>20000000</v>
      </c>
      <c r="I2081">
        <v>6.3</v>
      </c>
    </row>
    <row r="2082" spans="1:9" x14ac:dyDescent="0.3">
      <c r="A2082" t="s">
        <v>1198</v>
      </c>
      <c r="B2082">
        <v>101</v>
      </c>
      <c r="C2082">
        <v>12987647</v>
      </c>
      <c r="D2082" t="s">
        <v>11190</v>
      </c>
      <c r="E2082" t="s">
        <v>11191</v>
      </c>
      <c r="F2082" t="s">
        <v>37</v>
      </c>
      <c r="G2082" t="s">
        <v>56</v>
      </c>
      <c r="H2082">
        <v>30000000</v>
      </c>
      <c r="I2082">
        <v>7.1</v>
      </c>
    </row>
    <row r="2083" spans="1:9" x14ac:dyDescent="0.3">
      <c r="A2083" t="s">
        <v>40</v>
      </c>
      <c r="B2083">
        <v>102</v>
      </c>
      <c r="C2083">
        <v>12469811</v>
      </c>
      <c r="D2083" t="s">
        <v>2527</v>
      </c>
      <c r="E2083" t="s">
        <v>11194</v>
      </c>
      <c r="F2083" t="s">
        <v>37</v>
      </c>
      <c r="G2083" t="s">
        <v>38</v>
      </c>
      <c r="H2083">
        <v>22000000</v>
      </c>
      <c r="I2083">
        <v>6.6</v>
      </c>
    </row>
    <row r="2084" spans="1:9" x14ac:dyDescent="0.3">
      <c r="A2084" t="s">
        <v>4356</v>
      </c>
      <c r="B2084">
        <v>94</v>
      </c>
      <c r="C2084">
        <v>12398628</v>
      </c>
      <c r="D2084" t="s">
        <v>11197</v>
      </c>
      <c r="E2084" t="s">
        <v>11198</v>
      </c>
      <c r="F2084" t="s">
        <v>37</v>
      </c>
      <c r="G2084" t="s">
        <v>38</v>
      </c>
      <c r="H2084">
        <v>20000000</v>
      </c>
      <c r="I2084">
        <v>6.1</v>
      </c>
    </row>
    <row r="2085" spans="1:9" x14ac:dyDescent="0.3">
      <c r="A2085" t="s">
        <v>4401</v>
      </c>
      <c r="B2085">
        <v>102</v>
      </c>
      <c r="C2085">
        <v>13214030</v>
      </c>
      <c r="D2085" t="s">
        <v>2490</v>
      </c>
      <c r="E2085" t="s">
        <v>11202</v>
      </c>
      <c r="F2085" t="s">
        <v>37</v>
      </c>
      <c r="G2085" t="s">
        <v>38</v>
      </c>
      <c r="H2085">
        <v>20000000</v>
      </c>
      <c r="I2085">
        <v>6.7</v>
      </c>
    </row>
    <row r="2086" spans="1:9" x14ac:dyDescent="0.3">
      <c r="A2086" t="s">
        <v>2066</v>
      </c>
      <c r="B2086">
        <v>108</v>
      </c>
      <c r="C2086">
        <v>12232937</v>
      </c>
      <c r="D2086" t="s">
        <v>334</v>
      </c>
      <c r="E2086" t="s">
        <v>11207</v>
      </c>
      <c r="F2086" t="s">
        <v>37</v>
      </c>
      <c r="G2086" t="s">
        <v>38</v>
      </c>
      <c r="H2086">
        <v>22000000</v>
      </c>
      <c r="I2086">
        <v>5.6</v>
      </c>
    </row>
    <row r="2087" spans="1:9" x14ac:dyDescent="0.3">
      <c r="A2087" t="s">
        <v>570</v>
      </c>
      <c r="B2087">
        <v>116</v>
      </c>
      <c r="C2087">
        <v>12134420</v>
      </c>
      <c r="D2087" t="s">
        <v>5979</v>
      </c>
      <c r="E2087" t="s">
        <v>11211</v>
      </c>
      <c r="F2087" t="s">
        <v>37</v>
      </c>
      <c r="G2087" t="s">
        <v>56</v>
      </c>
      <c r="H2087">
        <v>20000000</v>
      </c>
      <c r="I2087">
        <v>7.2</v>
      </c>
    </row>
    <row r="2088" spans="1:9" x14ac:dyDescent="0.3">
      <c r="A2088" t="s">
        <v>11214</v>
      </c>
      <c r="B2088">
        <v>93</v>
      </c>
      <c r="C2088">
        <v>11784000</v>
      </c>
      <c r="D2088" t="s">
        <v>8997</v>
      </c>
      <c r="E2088" t="s">
        <v>11216</v>
      </c>
      <c r="F2088" t="s">
        <v>37</v>
      </c>
      <c r="G2088" t="s">
        <v>38</v>
      </c>
      <c r="H2088">
        <v>20000000</v>
      </c>
      <c r="I2088">
        <v>4.3</v>
      </c>
    </row>
    <row r="2089" spans="1:9" x14ac:dyDescent="0.3">
      <c r="A2089" t="s">
        <v>1555</v>
      </c>
      <c r="B2089">
        <v>102</v>
      </c>
      <c r="C2089">
        <v>11169531</v>
      </c>
      <c r="D2089" t="s">
        <v>1671</v>
      </c>
      <c r="E2089" t="s">
        <v>11220</v>
      </c>
      <c r="F2089" t="s">
        <v>37</v>
      </c>
      <c r="G2089" t="s">
        <v>56</v>
      </c>
      <c r="H2089">
        <v>20000000</v>
      </c>
      <c r="I2089">
        <v>6.4</v>
      </c>
    </row>
    <row r="2090" spans="1:9" x14ac:dyDescent="0.3">
      <c r="A2090" t="s">
        <v>5647</v>
      </c>
      <c r="B2090">
        <v>103</v>
      </c>
      <c r="C2090">
        <v>11034436</v>
      </c>
      <c r="D2090" t="s">
        <v>11225</v>
      </c>
      <c r="E2090" t="s">
        <v>11226</v>
      </c>
      <c r="F2090" t="s">
        <v>37</v>
      </c>
      <c r="G2090" t="s">
        <v>56</v>
      </c>
      <c r="H2090">
        <v>20000000</v>
      </c>
      <c r="I2090">
        <v>7.1</v>
      </c>
    </row>
    <row r="2091" spans="1:9" x14ac:dyDescent="0.3">
      <c r="A2091" t="s">
        <v>9947</v>
      </c>
      <c r="B2091">
        <v>115</v>
      </c>
      <c r="C2091">
        <v>12626905</v>
      </c>
      <c r="D2091" t="s">
        <v>464</v>
      </c>
      <c r="E2091" t="s">
        <v>11230</v>
      </c>
      <c r="F2091" t="s">
        <v>37</v>
      </c>
      <c r="G2091" t="s">
        <v>38</v>
      </c>
      <c r="H2091">
        <v>20000000</v>
      </c>
      <c r="I2091">
        <v>6.3</v>
      </c>
    </row>
    <row r="2092" spans="1:9" x14ac:dyDescent="0.3">
      <c r="A2092" t="s">
        <v>4003</v>
      </c>
      <c r="B2092">
        <v>96</v>
      </c>
      <c r="C2092">
        <v>10569071</v>
      </c>
      <c r="D2092" t="s">
        <v>1671</v>
      </c>
      <c r="E2092" t="s">
        <v>11234</v>
      </c>
      <c r="F2092" t="s">
        <v>37</v>
      </c>
      <c r="G2092" t="s">
        <v>38</v>
      </c>
      <c r="H2092">
        <v>20000000</v>
      </c>
      <c r="I2092">
        <v>7.4</v>
      </c>
    </row>
    <row r="2093" spans="1:9" x14ac:dyDescent="0.3">
      <c r="A2093" t="s">
        <v>11237</v>
      </c>
      <c r="B2093">
        <v>98</v>
      </c>
      <c r="C2093">
        <v>10544143</v>
      </c>
      <c r="D2093" t="s">
        <v>1681</v>
      </c>
      <c r="E2093" t="s">
        <v>11238</v>
      </c>
      <c r="F2093" t="s">
        <v>37</v>
      </c>
      <c r="G2093" t="s">
        <v>370</v>
      </c>
      <c r="H2093">
        <v>20000000</v>
      </c>
      <c r="I2093">
        <v>6.1</v>
      </c>
    </row>
    <row r="2094" spans="1:9" x14ac:dyDescent="0.3">
      <c r="A2094" t="s">
        <v>9710</v>
      </c>
      <c r="B2094">
        <v>101</v>
      </c>
      <c r="C2094">
        <v>13650738</v>
      </c>
      <c r="D2094" t="s">
        <v>2527</v>
      </c>
      <c r="E2094" t="s">
        <v>11242</v>
      </c>
      <c r="F2094" t="s">
        <v>37</v>
      </c>
      <c r="G2094" t="s">
        <v>38</v>
      </c>
      <c r="H2094">
        <v>20000000</v>
      </c>
      <c r="I2094">
        <v>6.6</v>
      </c>
    </row>
    <row r="2095" spans="1:9" x14ac:dyDescent="0.3">
      <c r="A2095" t="s">
        <v>5050</v>
      </c>
      <c r="B2095">
        <v>106</v>
      </c>
      <c r="C2095">
        <v>10555348</v>
      </c>
      <c r="D2095" t="s">
        <v>1009</v>
      </c>
      <c r="E2095" t="s">
        <v>11246</v>
      </c>
      <c r="F2095" t="s">
        <v>37</v>
      </c>
      <c r="G2095" t="s">
        <v>38</v>
      </c>
      <c r="H2095">
        <v>20000000</v>
      </c>
      <c r="I2095">
        <v>6</v>
      </c>
    </row>
    <row r="2096" spans="1:9" x14ac:dyDescent="0.3">
      <c r="A2096" t="s">
        <v>4003</v>
      </c>
      <c r="B2096">
        <v>101</v>
      </c>
      <c r="C2096">
        <v>9714482</v>
      </c>
      <c r="D2096" t="s">
        <v>11250</v>
      </c>
      <c r="E2096" t="s">
        <v>11251</v>
      </c>
      <c r="F2096" t="s">
        <v>37</v>
      </c>
      <c r="G2096" t="s">
        <v>38</v>
      </c>
      <c r="H2096">
        <v>20000000</v>
      </c>
      <c r="I2096">
        <v>6.8</v>
      </c>
    </row>
    <row r="2097" spans="1:9" x14ac:dyDescent="0.3">
      <c r="A2097" t="s">
        <v>332</v>
      </c>
      <c r="B2097">
        <v>111</v>
      </c>
      <c r="C2097">
        <v>9525276</v>
      </c>
      <c r="D2097" t="s">
        <v>334</v>
      </c>
      <c r="E2097" t="s">
        <v>11255</v>
      </c>
      <c r="F2097" t="s">
        <v>37</v>
      </c>
      <c r="G2097" t="s">
        <v>38</v>
      </c>
      <c r="H2097">
        <v>20000000</v>
      </c>
      <c r="I2097">
        <v>6.8</v>
      </c>
    </row>
    <row r="2098" spans="1:9" x14ac:dyDescent="0.3">
      <c r="A2098" t="s">
        <v>7109</v>
      </c>
      <c r="B2098">
        <v>99</v>
      </c>
      <c r="C2098">
        <v>8855646</v>
      </c>
      <c r="D2098" t="s">
        <v>7043</v>
      </c>
      <c r="E2098" t="s">
        <v>11259</v>
      </c>
      <c r="F2098" t="s">
        <v>37</v>
      </c>
      <c r="G2098" t="s">
        <v>38</v>
      </c>
      <c r="H2098">
        <v>21000000</v>
      </c>
      <c r="I2098">
        <v>7.2</v>
      </c>
    </row>
    <row r="2099" spans="1:9" x14ac:dyDescent="0.3">
      <c r="A2099" t="s">
        <v>11263</v>
      </c>
      <c r="B2099">
        <v>88</v>
      </c>
      <c r="C2099">
        <v>9109322</v>
      </c>
      <c r="D2099" t="s">
        <v>2658</v>
      </c>
      <c r="E2099" t="s">
        <v>11266</v>
      </c>
      <c r="F2099" t="s">
        <v>37</v>
      </c>
      <c r="G2099" t="s">
        <v>767</v>
      </c>
      <c r="H2099">
        <v>20000000</v>
      </c>
      <c r="I2099">
        <v>1.9</v>
      </c>
    </row>
    <row r="2100" spans="1:9" x14ac:dyDescent="0.3">
      <c r="A2100" t="s">
        <v>2656</v>
      </c>
      <c r="B2100">
        <v>83</v>
      </c>
      <c r="C2100">
        <v>8326035</v>
      </c>
      <c r="D2100" t="s">
        <v>1752</v>
      </c>
      <c r="E2100" t="s">
        <v>11271</v>
      </c>
      <c r="F2100" t="s">
        <v>37</v>
      </c>
      <c r="G2100" t="s">
        <v>767</v>
      </c>
      <c r="H2100">
        <v>33000000</v>
      </c>
      <c r="I2100">
        <v>5.5</v>
      </c>
    </row>
    <row r="2101" spans="1:9" x14ac:dyDescent="0.3">
      <c r="A2101" t="s">
        <v>2656</v>
      </c>
      <c r="B2101">
        <v>91</v>
      </c>
      <c r="C2101">
        <v>8104069</v>
      </c>
      <c r="D2101" t="s">
        <v>1752</v>
      </c>
      <c r="E2101" t="s">
        <v>11275</v>
      </c>
      <c r="F2101" t="s">
        <v>37</v>
      </c>
      <c r="G2101" t="s">
        <v>38</v>
      </c>
      <c r="H2101">
        <v>20000000</v>
      </c>
      <c r="I2101">
        <v>4.5</v>
      </c>
    </row>
    <row r="2102" spans="1:9" x14ac:dyDescent="0.3">
      <c r="A2102" t="s">
        <v>3657</v>
      </c>
      <c r="B2102">
        <v>108</v>
      </c>
      <c r="C2102">
        <v>8054280</v>
      </c>
      <c r="D2102" t="s">
        <v>3090</v>
      </c>
      <c r="E2102" t="s">
        <v>11279</v>
      </c>
      <c r="F2102" t="s">
        <v>37</v>
      </c>
      <c r="G2102" t="s">
        <v>38</v>
      </c>
      <c r="H2102">
        <v>20000000</v>
      </c>
      <c r="I2102">
        <v>6.3</v>
      </c>
    </row>
    <row r="2103" spans="1:9" x14ac:dyDescent="0.3">
      <c r="A2103" t="s">
        <v>7076</v>
      </c>
      <c r="B2103">
        <v>148</v>
      </c>
      <c r="C2103">
        <v>8093318</v>
      </c>
      <c r="D2103" t="s">
        <v>11289</v>
      </c>
      <c r="E2103" t="s">
        <v>11291</v>
      </c>
      <c r="F2103" t="s">
        <v>37</v>
      </c>
      <c r="G2103" t="s">
        <v>38</v>
      </c>
      <c r="H2103">
        <v>20000000</v>
      </c>
      <c r="I2103">
        <v>6.7</v>
      </c>
    </row>
    <row r="2104" spans="1:9" x14ac:dyDescent="0.3">
      <c r="A2104" t="s">
        <v>11295</v>
      </c>
      <c r="B2104">
        <v>77</v>
      </c>
      <c r="C2104">
        <v>7382993</v>
      </c>
      <c r="D2104" t="s">
        <v>271</v>
      </c>
      <c r="E2104" t="s">
        <v>11296</v>
      </c>
      <c r="F2104" t="s">
        <v>37</v>
      </c>
      <c r="G2104" t="s">
        <v>38</v>
      </c>
      <c r="H2104">
        <v>20000000</v>
      </c>
      <c r="I2104">
        <v>2.8</v>
      </c>
    </row>
    <row r="2105" spans="1:9" x14ac:dyDescent="0.3">
      <c r="A2105" t="s">
        <v>11299</v>
      </c>
      <c r="B2105">
        <v>110</v>
      </c>
      <c r="C2105">
        <v>8888355</v>
      </c>
      <c r="D2105" t="s">
        <v>6199</v>
      </c>
      <c r="E2105" t="s">
        <v>11302</v>
      </c>
      <c r="F2105" t="s">
        <v>37</v>
      </c>
      <c r="G2105" t="s">
        <v>38</v>
      </c>
      <c r="H2105">
        <v>20000000</v>
      </c>
      <c r="I2105">
        <v>5</v>
      </c>
    </row>
    <row r="2106" spans="1:9" x14ac:dyDescent="0.3">
      <c r="A2106" t="s">
        <v>5702</v>
      </c>
      <c r="B2106">
        <v>83</v>
      </c>
      <c r="C2106">
        <v>7001720</v>
      </c>
      <c r="D2106" t="s">
        <v>2786</v>
      </c>
      <c r="E2106" t="s">
        <v>11310</v>
      </c>
      <c r="F2106" t="s">
        <v>37</v>
      </c>
      <c r="G2106" t="s">
        <v>38</v>
      </c>
      <c r="H2106">
        <v>12000000</v>
      </c>
      <c r="I2106">
        <v>4.3</v>
      </c>
    </row>
    <row r="2107" spans="1:9" x14ac:dyDescent="0.3">
      <c r="A2107" t="s">
        <v>4903</v>
      </c>
      <c r="B2107">
        <v>107</v>
      </c>
      <c r="C2107">
        <v>7268659</v>
      </c>
      <c r="D2107" t="s">
        <v>422</v>
      </c>
      <c r="E2107" t="s">
        <v>11314</v>
      </c>
      <c r="F2107" t="s">
        <v>37</v>
      </c>
      <c r="G2107" t="s">
        <v>7170</v>
      </c>
      <c r="H2107">
        <v>20000000</v>
      </c>
      <c r="I2107">
        <v>5.6</v>
      </c>
    </row>
    <row r="2108" spans="1:9" x14ac:dyDescent="0.3">
      <c r="A2108" t="s">
        <v>11318</v>
      </c>
      <c r="B2108">
        <v>100</v>
      </c>
      <c r="C2108">
        <v>6852144</v>
      </c>
      <c r="D2108" t="s">
        <v>3171</v>
      </c>
      <c r="E2108" t="s">
        <v>11319</v>
      </c>
      <c r="F2108" t="s">
        <v>37</v>
      </c>
      <c r="G2108" t="s">
        <v>268</v>
      </c>
      <c r="H2108">
        <v>22000000</v>
      </c>
      <c r="I2108">
        <v>6.2</v>
      </c>
    </row>
    <row r="2109" spans="1:9" x14ac:dyDescent="0.3">
      <c r="A2109" t="s">
        <v>9588</v>
      </c>
      <c r="B2109">
        <v>87</v>
      </c>
      <c r="C2109">
        <v>6563357</v>
      </c>
      <c r="D2109" t="s">
        <v>4219</v>
      </c>
      <c r="E2109" t="s">
        <v>11324</v>
      </c>
      <c r="F2109" t="s">
        <v>37</v>
      </c>
      <c r="G2109" t="s">
        <v>38</v>
      </c>
      <c r="H2109">
        <v>20000000</v>
      </c>
      <c r="I2109">
        <v>5.3</v>
      </c>
    </row>
    <row r="2110" spans="1:9" x14ac:dyDescent="0.3">
      <c r="A2110" t="s">
        <v>11327</v>
      </c>
      <c r="B2110">
        <v>154</v>
      </c>
      <c r="C2110">
        <v>6201757</v>
      </c>
      <c r="D2110" t="s">
        <v>11328</v>
      </c>
      <c r="E2110" t="s">
        <v>11329</v>
      </c>
      <c r="F2110" t="s">
        <v>37</v>
      </c>
      <c r="G2110" t="s">
        <v>56</v>
      </c>
      <c r="H2110">
        <v>10000000</v>
      </c>
      <c r="I2110">
        <v>7.4</v>
      </c>
    </row>
    <row r="2111" spans="1:9" x14ac:dyDescent="0.3">
      <c r="A2111" t="s">
        <v>11333</v>
      </c>
      <c r="B2111">
        <v>106</v>
      </c>
      <c r="C2111">
        <v>6420319</v>
      </c>
      <c r="D2111" t="s">
        <v>3396</v>
      </c>
      <c r="E2111" t="s">
        <v>11334</v>
      </c>
      <c r="F2111" t="s">
        <v>37</v>
      </c>
      <c r="G2111" t="s">
        <v>2913</v>
      </c>
      <c r="H2111">
        <v>20000000</v>
      </c>
      <c r="I2111">
        <v>7.4</v>
      </c>
    </row>
    <row r="2112" spans="1:9" x14ac:dyDescent="0.3">
      <c r="A2112" t="s">
        <v>5403</v>
      </c>
      <c r="B2112">
        <v>99</v>
      </c>
      <c r="C2112">
        <v>5702083</v>
      </c>
      <c r="D2112" t="s">
        <v>3581</v>
      </c>
      <c r="E2112" t="s">
        <v>11336</v>
      </c>
      <c r="F2112" t="s">
        <v>37</v>
      </c>
      <c r="G2112" t="s">
        <v>56</v>
      </c>
      <c r="H2112">
        <v>15000000</v>
      </c>
      <c r="I2112">
        <v>6.5</v>
      </c>
    </row>
    <row r="2113" spans="1:9" x14ac:dyDescent="0.3">
      <c r="A2113" t="s">
        <v>9162</v>
      </c>
      <c r="B2113">
        <v>100</v>
      </c>
      <c r="C2113">
        <v>5480996</v>
      </c>
      <c r="D2113" t="s">
        <v>11339</v>
      </c>
      <c r="E2113" t="s">
        <v>11340</v>
      </c>
      <c r="F2113" t="s">
        <v>37</v>
      </c>
      <c r="G2113" t="s">
        <v>38</v>
      </c>
      <c r="H2113">
        <v>8700000</v>
      </c>
      <c r="I2113">
        <v>7.1</v>
      </c>
    </row>
    <row r="2114" spans="1:9" x14ac:dyDescent="0.3">
      <c r="A2114" t="s">
        <v>741</v>
      </c>
      <c r="B2114">
        <v>116</v>
      </c>
      <c r="C2114">
        <v>6002756</v>
      </c>
      <c r="D2114" t="s">
        <v>1634</v>
      </c>
      <c r="E2114" t="s">
        <v>11343</v>
      </c>
      <c r="F2114" t="s">
        <v>37</v>
      </c>
      <c r="G2114" t="s">
        <v>38</v>
      </c>
      <c r="H2114">
        <v>20000000</v>
      </c>
      <c r="I2114">
        <v>7.2</v>
      </c>
    </row>
    <row r="2115" spans="1:9" x14ac:dyDescent="0.3">
      <c r="A2115" t="s">
        <v>4408</v>
      </c>
      <c r="B2115">
        <v>94</v>
      </c>
      <c r="C2115">
        <v>5132655</v>
      </c>
      <c r="D2115" t="s">
        <v>10222</v>
      </c>
      <c r="E2115" t="s">
        <v>11348</v>
      </c>
      <c r="F2115" t="s">
        <v>37</v>
      </c>
      <c r="G2115" t="s">
        <v>268</v>
      </c>
      <c r="H2115">
        <v>20000000</v>
      </c>
      <c r="I2115">
        <v>2.2999999999999998</v>
      </c>
    </row>
    <row r="2116" spans="1:9" x14ac:dyDescent="0.3">
      <c r="A2116" t="s">
        <v>3405</v>
      </c>
      <c r="B2116">
        <v>111</v>
      </c>
      <c r="C2116">
        <v>5205343</v>
      </c>
      <c r="D2116" t="s">
        <v>8170</v>
      </c>
      <c r="E2116" t="s">
        <v>11353</v>
      </c>
      <c r="F2116" t="s">
        <v>37</v>
      </c>
      <c r="G2116" t="s">
        <v>38</v>
      </c>
      <c r="H2116">
        <v>20000000</v>
      </c>
      <c r="I2116">
        <v>6.4</v>
      </c>
    </row>
    <row r="2117" spans="1:9" x14ac:dyDescent="0.3">
      <c r="A2117" t="s">
        <v>11357</v>
      </c>
      <c r="B2117">
        <v>100</v>
      </c>
      <c r="C2117">
        <v>5005883</v>
      </c>
      <c r="D2117" t="s">
        <v>3277</v>
      </c>
      <c r="E2117" t="s">
        <v>11358</v>
      </c>
      <c r="F2117" t="s">
        <v>37</v>
      </c>
      <c r="G2117" t="s">
        <v>38</v>
      </c>
      <c r="H2117">
        <v>20000000</v>
      </c>
      <c r="I2117">
        <v>6.1</v>
      </c>
    </row>
    <row r="2118" spans="1:9" x14ac:dyDescent="0.3">
      <c r="A2118" t="s">
        <v>11361</v>
      </c>
      <c r="B2118">
        <v>125</v>
      </c>
      <c r="C2118">
        <v>5749134</v>
      </c>
      <c r="D2118" t="s">
        <v>464</v>
      </c>
      <c r="E2118" t="s">
        <v>11362</v>
      </c>
      <c r="F2118" t="s">
        <v>37</v>
      </c>
      <c r="G2118" t="s">
        <v>38</v>
      </c>
      <c r="H2118">
        <v>20000000</v>
      </c>
      <c r="I2118">
        <v>7</v>
      </c>
    </row>
    <row r="2119" spans="1:9" x14ac:dyDescent="0.3">
      <c r="A2119" t="s">
        <v>11368</v>
      </c>
      <c r="B2119">
        <v>119</v>
      </c>
      <c r="C2119">
        <v>4234040</v>
      </c>
      <c r="D2119" t="s">
        <v>1544</v>
      </c>
      <c r="E2119" t="s">
        <v>11371</v>
      </c>
      <c r="F2119" t="s">
        <v>37</v>
      </c>
      <c r="G2119" t="s">
        <v>38</v>
      </c>
      <c r="H2119">
        <v>20000000</v>
      </c>
      <c r="I2119">
        <v>7</v>
      </c>
    </row>
    <row r="2120" spans="1:9" x14ac:dyDescent="0.3">
      <c r="A2120" t="s">
        <v>11375</v>
      </c>
      <c r="B2120">
        <v>135</v>
      </c>
      <c r="C2120">
        <v>4001121</v>
      </c>
      <c r="D2120" t="s">
        <v>4296</v>
      </c>
      <c r="E2120" t="s">
        <v>11376</v>
      </c>
      <c r="F2120" t="s">
        <v>37</v>
      </c>
      <c r="G2120" t="s">
        <v>38</v>
      </c>
      <c r="H2120">
        <v>20000000</v>
      </c>
      <c r="I2120">
        <v>7</v>
      </c>
    </row>
    <row r="2121" spans="1:9" x14ac:dyDescent="0.3">
      <c r="A2121" t="s">
        <v>11380</v>
      </c>
      <c r="B2121">
        <v>93</v>
      </c>
      <c r="C2121">
        <v>3749061</v>
      </c>
      <c r="D2121" t="s">
        <v>59</v>
      </c>
      <c r="E2121" t="s">
        <v>11381</v>
      </c>
      <c r="F2121" t="s">
        <v>37</v>
      </c>
      <c r="G2121" t="s">
        <v>38</v>
      </c>
      <c r="H2121">
        <v>20000000</v>
      </c>
      <c r="I2121">
        <v>4.9000000000000004</v>
      </c>
    </row>
    <row r="2122" spans="1:9" x14ac:dyDescent="0.3">
      <c r="A2122" t="s">
        <v>8205</v>
      </c>
      <c r="B2122">
        <v>114</v>
      </c>
      <c r="C2122">
        <v>3519627</v>
      </c>
      <c r="D2122" t="s">
        <v>11384</v>
      </c>
      <c r="E2122" t="s">
        <v>11385</v>
      </c>
      <c r="F2122" t="s">
        <v>37</v>
      </c>
      <c r="G2122" t="s">
        <v>38</v>
      </c>
      <c r="H2122">
        <v>20000000</v>
      </c>
      <c r="I2122">
        <v>6.9</v>
      </c>
    </row>
    <row r="2123" spans="1:9" x14ac:dyDescent="0.3">
      <c r="A2123" t="s">
        <v>11389</v>
      </c>
      <c r="B2123">
        <v>124</v>
      </c>
      <c r="C2123">
        <v>3081925</v>
      </c>
      <c r="D2123" t="s">
        <v>1415</v>
      </c>
      <c r="E2123" t="s">
        <v>11390</v>
      </c>
      <c r="F2123" t="s">
        <v>37</v>
      </c>
      <c r="G2123" t="s">
        <v>38</v>
      </c>
      <c r="H2123">
        <v>21000000</v>
      </c>
      <c r="I2123">
        <v>7.5</v>
      </c>
    </row>
    <row r="2124" spans="1:9" x14ac:dyDescent="0.3">
      <c r="A2124" t="s">
        <v>7778</v>
      </c>
      <c r="B2124">
        <v>134</v>
      </c>
      <c r="C2124">
        <v>2298191</v>
      </c>
      <c r="D2124" t="s">
        <v>8748</v>
      </c>
      <c r="E2124" t="s">
        <v>11393</v>
      </c>
      <c r="F2124" t="s">
        <v>676</v>
      </c>
      <c r="G2124" t="s">
        <v>677</v>
      </c>
      <c r="H2124">
        <v>2400000000</v>
      </c>
      <c r="I2124">
        <v>8.4</v>
      </c>
    </row>
    <row r="2125" spans="1:9" x14ac:dyDescent="0.3">
      <c r="A2125" t="s">
        <v>7721</v>
      </c>
      <c r="B2125">
        <v>114</v>
      </c>
      <c r="C2125">
        <v>2353728</v>
      </c>
      <c r="D2125" t="s">
        <v>11396</v>
      </c>
      <c r="E2125" t="s">
        <v>11397</v>
      </c>
      <c r="F2125" t="s">
        <v>1464</v>
      </c>
      <c r="G2125" t="s">
        <v>1465</v>
      </c>
      <c r="H2125">
        <v>20000000</v>
      </c>
      <c r="I2125">
        <v>6.9</v>
      </c>
    </row>
    <row r="2126" spans="1:9" x14ac:dyDescent="0.3">
      <c r="A2126" t="s">
        <v>11400</v>
      </c>
      <c r="B2126">
        <v>124</v>
      </c>
      <c r="C2126">
        <v>2000000</v>
      </c>
      <c r="D2126" t="s">
        <v>11402</v>
      </c>
      <c r="E2126" t="s">
        <v>11403</v>
      </c>
      <c r="F2126" t="s">
        <v>37</v>
      </c>
      <c r="G2126" t="s">
        <v>38</v>
      </c>
      <c r="H2126">
        <v>20000000</v>
      </c>
      <c r="I2126">
        <v>4.5</v>
      </c>
    </row>
    <row r="2127" spans="1:9" x14ac:dyDescent="0.3">
      <c r="A2127" t="s">
        <v>9947</v>
      </c>
      <c r="B2127">
        <v>104</v>
      </c>
      <c r="C2127">
        <v>1900725</v>
      </c>
      <c r="D2127" t="s">
        <v>11019</v>
      </c>
      <c r="E2127" t="s">
        <v>11407</v>
      </c>
      <c r="F2127" t="s">
        <v>37</v>
      </c>
      <c r="G2127" t="s">
        <v>370</v>
      </c>
      <c r="H2127">
        <v>2000000</v>
      </c>
      <c r="I2127">
        <v>7.4</v>
      </c>
    </row>
    <row r="2128" spans="1:9" x14ac:dyDescent="0.3">
      <c r="A2128" t="s">
        <v>11410</v>
      </c>
      <c r="B2128">
        <v>118</v>
      </c>
      <c r="C2128">
        <v>2246000</v>
      </c>
      <c r="D2128" t="s">
        <v>1634</v>
      </c>
      <c r="E2128" t="s">
        <v>11412</v>
      </c>
      <c r="F2128" t="s">
        <v>37</v>
      </c>
      <c r="G2128" t="s">
        <v>38</v>
      </c>
      <c r="H2128">
        <v>20000000</v>
      </c>
      <c r="I2128">
        <v>7</v>
      </c>
    </row>
    <row r="2129" spans="1:9" x14ac:dyDescent="0.3">
      <c r="A2129" t="s">
        <v>9927</v>
      </c>
      <c r="B2129">
        <v>80</v>
      </c>
      <c r="C2129">
        <v>1646664</v>
      </c>
      <c r="D2129" t="s">
        <v>6419</v>
      </c>
      <c r="E2129" t="s">
        <v>11417</v>
      </c>
      <c r="F2129" t="s">
        <v>37</v>
      </c>
      <c r="G2129" t="s">
        <v>38</v>
      </c>
      <c r="H2129">
        <v>20000000</v>
      </c>
      <c r="I2129">
        <v>2.8</v>
      </c>
    </row>
    <row r="2130" spans="1:9" x14ac:dyDescent="0.3">
      <c r="A2130" t="s">
        <v>8514</v>
      </c>
      <c r="B2130">
        <v>107</v>
      </c>
      <c r="C2130">
        <v>1190018</v>
      </c>
      <c r="D2130" t="s">
        <v>1390</v>
      </c>
      <c r="E2130" t="s">
        <v>11420</v>
      </c>
      <c r="F2130" t="s">
        <v>37</v>
      </c>
      <c r="G2130" t="s">
        <v>38</v>
      </c>
      <c r="H2130">
        <v>20000000</v>
      </c>
      <c r="I2130">
        <v>7.5</v>
      </c>
    </row>
    <row r="2131" spans="1:9" x14ac:dyDescent="0.3">
      <c r="A2131" t="s">
        <v>1516</v>
      </c>
      <c r="B2131">
        <v>125</v>
      </c>
      <c r="C2131">
        <v>1027749</v>
      </c>
      <c r="D2131" t="s">
        <v>3396</v>
      </c>
      <c r="E2131" t="s">
        <v>11424</v>
      </c>
      <c r="F2131" t="s">
        <v>37</v>
      </c>
      <c r="G2131" t="s">
        <v>370</v>
      </c>
      <c r="H2131">
        <v>40000000</v>
      </c>
      <c r="I2131">
        <v>7.1</v>
      </c>
    </row>
    <row r="2132" spans="1:9" x14ac:dyDescent="0.3">
      <c r="A2132" t="s">
        <v>8972</v>
      </c>
      <c r="B2132">
        <v>115</v>
      </c>
      <c r="C2132">
        <v>882710</v>
      </c>
      <c r="D2132" t="s">
        <v>5274</v>
      </c>
      <c r="E2132" t="s">
        <v>11428</v>
      </c>
      <c r="F2132" t="s">
        <v>37</v>
      </c>
      <c r="G2132" t="s">
        <v>38</v>
      </c>
      <c r="H2132">
        <v>24000000</v>
      </c>
      <c r="I2132">
        <v>6.4</v>
      </c>
    </row>
    <row r="2133" spans="1:9" x14ac:dyDescent="0.3">
      <c r="A2133" t="s">
        <v>11431</v>
      </c>
      <c r="B2133">
        <v>88</v>
      </c>
      <c r="C2133">
        <v>1064277</v>
      </c>
      <c r="D2133" t="s">
        <v>9790</v>
      </c>
      <c r="E2133" t="s">
        <v>11433</v>
      </c>
      <c r="F2133" t="s">
        <v>37</v>
      </c>
      <c r="G2133" t="s">
        <v>38</v>
      </c>
      <c r="H2133">
        <v>20000000</v>
      </c>
      <c r="I2133">
        <v>6.7</v>
      </c>
    </row>
    <row r="2134" spans="1:9" x14ac:dyDescent="0.3">
      <c r="A2134" t="s">
        <v>565</v>
      </c>
      <c r="B2134">
        <v>122</v>
      </c>
      <c r="C2134">
        <v>531009</v>
      </c>
      <c r="D2134" t="s">
        <v>214</v>
      </c>
      <c r="E2134" t="s">
        <v>11437</v>
      </c>
      <c r="F2134" t="s">
        <v>37</v>
      </c>
      <c r="G2134" t="s">
        <v>38</v>
      </c>
      <c r="H2134">
        <v>10000000</v>
      </c>
      <c r="I2134">
        <v>5.3</v>
      </c>
    </row>
    <row r="2135" spans="1:9" x14ac:dyDescent="0.3">
      <c r="A2135" t="s">
        <v>11441</v>
      </c>
      <c r="B2135">
        <v>103</v>
      </c>
      <c r="C2135">
        <v>410388</v>
      </c>
      <c r="D2135" t="s">
        <v>11442</v>
      </c>
      <c r="E2135" t="s">
        <v>11443</v>
      </c>
      <c r="F2135" t="s">
        <v>676</v>
      </c>
      <c r="G2135" t="s">
        <v>677</v>
      </c>
      <c r="H2135">
        <v>2127519898</v>
      </c>
      <c r="I2135">
        <v>6.9</v>
      </c>
    </row>
    <row r="2136" spans="1:9" x14ac:dyDescent="0.3">
      <c r="A2136" t="s">
        <v>11447</v>
      </c>
      <c r="B2136">
        <v>101</v>
      </c>
      <c r="C2136">
        <v>375474</v>
      </c>
      <c r="D2136" t="s">
        <v>2298</v>
      </c>
      <c r="E2136" t="s">
        <v>11448</v>
      </c>
      <c r="F2136" t="s">
        <v>37</v>
      </c>
      <c r="G2136" t="s">
        <v>38</v>
      </c>
      <c r="H2136">
        <v>20000000</v>
      </c>
      <c r="I2136">
        <v>6.2</v>
      </c>
    </row>
    <row r="2137" spans="1:9" x14ac:dyDescent="0.3">
      <c r="A2137" t="s">
        <v>528</v>
      </c>
      <c r="B2137">
        <v>107</v>
      </c>
      <c r="C2137">
        <v>305070</v>
      </c>
      <c r="D2137" t="s">
        <v>2900</v>
      </c>
      <c r="E2137" t="s">
        <v>11458</v>
      </c>
      <c r="F2137" t="s">
        <v>37</v>
      </c>
      <c r="G2137" t="s">
        <v>38</v>
      </c>
      <c r="H2137">
        <v>20000000</v>
      </c>
      <c r="I2137">
        <v>6.4</v>
      </c>
    </row>
    <row r="2138" spans="1:9" x14ac:dyDescent="0.3">
      <c r="A2138" t="s">
        <v>6827</v>
      </c>
      <c r="B2138">
        <v>118</v>
      </c>
      <c r="C2138">
        <v>146072</v>
      </c>
      <c r="D2138" t="s">
        <v>11467</v>
      </c>
      <c r="E2138" t="s">
        <v>11469</v>
      </c>
      <c r="F2138" t="s">
        <v>1464</v>
      </c>
      <c r="G2138" t="s">
        <v>1465</v>
      </c>
      <c r="H2138">
        <v>140000000</v>
      </c>
      <c r="I2138">
        <v>6</v>
      </c>
    </row>
    <row r="2139" spans="1:9" x14ac:dyDescent="0.3">
      <c r="A2139" t="s">
        <v>7348</v>
      </c>
      <c r="B2139">
        <v>107</v>
      </c>
      <c r="C2139">
        <v>1183354</v>
      </c>
      <c r="D2139" t="s">
        <v>11474</v>
      </c>
      <c r="E2139" t="s">
        <v>11475</v>
      </c>
      <c r="F2139" t="s">
        <v>37</v>
      </c>
      <c r="G2139" t="s">
        <v>38</v>
      </c>
      <c r="H2139">
        <v>20000000</v>
      </c>
      <c r="I2139">
        <v>5.0999999999999996</v>
      </c>
    </row>
    <row r="2140" spans="1:9" x14ac:dyDescent="0.3">
      <c r="A2140" t="s">
        <v>11478</v>
      </c>
      <c r="B2140">
        <v>100</v>
      </c>
      <c r="C2140">
        <v>121972</v>
      </c>
      <c r="D2140" t="s">
        <v>3082</v>
      </c>
      <c r="E2140" t="s">
        <v>11479</v>
      </c>
      <c r="F2140" t="s">
        <v>37</v>
      </c>
      <c r="G2140" t="s">
        <v>38</v>
      </c>
      <c r="H2140">
        <v>22000000</v>
      </c>
      <c r="I2140">
        <v>5.5</v>
      </c>
    </row>
    <row r="2141" spans="1:9" x14ac:dyDescent="0.3">
      <c r="A2141" t="s">
        <v>5882</v>
      </c>
      <c r="B2141">
        <v>110</v>
      </c>
      <c r="C2141">
        <v>263365</v>
      </c>
      <c r="D2141" t="s">
        <v>2490</v>
      </c>
      <c r="E2141" t="s">
        <v>11488</v>
      </c>
      <c r="F2141" t="s">
        <v>37</v>
      </c>
      <c r="G2141" t="s">
        <v>38</v>
      </c>
      <c r="H2141">
        <v>20000000</v>
      </c>
      <c r="I2141">
        <v>5.4</v>
      </c>
    </row>
    <row r="2142" spans="1:9" x14ac:dyDescent="0.3">
      <c r="A2142" t="s">
        <v>10516</v>
      </c>
      <c r="B2142">
        <v>125</v>
      </c>
      <c r="C2142">
        <v>8047690</v>
      </c>
      <c r="D2142" t="s">
        <v>214</v>
      </c>
      <c r="E2142" t="s">
        <v>11544</v>
      </c>
      <c r="F2142" t="s">
        <v>1946</v>
      </c>
      <c r="G2142" t="s">
        <v>892</v>
      </c>
      <c r="H2142">
        <v>19400000</v>
      </c>
      <c r="I2142">
        <v>7.5</v>
      </c>
    </row>
    <row r="2143" spans="1:9" x14ac:dyDescent="0.3">
      <c r="A2143" t="s">
        <v>10453</v>
      </c>
      <c r="B2143">
        <v>184</v>
      </c>
      <c r="C2143">
        <v>476270</v>
      </c>
      <c r="D2143" t="s">
        <v>8722</v>
      </c>
      <c r="E2143" t="s">
        <v>11548</v>
      </c>
      <c r="F2143" t="s">
        <v>8731</v>
      </c>
      <c r="G2143" t="s">
        <v>767</v>
      </c>
      <c r="H2143">
        <v>20000000</v>
      </c>
      <c r="I2143">
        <v>7.4</v>
      </c>
    </row>
    <row r="2144" spans="1:9" x14ac:dyDescent="0.3">
      <c r="A2144" t="s">
        <v>2859</v>
      </c>
      <c r="B2144">
        <v>236</v>
      </c>
      <c r="C2144">
        <v>184208848</v>
      </c>
      <c r="D2144" t="s">
        <v>6038</v>
      </c>
      <c r="E2144" t="s">
        <v>11553</v>
      </c>
      <c r="F2144" t="s">
        <v>37</v>
      </c>
      <c r="G2144" t="s">
        <v>38</v>
      </c>
      <c r="H2144">
        <v>22000000</v>
      </c>
      <c r="I2144">
        <v>8</v>
      </c>
    </row>
    <row r="2145" spans="1:9" x14ac:dyDescent="0.3">
      <c r="A2145" t="s">
        <v>6573</v>
      </c>
      <c r="B2145">
        <v>97</v>
      </c>
      <c r="C2145">
        <v>100292856</v>
      </c>
      <c r="D2145" t="s">
        <v>1671</v>
      </c>
      <c r="E2145" t="s">
        <v>11556</v>
      </c>
      <c r="F2145" t="s">
        <v>37</v>
      </c>
      <c r="G2145" t="s">
        <v>38</v>
      </c>
      <c r="H2145">
        <v>20000000</v>
      </c>
      <c r="I2145">
        <v>5.7</v>
      </c>
    </row>
    <row r="2146" spans="1:9" x14ac:dyDescent="0.3">
      <c r="A2146" t="s">
        <v>4291</v>
      </c>
      <c r="B2146">
        <v>113</v>
      </c>
      <c r="C2146">
        <v>58571513</v>
      </c>
      <c r="D2146" t="s">
        <v>2142</v>
      </c>
      <c r="E2146" t="s">
        <v>11559</v>
      </c>
      <c r="F2146" t="s">
        <v>37</v>
      </c>
      <c r="G2146" t="s">
        <v>38</v>
      </c>
      <c r="H2146">
        <v>19000000</v>
      </c>
      <c r="I2146">
        <v>6.8</v>
      </c>
    </row>
    <row r="2147" spans="1:9" x14ac:dyDescent="0.3">
      <c r="A2147" t="s">
        <v>11562</v>
      </c>
      <c r="B2147">
        <v>95</v>
      </c>
      <c r="C2147">
        <v>51431160</v>
      </c>
      <c r="D2147" t="s">
        <v>2717</v>
      </c>
      <c r="E2147" t="s">
        <v>11564</v>
      </c>
      <c r="F2147" t="s">
        <v>37</v>
      </c>
      <c r="G2147" t="s">
        <v>38</v>
      </c>
      <c r="H2147">
        <v>20000000</v>
      </c>
      <c r="I2147">
        <v>5.9</v>
      </c>
    </row>
    <row r="2148" spans="1:9" x14ac:dyDescent="0.3">
      <c r="A2148" t="s">
        <v>6308</v>
      </c>
      <c r="B2148">
        <v>103</v>
      </c>
      <c r="C2148">
        <v>103001286</v>
      </c>
      <c r="D2148" t="s">
        <v>5103</v>
      </c>
      <c r="E2148" t="s">
        <v>11568</v>
      </c>
      <c r="F2148" t="s">
        <v>37</v>
      </c>
      <c r="G2148" t="s">
        <v>38</v>
      </c>
      <c r="H2148">
        <v>15000000</v>
      </c>
      <c r="I2148">
        <v>7.2</v>
      </c>
    </row>
    <row r="2149" spans="1:9" x14ac:dyDescent="0.3">
      <c r="A2149" t="s">
        <v>10903</v>
      </c>
      <c r="B2149">
        <v>91</v>
      </c>
      <c r="C2149">
        <v>41867960</v>
      </c>
      <c r="D2149" t="s">
        <v>6403</v>
      </c>
      <c r="E2149" t="s">
        <v>11571</v>
      </c>
      <c r="F2149" t="s">
        <v>37</v>
      </c>
      <c r="G2149" t="s">
        <v>38</v>
      </c>
      <c r="H2149">
        <v>20000000</v>
      </c>
      <c r="I2149">
        <v>5.5</v>
      </c>
    </row>
    <row r="2150" spans="1:9" x14ac:dyDescent="0.3">
      <c r="A2150" t="s">
        <v>435</v>
      </c>
      <c r="B2150">
        <v>116</v>
      </c>
      <c r="C2150">
        <v>210609762</v>
      </c>
      <c r="D2150" t="s">
        <v>1875</v>
      </c>
      <c r="E2150" t="s">
        <v>11581</v>
      </c>
      <c r="F2150" t="s">
        <v>37</v>
      </c>
      <c r="G2150" t="s">
        <v>38</v>
      </c>
      <c r="H2150">
        <v>19000000</v>
      </c>
      <c r="I2150">
        <v>8.5</v>
      </c>
    </row>
    <row r="2151" spans="1:9" x14ac:dyDescent="0.3">
      <c r="A2151" t="s">
        <v>6788</v>
      </c>
      <c r="B2151">
        <v>93</v>
      </c>
      <c r="C2151">
        <v>40846082</v>
      </c>
      <c r="D2151" t="s">
        <v>3030</v>
      </c>
      <c r="E2151" t="s">
        <v>11585</v>
      </c>
      <c r="F2151" t="s">
        <v>37</v>
      </c>
      <c r="G2151" t="s">
        <v>38</v>
      </c>
      <c r="H2151">
        <v>19000000</v>
      </c>
      <c r="I2151">
        <v>5.6</v>
      </c>
    </row>
    <row r="2152" spans="1:9" x14ac:dyDescent="0.3">
      <c r="A2152" t="s">
        <v>9516</v>
      </c>
      <c r="B2152">
        <v>113</v>
      </c>
      <c r="C2152">
        <v>51697449</v>
      </c>
      <c r="D2152" t="s">
        <v>2527</v>
      </c>
      <c r="E2152" t="s">
        <v>11590</v>
      </c>
      <c r="F2152" t="s">
        <v>37</v>
      </c>
      <c r="G2152" t="s">
        <v>38</v>
      </c>
      <c r="H2152">
        <v>13000000</v>
      </c>
      <c r="I2152">
        <v>4.0999999999999996</v>
      </c>
    </row>
    <row r="2153" spans="1:9" x14ac:dyDescent="0.3">
      <c r="A2153" t="s">
        <v>3912</v>
      </c>
      <c r="B2153">
        <v>101</v>
      </c>
      <c r="C2153">
        <v>27758465</v>
      </c>
      <c r="D2153" t="s">
        <v>1415</v>
      </c>
      <c r="E2153" t="s">
        <v>11600</v>
      </c>
      <c r="F2153" t="s">
        <v>37</v>
      </c>
      <c r="G2153" t="s">
        <v>38</v>
      </c>
      <c r="H2153">
        <v>19000000</v>
      </c>
      <c r="I2153">
        <v>6.1</v>
      </c>
    </row>
    <row r="2154" spans="1:9" x14ac:dyDescent="0.3">
      <c r="A2154" t="s">
        <v>809</v>
      </c>
      <c r="B2154">
        <v>95</v>
      </c>
      <c r="C2154">
        <v>56127162</v>
      </c>
      <c r="D2154" t="s">
        <v>1681</v>
      </c>
      <c r="E2154" t="s">
        <v>11605</v>
      </c>
      <c r="F2154" t="s">
        <v>37</v>
      </c>
      <c r="G2154" t="s">
        <v>38</v>
      </c>
      <c r="H2154">
        <v>18000000</v>
      </c>
      <c r="I2154">
        <v>5.4</v>
      </c>
    </row>
    <row r="2155" spans="1:9" x14ac:dyDescent="0.3">
      <c r="A2155" t="s">
        <v>962</v>
      </c>
      <c r="B2155">
        <v>109</v>
      </c>
      <c r="C2155">
        <v>1357042</v>
      </c>
      <c r="D2155" t="s">
        <v>3581</v>
      </c>
      <c r="E2155" t="s">
        <v>11610</v>
      </c>
      <c r="F2155" t="s">
        <v>37</v>
      </c>
      <c r="G2155" t="s">
        <v>584</v>
      </c>
      <c r="H2155">
        <v>15000000</v>
      </c>
      <c r="I2155">
        <v>7.1</v>
      </c>
    </row>
    <row r="2156" spans="1:9" x14ac:dyDescent="0.3">
      <c r="A2156" t="s">
        <v>11620</v>
      </c>
      <c r="B2156">
        <v>85</v>
      </c>
      <c r="C2156">
        <v>15911333</v>
      </c>
      <c r="D2156" t="s">
        <v>2449</v>
      </c>
      <c r="E2156" t="s">
        <v>11621</v>
      </c>
      <c r="F2156" t="s">
        <v>37</v>
      </c>
      <c r="G2156" t="s">
        <v>56</v>
      </c>
      <c r="H2156">
        <v>19000000</v>
      </c>
      <c r="I2156">
        <v>3.6</v>
      </c>
    </row>
    <row r="2157" spans="1:9" x14ac:dyDescent="0.3">
      <c r="A2157" t="s">
        <v>1076</v>
      </c>
      <c r="B2157">
        <v>101</v>
      </c>
      <c r="C2157">
        <v>39103378</v>
      </c>
      <c r="D2157" t="s">
        <v>5544</v>
      </c>
      <c r="E2157" t="s">
        <v>11624</v>
      </c>
      <c r="F2157" t="s">
        <v>37</v>
      </c>
      <c r="G2157" t="s">
        <v>38</v>
      </c>
      <c r="H2157">
        <v>20000000</v>
      </c>
      <c r="I2157">
        <v>6.5</v>
      </c>
    </row>
    <row r="2158" spans="1:9" x14ac:dyDescent="0.3">
      <c r="A2158" t="s">
        <v>7778</v>
      </c>
      <c r="B2158">
        <v>125</v>
      </c>
      <c r="C2158">
        <v>10049886</v>
      </c>
      <c r="D2158" t="s">
        <v>628</v>
      </c>
      <c r="E2158" t="s">
        <v>11629</v>
      </c>
      <c r="F2158" t="s">
        <v>676</v>
      </c>
      <c r="G2158" t="s">
        <v>677</v>
      </c>
      <c r="H2158">
        <v>19000000</v>
      </c>
      <c r="I2158">
        <v>8.6</v>
      </c>
    </row>
    <row r="2159" spans="1:9" x14ac:dyDescent="0.3">
      <c r="A2159" t="s">
        <v>1489</v>
      </c>
      <c r="B2159">
        <v>132</v>
      </c>
      <c r="C2159">
        <v>8600000</v>
      </c>
      <c r="D2159" t="s">
        <v>2900</v>
      </c>
      <c r="E2159" t="s">
        <v>11639</v>
      </c>
      <c r="F2159" t="s">
        <v>37</v>
      </c>
      <c r="G2159" t="s">
        <v>56</v>
      </c>
      <c r="H2159">
        <v>25000000</v>
      </c>
      <c r="I2159">
        <v>7</v>
      </c>
    </row>
    <row r="2160" spans="1:9" x14ac:dyDescent="0.3">
      <c r="A2160" t="s">
        <v>11642</v>
      </c>
      <c r="B2160">
        <v>131</v>
      </c>
      <c r="C2160">
        <v>21483154</v>
      </c>
      <c r="D2160" t="s">
        <v>3396</v>
      </c>
      <c r="E2160" t="s">
        <v>11644</v>
      </c>
      <c r="F2160" t="s">
        <v>37</v>
      </c>
      <c r="G2160" t="s">
        <v>38</v>
      </c>
      <c r="H2160">
        <v>19000000</v>
      </c>
      <c r="I2160">
        <v>7.6</v>
      </c>
    </row>
    <row r="2161" spans="1:9" x14ac:dyDescent="0.3">
      <c r="A2161" t="s">
        <v>4516</v>
      </c>
      <c r="B2161">
        <v>129</v>
      </c>
      <c r="C2161">
        <v>8396942</v>
      </c>
      <c r="D2161" t="s">
        <v>11648</v>
      </c>
      <c r="E2161" t="s">
        <v>11650</v>
      </c>
      <c r="F2161" t="s">
        <v>37</v>
      </c>
      <c r="G2161" t="s">
        <v>38</v>
      </c>
      <c r="H2161">
        <v>19000000</v>
      </c>
      <c r="I2161">
        <v>6.5</v>
      </c>
    </row>
    <row r="2162" spans="1:9" x14ac:dyDescent="0.3">
      <c r="A2162" t="s">
        <v>11653</v>
      </c>
      <c r="B2162">
        <v>100</v>
      </c>
      <c r="C2162">
        <v>12561</v>
      </c>
      <c r="D2162" t="s">
        <v>1681</v>
      </c>
      <c r="E2162" t="s">
        <v>11654</v>
      </c>
      <c r="F2162" t="s">
        <v>37</v>
      </c>
      <c r="G2162" t="s">
        <v>38</v>
      </c>
      <c r="H2162">
        <v>19000000</v>
      </c>
      <c r="I2162">
        <v>6.4</v>
      </c>
    </row>
    <row r="2163" spans="1:9" x14ac:dyDescent="0.3">
      <c r="A2163" t="s">
        <v>11664</v>
      </c>
      <c r="B2163">
        <v>97</v>
      </c>
      <c r="C2163">
        <v>6923891</v>
      </c>
      <c r="D2163" t="s">
        <v>1415</v>
      </c>
      <c r="E2163" t="s">
        <v>11665</v>
      </c>
      <c r="F2163" t="s">
        <v>37</v>
      </c>
      <c r="G2163" t="s">
        <v>38</v>
      </c>
      <c r="H2163">
        <v>23000000</v>
      </c>
      <c r="I2163">
        <v>6.3</v>
      </c>
    </row>
    <row r="2164" spans="1:9" x14ac:dyDescent="0.3">
      <c r="A2164" t="s">
        <v>11673</v>
      </c>
      <c r="B2164">
        <v>92</v>
      </c>
      <c r="C2164">
        <v>2119994</v>
      </c>
      <c r="D2164" t="s">
        <v>11675</v>
      </c>
      <c r="E2164" t="s">
        <v>11677</v>
      </c>
      <c r="F2164" t="s">
        <v>37</v>
      </c>
      <c r="G2164" t="s">
        <v>38</v>
      </c>
      <c r="H2164">
        <v>19000000</v>
      </c>
      <c r="I2164">
        <v>5.7</v>
      </c>
    </row>
    <row r="2165" spans="1:9" x14ac:dyDescent="0.3">
      <c r="A2165" t="s">
        <v>11681</v>
      </c>
      <c r="B2165">
        <v>116</v>
      </c>
      <c r="C2165">
        <v>1292527</v>
      </c>
      <c r="D2165" t="s">
        <v>11682</v>
      </c>
      <c r="E2165" t="s">
        <v>11683</v>
      </c>
      <c r="F2165" t="s">
        <v>37</v>
      </c>
      <c r="G2165" t="s">
        <v>1465</v>
      </c>
      <c r="H2165">
        <v>19000000</v>
      </c>
      <c r="I2165">
        <v>6.3</v>
      </c>
    </row>
    <row r="2166" spans="1:9" x14ac:dyDescent="0.3">
      <c r="A2166" t="s">
        <v>11691</v>
      </c>
      <c r="B2166">
        <v>90</v>
      </c>
      <c r="C2166">
        <v>64255243</v>
      </c>
      <c r="D2166" t="s">
        <v>6132</v>
      </c>
      <c r="E2166" t="s">
        <v>11692</v>
      </c>
      <c r="F2166" t="s">
        <v>37</v>
      </c>
      <c r="G2166" t="s">
        <v>38</v>
      </c>
      <c r="H2166">
        <v>19000000</v>
      </c>
      <c r="I2166">
        <v>6</v>
      </c>
    </row>
    <row r="2167" spans="1:9" x14ac:dyDescent="0.3">
      <c r="A2167" t="s">
        <v>1800</v>
      </c>
      <c r="B2167">
        <v>81</v>
      </c>
      <c r="C2167">
        <v>22245861</v>
      </c>
      <c r="D2167" t="s">
        <v>2527</v>
      </c>
      <c r="E2167" t="s">
        <v>11695</v>
      </c>
      <c r="F2167" t="s">
        <v>37</v>
      </c>
      <c r="G2167" t="s">
        <v>38</v>
      </c>
      <c r="H2167">
        <v>19000000</v>
      </c>
      <c r="I2167">
        <v>7.7</v>
      </c>
    </row>
    <row r="2168" spans="1:9" x14ac:dyDescent="0.3">
      <c r="A2168" t="s">
        <v>2495</v>
      </c>
      <c r="B2168">
        <v>97</v>
      </c>
      <c r="C2168">
        <v>20433940</v>
      </c>
      <c r="D2168" t="s">
        <v>6403</v>
      </c>
      <c r="E2168" t="s">
        <v>11698</v>
      </c>
      <c r="F2168" t="s">
        <v>37</v>
      </c>
      <c r="G2168" t="s">
        <v>268</v>
      </c>
      <c r="H2168">
        <v>15000000</v>
      </c>
      <c r="I2168">
        <v>6.2</v>
      </c>
    </row>
    <row r="2169" spans="1:9" x14ac:dyDescent="0.3">
      <c r="A2169" t="s">
        <v>2791</v>
      </c>
      <c r="B2169">
        <v>118</v>
      </c>
      <c r="C2169">
        <v>10562387</v>
      </c>
      <c r="D2169" t="s">
        <v>5383</v>
      </c>
      <c r="E2169" t="s">
        <v>11708</v>
      </c>
      <c r="F2169" t="s">
        <v>37</v>
      </c>
      <c r="G2169" t="s">
        <v>38</v>
      </c>
      <c r="H2169">
        <v>18500000</v>
      </c>
      <c r="I2169">
        <v>7.7</v>
      </c>
    </row>
    <row r="2170" spans="1:9" x14ac:dyDescent="0.3">
      <c r="A2170" t="s">
        <v>11711</v>
      </c>
      <c r="B2170">
        <v>100</v>
      </c>
      <c r="C2170">
        <v>18439082</v>
      </c>
      <c r="D2170" t="s">
        <v>3632</v>
      </c>
      <c r="E2170" t="s">
        <v>11712</v>
      </c>
      <c r="F2170" t="s">
        <v>37</v>
      </c>
      <c r="G2170" t="s">
        <v>38</v>
      </c>
      <c r="H2170">
        <v>18500000</v>
      </c>
      <c r="I2170">
        <v>6.4</v>
      </c>
    </row>
    <row r="2171" spans="1:9" x14ac:dyDescent="0.3">
      <c r="A2171" t="s">
        <v>6417</v>
      </c>
      <c r="B2171">
        <v>97</v>
      </c>
      <c r="C2171">
        <v>150056505</v>
      </c>
      <c r="D2171" t="s">
        <v>1671</v>
      </c>
      <c r="E2171" t="s">
        <v>11716</v>
      </c>
      <c r="F2171" t="s">
        <v>37</v>
      </c>
      <c r="G2171" t="s">
        <v>38</v>
      </c>
      <c r="H2171">
        <v>18000000</v>
      </c>
      <c r="I2171">
        <v>6.4</v>
      </c>
    </row>
    <row r="2172" spans="1:9" x14ac:dyDescent="0.3">
      <c r="A2172" t="s">
        <v>1757</v>
      </c>
      <c r="B2172">
        <v>114</v>
      </c>
      <c r="C2172">
        <v>119938730</v>
      </c>
      <c r="D2172" t="s">
        <v>11096</v>
      </c>
      <c r="E2172" t="s">
        <v>11720</v>
      </c>
      <c r="F2172" t="s">
        <v>37</v>
      </c>
      <c r="G2172" t="s">
        <v>38</v>
      </c>
      <c r="H2172">
        <v>18000000</v>
      </c>
      <c r="I2172">
        <v>6.9</v>
      </c>
    </row>
    <row r="2173" spans="1:9" x14ac:dyDescent="0.3">
      <c r="A2173" t="s">
        <v>5624</v>
      </c>
      <c r="B2173">
        <v>130</v>
      </c>
      <c r="C2173">
        <v>114968774</v>
      </c>
      <c r="D2173" t="s">
        <v>6391</v>
      </c>
      <c r="E2173" t="s">
        <v>11723</v>
      </c>
      <c r="F2173" t="s">
        <v>37</v>
      </c>
      <c r="G2173" t="s">
        <v>38</v>
      </c>
      <c r="H2173">
        <v>18000000</v>
      </c>
      <c r="I2173">
        <v>7.3</v>
      </c>
    </row>
    <row r="2174" spans="1:9" x14ac:dyDescent="0.3">
      <c r="A2174" t="s">
        <v>3722</v>
      </c>
      <c r="B2174">
        <v>82</v>
      </c>
      <c r="C2174">
        <v>128505958</v>
      </c>
      <c r="D2174" t="s">
        <v>1671</v>
      </c>
      <c r="E2174" t="s">
        <v>11728</v>
      </c>
      <c r="F2174" t="s">
        <v>37</v>
      </c>
      <c r="G2174" t="s">
        <v>38</v>
      </c>
      <c r="H2174">
        <v>18000000</v>
      </c>
      <c r="I2174">
        <v>7.3</v>
      </c>
    </row>
    <row r="2175" spans="1:9" x14ac:dyDescent="0.3">
      <c r="A2175" t="s">
        <v>3102</v>
      </c>
      <c r="B2175">
        <v>96</v>
      </c>
      <c r="C2175">
        <v>95001351</v>
      </c>
      <c r="D2175" t="s">
        <v>1681</v>
      </c>
      <c r="E2175" t="s">
        <v>11733</v>
      </c>
      <c r="F2175" t="s">
        <v>37</v>
      </c>
      <c r="G2175" t="s">
        <v>38</v>
      </c>
      <c r="H2175">
        <v>18000000</v>
      </c>
      <c r="I2175">
        <v>6.2</v>
      </c>
    </row>
    <row r="2176" spans="1:9" x14ac:dyDescent="0.3">
      <c r="A2176" t="s">
        <v>1028</v>
      </c>
      <c r="B2176">
        <v>105</v>
      </c>
      <c r="C2176">
        <v>76400000</v>
      </c>
      <c r="D2176" t="s">
        <v>73</v>
      </c>
      <c r="E2176" t="s">
        <v>11737</v>
      </c>
      <c r="F2176" t="s">
        <v>37</v>
      </c>
      <c r="G2176" t="s">
        <v>38</v>
      </c>
      <c r="H2176">
        <v>17000000</v>
      </c>
      <c r="I2176">
        <v>6.6</v>
      </c>
    </row>
    <row r="2177" spans="1:9" x14ac:dyDescent="0.3">
      <c r="A2177" t="s">
        <v>2682</v>
      </c>
      <c r="B2177">
        <v>122</v>
      </c>
      <c r="C2177">
        <v>75072454</v>
      </c>
      <c r="D2177" t="s">
        <v>4384</v>
      </c>
      <c r="E2177" t="s">
        <v>11740</v>
      </c>
      <c r="F2177" t="s">
        <v>37</v>
      </c>
      <c r="G2177" t="s">
        <v>38</v>
      </c>
      <c r="H2177">
        <v>20000000</v>
      </c>
      <c r="I2177">
        <v>6.7</v>
      </c>
    </row>
    <row r="2178" spans="1:9" x14ac:dyDescent="0.3">
      <c r="A2178" t="s">
        <v>597</v>
      </c>
      <c r="B2178">
        <v>88</v>
      </c>
      <c r="C2178">
        <v>65535067</v>
      </c>
      <c r="D2178" t="s">
        <v>1681</v>
      </c>
      <c r="E2178" t="s">
        <v>11744</v>
      </c>
      <c r="F2178" t="s">
        <v>37</v>
      </c>
      <c r="G2178" t="s">
        <v>38</v>
      </c>
      <c r="H2178">
        <v>17000000</v>
      </c>
      <c r="I2178">
        <v>5.7</v>
      </c>
    </row>
    <row r="2179" spans="1:9" x14ac:dyDescent="0.3">
      <c r="A2179" t="s">
        <v>11748</v>
      </c>
      <c r="B2179">
        <v>110</v>
      </c>
      <c r="C2179">
        <v>13998282</v>
      </c>
      <c r="D2179" t="s">
        <v>11749</v>
      </c>
      <c r="E2179" t="s">
        <v>11750</v>
      </c>
      <c r="F2179" t="s">
        <v>37</v>
      </c>
      <c r="G2179" t="s">
        <v>38</v>
      </c>
      <c r="H2179">
        <v>16000000</v>
      </c>
      <c r="I2179">
        <v>3.1</v>
      </c>
    </row>
    <row r="2180" spans="1:9" x14ac:dyDescent="0.3">
      <c r="A2180" t="s">
        <v>10977</v>
      </c>
      <c r="B2180">
        <v>103</v>
      </c>
      <c r="C2180">
        <v>6061759</v>
      </c>
      <c r="D2180" t="s">
        <v>1415</v>
      </c>
      <c r="E2180" t="s">
        <v>11754</v>
      </c>
      <c r="F2180" t="s">
        <v>37</v>
      </c>
      <c r="G2180" t="s">
        <v>38</v>
      </c>
      <c r="H2180">
        <v>17000000</v>
      </c>
      <c r="I2180">
        <v>6.3</v>
      </c>
    </row>
    <row r="2181" spans="1:9" x14ac:dyDescent="0.3">
      <c r="A2181" t="s">
        <v>7302</v>
      </c>
      <c r="B2181">
        <v>106</v>
      </c>
      <c r="C2181">
        <v>64955956</v>
      </c>
      <c r="D2181" t="s">
        <v>2527</v>
      </c>
      <c r="E2181" t="s">
        <v>11758</v>
      </c>
      <c r="F2181" t="s">
        <v>37</v>
      </c>
      <c r="G2181" t="s">
        <v>38</v>
      </c>
      <c r="H2181">
        <v>18000000</v>
      </c>
      <c r="I2181">
        <v>5.7</v>
      </c>
    </row>
    <row r="2182" spans="1:9" x14ac:dyDescent="0.3">
      <c r="A2182" t="s">
        <v>11761</v>
      </c>
      <c r="B2182">
        <v>98</v>
      </c>
      <c r="C2182">
        <v>60057639</v>
      </c>
      <c r="D2182" t="s">
        <v>9193</v>
      </c>
      <c r="E2182" t="s">
        <v>11762</v>
      </c>
      <c r="F2182" t="s">
        <v>37</v>
      </c>
      <c r="G2182" t="s">
        <v>38</v>
      </c>
      <c r="H2182">
        <v>18000000</v>
      </c>
      <c r="I2182">
        <v>7.1</v>
      </c>
    </row>
    <row r="2183" spans="1:9" x14ac:dyDescent="0.3">
      <c r="A2183" t="s">
        <v>1965</v>
      </c>
      <c r="B2183">
        <v>68</v>
      </c>
      <c r="C2183">
        <v>53868030</v>
      </c>
      <c r="D2183" t="s">
        <v>1009</v>
      </c>
      <c r="E2183" t="s">
        <v>11765</v>
      </c>
      <c r="F2183" t="s">
        <v>37</v>
      </c>
      <c r="G2183" t="s">
        <v>38</v>
      </c>
      <c r="H2183">
        <v>17000000</v>
      </c>
      <c r="I2183">
        <v>7</v>
      </c>
    </row>
    <row r="2184" spans="1:9" x14ac:dyDescent="0.3">
      <c r="A2184" t="s">
        <v>7109</v>
      </c>
      <c r="B2184">
        <v>94</v>
      </c>
      <c r="C2184">
        <v>59573085</v>
      </c>
      <c r="D2184" t="s">
        <v>2717</v>
      </c>
      <c r="E2184" t="s">
        <v>11769</v>
      </c>
      <c r="F2184" t="s">
        <v>37</v>
      </c>
      <c r="G2184" t="s">
        <v>38</v>
      </c>
      <c r="H2184">
        <v>18000000</v>
      </c>
      <c r="I2184">
        <v>6.1</v>
      </c>
    </row>
    <row r="2185" spans="1:9" x14ac:dyDescent="0.3">
      <c r="A2185" t="s">
        <v>935</v>
      </c>
      <c r="B2185">
        <v>99</v>
      </c>
      <c r="C2185">
        <v>52691009</v>
      </c>
      <c r="D2185" t="s">
        <v>3057</v>
      </c>
      <c r="E2185" t="s">
        <v>11773</v>
      </c>
      <c r="F2185" t="s">
        <v>37</v>
      </c>
      <c r="G2185" t="s">
        <v>38</v>
      </c>
      <c r="H2185">
        <v>21000000</v>
      </c>
      <c r="I2185">
        <v>6.6</v>
      </c>
    </row>
    <row r="2186" spans="1:9" x14ac:dyDescent="0.3">
      <c r="A2186" t="s">
        <v>1311</v>
      </c>
      <c r="B2186">
        <v>107</v>
      </c>
      <c r="C2186">
        <v>59735548</v>
      </c>
      <c r="D2186" t="s">
        <v>4177</v>
      </c>
      <c r="E2186" t="s">
        <v>11777</v>
      </c>
      <c r="F2186" t="s">
        <v>37</v>
      </c>
      <c r="G2186" t="s">
        <v>38</v>
      </c>
      <c r="H2186">
        <v>15000000</v>
      </c>
      <c r="I2186">
        <v>7.8</v>
      </c>
    </row>
    <row r="2187" spans="1:9" x14ac:dyDescent="0.3">
      <c r="A2187" t="s">
        <v>4955</v>
      </c>
      <c r="B2187">
        <v>180</v>
      </c>
      <c r="C2187">
        <v>51600000</v>
      </c>
      <c r="D2187" t="s">
        <v>11781</v>
      </c>
      <c r="E2187" t="s">
        <v>11782</v>
      </c>
      <c r="F2187" t="s">
        <v>37</v>
      </c>
      <c r="G2187" t="s">
        <v>38</v>
      </c>
      <c r="H2187">
        <v>18000000</v>
      </c>
      <c r="I2187">
        <v>8.3000000000000007</v>
      </c>
    </row>
    <row r="2188" spans="1:9" x14ac:dyDescent="0.3">
      <c r="A2188" t="s">
        <v>10918</v>
      </c>
      <c r="B2188">
        <v>89</v>
      </c>
      <c r="C2188">
        <v>43818159</v>
      </c>
      <c r="D2188" t="s">
        <v>5103</v>
      </c>
      <c r="E2188" t="s">
        <v>11785</v>
      </c>
      <c r="F2188" t="s">
        <v>37</v>
      </c>
      <c r="G2188" t="s">
        <v>38</v>
      </c>
      <c r="H2188">
        <v>20000000</v>
      </c>
      <c r="I2188">
        <v>3.9</v>
      </c>
    </row>
    <row r="2189" spans="1:9" x14ac:dyDescent="0.3">
      <c r="A2189" t="s">
        <v>2042</v>
      </c>
      <c r="B2189">
        <v>97</v>
      </c>
      <c r="C2189">
        <v>86049418</v>
      </c>
      <c r="D2189" t="s">
        <v>1671</v>
      </c>
      <c r="E2189" t="s">
        <v>11789</v>
      </c>
      <c r="F2189" t="s">
        <v>37</v>
      </c>
      <c r="G2189" t="s">
        <v>38</v>
      </c>
      <c r="H2189">
        <v>17000000</v>
      </c>
      <c r="I2189">
        <v>7</v>
      </c>
    </row>
    <row r="2190" spans="1:9" x14ac:dyDescent="0.3">
      <c r="A2190" t="s">
        <v>11792</v>
      </c>
      <c r="B2190">
        <v>113</v>
      </c>
      <c r="C2190">
        <v>43601508</v>
      </c>
      <c r="D2190" t="s">
        <v>1415</v>
      </c>
      <c r="E2190" t="s">
        <v>11794</v>
      </c>
      <c r="F2190" t="s">
        <v>37</v>
      </c>
      <c r="G2190" t="s">
        <v>38</v>
      </c>
      <c r="H2190">
        <v>18000000</v>
      </c>
      <c r="I2190">
        <v>6.7</v>
      </c>
    </row>
    <row r="2191" spans="1:9" x14ac:dyDescent="0.3">
      <c r="A2191" t="s">
        <v>11681</v>
      </c>
      <c r="B2191">
        <v>131</v>
      </c>
      <c r="C2191">
        <v>41300105</v>
      </c>
      <c r="D2191" t="s">
        <v>8060</v>
      </c>
      <c r="E2191" t="s">
        <v>11798</v>
      </c>
      <c r="F2191" t="s">
        <v>37</v>
      </c>
      <c r="G2191" t="s">
        <v>56</v>
      </c>
      <c r="H2191">
        <v>19800000</v>
      </c>
      <c r="I2191">
        <v>7.3</v>
      </c>
    </row>
    <row r="2192" spans="1:9" x14ac:dyDescent="0.3">
      <c r="A2192" t="s">
        <v>4850</v>
      </c>
      <c r="B2192">
        <v>103</v>
      </c>
      <c r="C2192">
        <v>41382841</v>
      </c>
      <c r="D2192" t="s">
        <v>2490</v>
      </c>
      <c r="E2192" t="s">
        <v>11805</v>
      </c>
      <c r="F2192" t="s">
        <v>37</v>
      </c>
      <c r="G2192" t="s">
        <v>38</v>
      </c>
      <c r="H2192">
        <v>18000000</v>
      </c>
      <c r="I2192">
        <v>6.3</v>
      </c>
    </row>
    <row r="2193" spans="1:9" x14ac:dyDescent="0.3">
      <c r="A2193" t="s">
        <v>1133</v>
      </c>
      <c r="B2193">
        <v>119</v>
      </c>
      <c r="C2193">
        <v>42335698</v>
      </c>
      <c r="D2193" t="s">
        <v>1415</v>
      </c>
      <c r="E2193" t="s">
        <v>11808</v>
      </c>
      <c r="F2193" t="s">
        <v>37</v>
      </c>
      <c r="G2193" t="s">
        <v>38</v>
      </c>
      <c r="H2193">
        <v>18000000</v>
      </c>
      <c r="I2193">
        <v>7.8</v>
      </c>
    </row>
    <row r="2194" spans="1:9" x14ac:dyDescent="0.3">
      <c r="A2194" t="s">
        <v>4003</v>
      </c>
      <c r="B2194">
        <v>98</v>
      </c>
      <c r="C2194">
        <v>33404871</v>
      </c>
      <c r="D2194" t="s">
        <v>3409</v>
      </c>
      <c r="E2194" t="s">
        <v>11811</v>
      </c>
      <c r="F2194" t="s">
        <v>37</v>
      </c>
      <c r="G2194" t="s">
        <v>38</v>
      </c>
      <c r="H2194">
        <v>18000000</v>
      </c>
      <c r="I2194">
        <v>7.3</v>
      </c>
    </row>
    <row r="2195" spans="1:9" x14ac:dyDescent="0.3">
      <c r="A2195" t="s">
        <v>1155</v>
      </c>
      <c r="B2195">
        <v>111</v>
      </c>
      <c r="C2195">
        <v>31471430</v>
      </c>
      <c r="D2195" t="s">
        <v>2819</v>
      </c>
      <c r="E2195" t="s">
        <v>11817</v>
      </c>
      <c r="F2195" t="s">
        <v>37</v>
      </c>
      <c r="G2195" t="s">
        <v>38</v>
      </c>
      <c r="H2195">
        <v>15000000</v>
      </c>
      <c r="I2195">
        <v>7.6</v>
      </c>
    </row>
    <row r="2196" spans="1:9" x14ac:dyDescent="0.3">
      <c r="A2196" t="s">
        <v>9593</v>
      </c>
      <c r="B2196">
        <v>94</v>
      </c>
      <c r="C2196">
        <v>30222640</v>
      </c>
      <c r="D2196" t="s">
        <v>7837</v>
      </c>
      <c r="E2196" t="s">
        <v>11822</v>
      </c>
      <c r="F2196" t="s">
        <v>37</v>
      </c>
      <c r="G2196" t="s">
        <v>38</v>
      </c>
      <c r="H2196">
        <v>25000000</v>
      </c>
      <c r="I2196">
        <v>5.3</v>
      </c>
    </row>
    <row r="2197" spans="1:9" x14ac:dyDescent="0.3">
      <c r="A2197" t="s">
        <v>11825</v>
      </c>
      <c r="B2197">
        <v>81</v>
      </c>
      <c r="C2197">
        <v>26906039</v>
      </c>
      <c r="D2197" t="s">
        <v>2136</v>
      </c>
      <c r="E2197" t="s">
        <v>11828</v>
      </c>
      <c r="F2197" t="s">
        <v>37</v>
      </c>
      <c r="G2197" t="s">
        <v>38</v>
      </c>
      <c r="H2197">
        <v>18000000</v>
      </c>
      <c r="I2197">
        <v>5.3</v>
      </c>
    </row>
    <row r="2198" spans="1:9" x14ac:dyDescent="0.3">
      <c r="A2198" t="s">
        <v>5367</v>
      </c>
      <c r="B2198">
        <v>89</v>
      </c>
      <c r="C2198">
        <v>21378000</v>
      </c>
      <c r="D2198" t="s">
        <v>7406</v>
      </c>
      <c r="E2198" t="s">
        <v>11832</v>
      </c>
      <c r="F2198" t="s">
        <v>37</v>
      </c>
      <c r="G2198" t="s">
        <v>38</v>
      </c>
      <c r="H2198">
        <v>1000000</v>
      </c>
      <c r="I2198">
        <v>6.8</v>
      </c>
    </row>
    <row r="2199" spans="1:9" x14ac:dyDescent="0.3">
      <c r="A2199" t="s">
        <v>11835</v>
      </c>
      <c r="B2199">
        <v>106</v>
      </c>
      <c r="C2199">
        <v>43853424</v>
      </c>
      <c r="D2199" t="s">
        <v>11837</v>
      </c>
      <c r="E2199" t="s">
        <v>11838</v>
      </c>
      <c r="F2199" t="s">
        <v>37</v>
      </c>
      <c r="G2199" t="s">
        <v>38</v>
      </c>
      <c r="H2199">
        <v>18000000</v>
      </c>
      <c r="I2199">
        <v>7.1</v>
      </c>
    </row>
    <row r="2200" spans="1:9" x14ac:dyDescent="0.3">
      <c r="A2200" t="s">
        <v>11846</v>
      </c>
      <c r="B2200">
        <v>86</v>
      </c>
      <c r="C2200">
        <v>23993605</v>
      </c>
      <c r="D2200" t="s">
        <v>9193</v>
      </c>
      <c r="E2200" t="s">
        <v>11847</v>
      </c>
      <c r="F2200" t="s">
        <v>37</v>
      </c>
      <c r="G2200" t="s">
        <v>38</v>
      </c>
      <c r="H2200">
        <v>18000000</v>
      </c>
      <c r="I2200">
        <v>5.8</v>
      </c>
    </row>
    <row r="2201" spans="1:9" x14ac:dyDescent="0.3">
      <c r="A2201" t="s">
        <v>9667</v>
      </c>
      <c r="B2201">
        <v>103</v>
      </c>
      <c r="C2201">
        <v>26400000</v>
      </c>
      <c r="D2201" t="s">
        <v>42</v>
      </c>
      <c r="E2201" t="s">
        <v>11852</v>
      </c>
      <c r="F2201" t="s">
        <v>37</v>
      </c>
      <c r="G2201" t="s">
        <v>38</v>
      </c>
      <c r="H2201">
        <v>18000000</v>
      </c>
      <c r="I2201">
        <v>5.8</v>
      </c>
    </row>
    <row r="2202" spans="1:9" x14ac:dyDescent="0.3">
      <c r="A2202" t="s">
        <v>487</v>
      </c>
      <c r="B2202">
        <v>121</v>
      </c>
      <c r="C2202">
        <v>45250</v>
      </c>
      <c r="D2202" t="s">
        <v>1634</v>
      </c>
      <c r="E2202" t="s">
        <v>11856</v>
      </c>
      <c r="F2202" t="s">
        <v>37</v>
      </c>
      <c r="G2202" t="s">
        <v>38</v>
      </c>
      <c r="H2202">
        <v>18000000</v>
      </c>
      <c r="I2202">
        <v>8.3000000000000007</v>
      </c>
    </row>
    <row r="2203" spans="1:9" x14ac:dyDescent="0.3">
      <c r="A2203" t="s">
        <v>11860</v>
      </c>
      <c r="B2203">
        <v>109</v>
      </c>
      <c r="C2203">
        <v>22927390</v>
      </c>
      <c r="D2203" t="s">
        <v>214</v>
      </c>
      <c r="E2203" t="s">
        <v>11862</v>
      </c>
      <c r="F2203" t="s">
        <v>37</v>
      </c>
      <c r="G2203" t="s">
        <v>38</v>
      </c>
      <c r="H2203">
        <v>18000000</v>
      </c>
      <c r="I2203">
        <v>5.6</v>
      </c>
    </row>
    <row r="2204" spans="1:9" x14ac:dyDescent="0.3">
      <c r="A2204" t="s">
        <v>3122</v>
      </c>
      <c r="B2204">
        <v>109</v>
      </c>
      <c r="C2204">
        <v>4250320</v>
      </c>
      <c r="D2204" t="s">
        <v>9420</v>
      </c>
      <c r="E2204" t="s">
        <v>11867</v>
      </c>
      <c r="F2204" t="s">
        <v>37</v>
      </c>
      <c r="G2204" t="s">
        <v>38</v>
      </c>
      <c r="H2204">
        <v>18000000</v>
      </c>
      <c r="I2204">
        <v>6.8</v>
      </c>
    </row>
    <row r="2205" spans="1:9" x14ac:dyDescent="0.3">
      <c r="A2205" t="s">
        <v>11871</v>
      </c>
      <c r="B2205">
        <v>123</v>
      </c>
      <c r="C2205">
        <v>22452209</v>
      </c>
      <c r="D2205" t="s">
        <v>3464</v>
      </c>
      <c r="E2205" t="s">
        <v>11872</v>
      </c>
      <c r="F2205" t="s">
        <v>37</v>
      </c>
      <c r="G2205" t="s">
        <v>38</v>
      </c>
      <c r="H2205">
        <v>18000000</v>
      </c>
      <c r="I2205">
        <v>5</v>
      </c>
    </row>
    <row r="2206" spans="1:9" x14ac:dyDescent="0.3">
      <c r="A2206" t="s">
        <v>5289</v>
      </c>
      <c r="B2206">
        <v>94</v>
      </c>
      <c r="C2206">
        <v>18329466</v>
      </c>
      <c r="D2206" t="s">
        <v>7682</v>
      </c>
      <c r="E2206" t="s">
        <v>11875</v>
      </c>
      <c r="F2206" t="s">
        <v>37</v>
      </c>
      <c r="G2206" t="s">
        <v>38</v>
      </c>
      <c r="H2206">
        <v>18000000</v>
      </c>
      <c r="I2206">
        <v>7.6</v>
      </c>
    </row>
    <row r="2207" spans="1:9" x14ac:dyDescent="0.3">
      <c r="A2207" t="s">
        <v>4003</v>
      </c>
      <c r="B2207">
        <v>94</v>
      </c>
      <c r="C2207">
        <v>17071230</v>
      </c>
      <c r="D2207" t="s">
        <v>1009</v>
      </c>
      <c r="E2207" t="s">
        <v>11878</v>
      </c>
      <c r="F2207" t="s">
        <v>37</v>
      </c>
      <c r="G2207" t="s">
        <v>38</v>
      </c>
      <c r="H2207">
        <v>18000000</v>
      </c>
      <c r="I2207">
        <v>6.7</v>
      </c>
    </row>
    <row r="2208" spans="1:9" x14ac:dyDescent="0.3">
      <c r="A2208" t="s">
        <v>11881</v>
      </c>
      <c r="B2208">
        <v>115</v>
      </c>
      <c r="C2208">
        <v>17174870</v>
      </c>
      <c r="D2208" t="s">
        <v>7837</v>
      </c>
      <c r="E2208" t="s">
        <v>11883</v>
      </c>
      <c r="F2208" t="s">
        <v>37</v>
      </c>
      <c r="G2208" t="s">
        <v>38</v>
      </c>
      <c r="H2208">
        <v>18000000</v>
      </c>
      <c r="I2208">
        <v>6.7</v>
      </c>
    </row>
    <row r="2209" spans="1:9" x14ac:dyDescent="0.3">
      <c r="A2209" t="s">
        <v>10377</v>
      </c>
      <c r="B2209">
        <v>107</v>
      </c>
      <c r="C2209">
        <v>26284475</v>
      </c>
      <c r="D2209" t="s">
        <v>1671</v>
      </c>
      <c r="E2209" t="s">
        <v>11887</v>
      </c>
      <c r="F2209" t="s">
        <v>37</v>
      </c>
      <c r="G2209" t="s">
        <v>38</v>
      </c>
      <c r="H2209">
        <v>17000000</v>
      </c>
      <c r="I2209">
        <v>5.7</v>
      </c>
    </row>
    <row r="2210" spans="1:9" x14ac:dyDescent="0.3">
      <c r="A2210" t="s">
        <v>11891</v>
      </c>
      <c r="B2210">
        <v>91</v>
      </c>
      <c r="C2210">
        <v>16702864</v>
      </c>
      <c r="D2210" t="s">
        <v>1009</v>
      </c>
      <c r="E2210" t="s">
        <v>11893</v>
      </c>
      <c r="F2210" t="s">
        <v>37</v>
      </c>
      <c r="G2210" t="s">
        <v>38</v>
      </c>
      <c r="H2210">
        <v>18000000</v>
      </c>
      <c r="I2210">
        <v>5.2</v>
      </c>
    </row>
    <row r="2211" spans="1:9" x14ac:dyDescent="0.3">
      <c r="A2211" t="s">
        <v>6704</v>
      </c>
      <c r="B2211">
        <v>125</v>
      </c>
      <c r="C2211">
        <v>15561627</v>
      </c>
      <c r="D2211" t="s">
        <v>3409</v>
      </c>
      <c r="E2211" t="s">
        <v>11897</v>
      </c>
      <c r="F2211" t="s">
        <v>37</v>
      </c>
      <c r="G2211" t="s">
        <v>38</v>
      </c>
      <c r="H2211">
        <v>18000000</v>
      </c>
      <c r="I2211">
        <v>7.5</v>
      </c>
    </row>
    <row r="2212" spans="1:9" x14ac:dyDescent="0.3">
      <c r="A2212" t="s">
        <v>5289</v>
      </c>
      <c r="B2212">
        <v>122</v>
      </c>
      <c r="C2212">
        <v>17750583</v>
      </c>
      <c r="D2212" t="s">
        <v>1544</v>
      </c>
      <c r="E2212" t="s">
        <v>11900</v>
      </c>
      <c r="F2212" t="s">
        <v>37</v>
      </c>
      <c r="G2212" t="s">
        <v>56</v>
      </c>
      <c r="H2212">
        <v>30000000</v>
      </c>
      <c r="I2212">
        <v>7.2</v>
      </c>
    </row>
    <row r="2213" spans="1:9" x14ac:dyDescent="0.3">
      <c r="A2213" t="s">
        <v>1252</v>
      </c>
      <c r="B2213">
        <v>102</v>
      </c>
      <c r="C2213">
        <v>14793904</v>
      </c>
      <c r="D2213" t="s">
        <v>1681</v>
      </c>
      <c r="E2213" t="s">
        <v>11904</v>
      </c>
      <c r="F2213" t="s">
        <v>37</v>
      </c>
      <c r="G2213" t="s">
        <v>268</v>
      </c>
      <c r="H2213">
        <v>18000000</v>
      </c>
      <c r="I2213">
        <v>5.3</v>
      </c>
    </row>
    <row r="2214" spans="1:9" x14ac:dyDescent="0.3">
      <c r="A2214" t="s">
        <v>8950</v>
      </c>
      <c r="B2214">
        <v>90</v>
      </c>
      <c r="C2214">
        <v>15281286</v>
      </c>
      <c r="D2214" t="s">
        <v>1415</v>
      </c>
      <c r="E2214" t="s">
        <v>11907</v>
      </c>
      <c r="F2214" t="s">
        <v>37</v>
      </c>
      <c r="G2214" t="s">
        <v>38</v>
      </c>
      <c r="H2214">
        <v>18000000</v>
      </c>
      <c r="I2214">
        <v>6.5</v>
      </c>
    </row>
    <row r="2215" spans="1:9" x14ac:dyDescent="0.3">
      <c r="A2215" t="s">
        <v>11910</v>
      </c>
      <c r="B2215">
        <v>98</v>
      </c>
      <c r="C2215">
        <v>8000000</v>
      </c>
      <c r="D2215" t="s">
        <v>136</v>
      </c>
      <c r="E2215" t="s">
        <v>11912</v>
      </c>
      <c r="F2215" t="s">
        <v>37</v>
      </c>
      <c r="G2215" t="s">
        <v>38</v>
      </c>
      <c r="H2215">
        <v>18000000</v>
      </c>
      <c r="I2215">
        <v>5</v>
      </c>
    </row>
    <row r="2216" spans="1:9" x14ac:dyDescent="0.3">
      <c r="A2216" t="s">
        <v>11916</v>
      </c>
      <c r="B2216">
        <v>109</v>
      </c>
      <c r="C2216">
        <v>13491653</v>
      </c>
      <c r="D2216" t="s">
        <v>4075</v>
      </c>
      <c r="E2216" t="s">
        <v>11917</v>
      </c>
      <c r="F2216" t="s">
        <v>37</v>
      </c>
      <c r="G2216" t="s">
        <v>38</v>
      </c>
      <c r="H2216">
        <v>18000000</v>
      </c>
      <c r="I2216">
        <v>6.1</v>
      </c>
    </row>
    <row r="2217" spans="1:9" x14ac:dyDescent="0.3">
      <c r="A2217" t="s">
        <v>11926</v>
      </c>
      <c r="B2217">
        <v>90</v>
      </c>
      <c r="C2217">
        <v>10494494</v>
      </c>
      <c r="D2217" t="s">
        <v>334</v>
      </c>
      <c r="E2217" t="s">
        <v>11929</v>
      </c>
      <c r="F2217" t="s">
        <v>37</v>
      </c>
      <c r="G2217" t="s">
        <v>38</v>
      </c>
      <c r="H2217">
        <v>18000000</v>
      </c>
      <c r="I2217">
        <v>4.4000000000000004</v>
      </c>
    </row>
    <row r="2218" spans="1:9" x14ac:dyDescent="0.3">
      <c r="A2218" t="s">
        <v>1064</v>
      </c>
      <c r="B2218">
        <v>112</v>
      </c>
      <c r="C2218">
        <v>7837632</v>
      </c>
      <c r="D2218" t="s">
        <v>3409</v>
      </c>
      <c r="E2218" t="s">
        <v>11933</v>
      </c>
      <c r="F2218" t="s">
        <v>37</v>
      </c>
      <c r="G2218" t="s">
        <v>38</v>
      </c>
      <c r="H2218">
        <v>18000000</v>
      </c>
      <c r="I2218">
        <v>7.5</v>
      </c>
    </row>
    <row r="2219" spans="1:9" x14ac:dyDescent="0.3">
      <c r="A2219" t="s">
        <v>3891</v>
      </c>
      <c r="B2219">
        <v>94</v>
      </c>
      <c r="C2219">
        <v>15155772</v>
      </c>
      <c r="D2219" t="s">
        <v>1415</v>
      </c>
      <c r="E2219" t="s">
        <v>11936</v>
      </c>
      <c r="F2219" t="s">
        <v>37</v>
      </c>
      <c r="G2219" t="s">
        <v>38</v>
      </c>
      <c r="H2219">
        <v>18000000</v>
      </c>
      <c r="I2219">
        <v>5.7</v>
      </c>
    </row>
    <row r="2220" spans="1:9" x14ac:dyDescent="0.3">
      <c r="A2220" t="s">
        <v>11940</v>
      </c>
      <c r="B2220">
        <v>105</v>
      </c>
      <c r="C2220">
        <v>8508843</v>
      </c>
      <c r="D2220" t="s">
        <v>4219</v>
      </c>
      <c r="E2220" t="s">
        <v>11942</v>
      </c>
      <c r="F2220" t="s">
        <v>37</v>
      </c>
      <c r="G2220" t="s">
        <v>38</v>
      </c>
      <c r="H2220">
        <v>18000000</v>
      </c>
      <c r="I2220">
        <v>5.5</v>
      </c>
    </row>
    <row r="2221" spans="1:9" x14ac:dyDescent="0.3">
      <c r="A2221" t="s">
        <v>11946</v>
      </c>
      <c r="B2221">
        <v>104</v>
      </c>
      <c r="C2221">
        <v>7739049</v>
      </c>
      <c r="D2221" t="s">
        <v>1415</v>
      </c>
      <c r="E2221" t="s">
        <v>11948</v>
      </c>
      <c r="F2221" t="s">
        <v>37</v>
      </c>
      <c r="G2221" t="s">
        <v>268</v>
      </c>
      <c r="H2221">
        <v>18000000</v>
      </c>
      <c r="I2221">
        <v>7.1</v>
      </c>
    </row>
    <row r="2222" spans="1:9" x14ac:dyDescent="0.3">
      <c r="A2222" t="s">
        <v>5175</v>
      </c>
      <c r="B2222">
        <v>112</v>
      </c>
      <c r="C2222">
        <v>6734844</v>
      </c>
      <c r="D2222" t="s">
        <v>214</v>
      </c>
      <c r="E2222" t="s">
        <v>11954</v>
      </c>
      <c r="F2222" t="s">
        <v>37</v>
      </c>
      <c r="G2222" t="s">
        <v>38</v>
      </c>
      <c r="H2222">
        <v>17000000</v>
      </c>
      <c r="I2222">
        <v>5.9</v>
      </c>
    </row>
    <row r="2223" spans="1:9" x14ac:dyDescent="0.3">
      <c r="A2223" t="s">
        <v>11958</v>
      </c>
      <c r="B2223">
        <v>108</v>
      </c>
      <c r="C2223">
        <v>6000000</v>
      </c>
      <c r="D2223" t="s">
        <v>42</v>
      </c>
      <c r="E2223" t="s">
        <v>11960</v>
      </c>
      <c r="F2223" t="s">
        <v>37</v>
      </c>
      <c r="G2223" t="s">
        <v>38</v>
      </c>
      <c r="H2223">
        <v>18000000</v>
      </c>
      <c r="I2223">
        <v>6.7</v>
      </c>
    </row>
    <row r="2224" spans="1:9" x14ac:dyDescent="0.3">
      <c r="A2224" t="s">
        <v>9392</v>
      </c>
      <c r="B2224">
        <v>112</v>
      </c>
      <c r="C2224">
        <v>6615578</v>
      </c>
      <c r="D2224" t="s">
        <v>6326</v>
      </c>
      <c r="E2224" t="s">
        <v>11966</v>
      </c>
      <c r="F2224" t="s">
        <v>37</v>
      </c>
      <c r="G2224" t="s">
        <v>767</v>
      </c>
      <c r="H2224">
        <v>13000000</v>
      </c>
      <c r="I2224">
        <v>7</v>
      </c>
    </row>
    <row r="2225" spans="1:9" x14ac:dyDescent="0.3">
      <c r="A2225" t="s">
        <v>255</v>
      </c>
      <c r="B2225">
        <v>127</v>
      </c>
      <c r="C2225">
        <v>5887457</v>
      </c>
      <c r="D2225" t="s">
        <v>4167</v>
      </c>
      <c r="E2225" t="s">
        <v>11969</v>
      </c>
      <c r="F2225" t="s">
        <v>37</v>
      </c>
      <c r="G2225" t="s">
        <v>38</v>
      </c>
      <c r="H2225">
        <v>18000000</v>
      </c>
      <c r="I2225">
        <v>7.9</v>
      </c>
    </row>
    <row r="2226" spans="1:9" x14ac:dyDescent="0.3">
      <c r="A2226" t="s">
        <v>8186</v>
      </c>
      <c r="B2226">
        <v>111</v>
      </c>
      <c r="C2226">
        <v>13362308</v>
      </c>
      <c r="D2226" t="s">
        <v>3409</v>
      </c>
      <c r="E2226" t="s">
        <v>11972</v>
      </c>
      <c r="F2226" t="s">
        <v>37</v>
      </c>
      <c r="G2226" t="s">
        <v>38</v>
      </c>
      <c r="H2226">
        <v>18000000</v>
      </c>
      <c r="I2226">
        <v>6.9</v>
      </c>
    </row>
    <row r="2227" spans="1:9" x14ac:dyDescent="0.3">
      <c r="A2227" t="s">
        <v>2017</v>
      </c>
      <c r="B2227">
        <v>126</v>
      </c>
      <c r="C2227">
        <v>5701643</v>
      </c>
      <c r="D2227" t="s">
        <v>3430</v>
      </c>
      <c r="E2227" t="s">
        <v>11976</v>
      </c>
      <c r="F2227" t="s">
        <v>11980</v>
      </c>
      <c r="G2227" t="s">
        <v>7170</v>
      </c>
      <c r="H2227">
        <v>20000000</v>
      </c>
      <c r="I2227">
        <v>7.3</v>
      </c>
    </row>
    <row r="2228" spans="1:9" x14ac:dyDescent="0.3">
      <c r="A2228" t="s">
        <v>1294</v>
      </c>
      <c r="B2228">
        <v>114</v>
      </c>
      <c r="C2228">
        <v>5694401</v>
      </c>
      <c r="D2228" t="s">
        <v>334</v>
      </c>
      <c r="E2228" t="s">
        <v>11981</v>
      </c>
      <c r="F2228" t="s">
        <v>37</v>
      </c>
      <c r="G2228" t="s">
        <v>56</v>
      </c>
      <c r="H2228">
        <v>18000000</v>
      </c>
      <c r="I2228">
        <v>7.3</v>
      </c>
    </row>
    <row r="2229" spans="1:9" x14ac:dyDescent="0.3">
      <c r="A2229" t="s">
        <v>11984</v>
      </c>
      <c r="B2229">
        <v>99</v>
      </c>
      <c r="C2229">
        <v>5333658</v>
      </c>
      <c r="D2229" t="s">
        <v>647</v>
      </c>
      <c r="E2229" t="s">
        <v>11986</v>
      </c>
      <c r="F2229" t="s">
        <v>37</v>
      </c>
      <c r="G2229" t="s">
        <v>38</v>
      </c>
      <c r="H2229">
        <v>20000000</v>
      </c>
      <c r="I2229">
        <v>3.5</v>
      </c>
    </row>
    <row r="2230" spans="1:9" x14ac:dyDescent="0.3">
      <c r="A2230" t="s">
        <v>857</v>
      </c>
      <c r="B2230">
        <v>150</v>
      </c>
      <c r="C2230">
        <v>4414535</v>
      </c>
      <c r="D2230" t="s">
        <v>3409</v>
      </c>
      <c r="E2230" t="s">
        <v>11991</v>
      </c>
      <c r="F2230" t="s">
        <v>37</v>
      </c>
      <c r="G2230" t="s">
        <v>56</v>
      </c>
      <c r="H2230">
        <v>18000000</v>
      </c>
      <c r="I2230">
        <v>7.8</v>
      </c>
    </row>
    <row r="2231" spans="1:9" x14ac:dyDescent="0.3">
      <c r="A2231" t="s">
        <v>11999</v>
      </c>
      <c r="B2231">
        <v>112</v>
      </c>
      <c r="C2231">
        <v>3707794</v>
      </c>
      <c r="D2231" t="s">
        <v>1483</v>
      </c>
      <c r="E2231" t="s">
        <v>12000</v>
      </c>
      <c r="F2231" t="s">
        <v>37</v>
      </c>
      <c r="G2231" t="s">
        <v>12004</v>
      </c>
      <c r="H2231">
        <v>18000000</v>
      </c>
      <c r="I2231">
        <v>6.7</v>
      </c>
    </row>
    <row r="2232" spans="1:9" x14ac:dyDescent="0.3">
      <c r="A2232" t="s">
        <v>4003</v>
      </c>
      <c r="B2232">
        <v>108</v>
      </c>
      <c r="C2232">
        <v>3203044</v>
      </c>
      <c r="D2232" t="s">
        <v>1681</v>
      </c>
      <c r="E2232" t="s">
        <v>12005</v>
      </c>
      <c r="F2232" t="s">
        <v>37</v>
      </c>
      <c r="G2232" t="s">
        <v>38</v>
      </c>
      <c r="H2232">
        <v>18000000</v>
      </c>
      <c r="I2232">
        <v>6.4</v>
      </c>
    </row>
    <row r="2233" spans="1:9" x14ac:dyDescent="0.3">
      <c r="A2233" t="s">
        <v>12008</v>
      </c>
      <c r="B2233">
        <v>116</v>
      </c>
      <c r="C2233">
        <v>4435083</v>
      </c>
      <c r="D2233" t="s">
        <v>12009</v>
      </c>
      <c r="E2233" t="s">
        <v>12010</v>
      </c>
      <c r="F2233" t="s">
        <v>37</v>
      </c>
      <c r="G2233" t="s">
        <v>370</v>
      </c>
      <c r="H2233">
        <v>18000000</v>
      </c>
      <c r="I2233">
        <v>7.1</v>
      </c>
    </row>
    <row r="2234" spans="1:9" x14ac:dyDescent="0.3">
      <c r="A2234" t="s">
        <v>12018</v>
      </c>
      <c r="B2234">
        <v>144</v>
      </c>
      <c r="C2234">
        <v>2222647</v>
      </c>
      <c r="D2234" t="s">
        <v>8060</v>
      </c>
      <c r="E2234" t="s">
        <v>12021</v>
      </c>
      <c r="F2234" t="s">
        <v>8731</v>
      </c>
      <c r="G2234" t="s">
        <v>767</v>
      </c>
      <c r="H2234">
        <v>12000000</v>
      </c>
      <c r="I2234">
        <v>7.8</v>
      </c>
    </row>
    <row r="2235" spans="1:9" x14ac:dyDescent="0.3">
      <c r="A2235" t="s">
        <v>12029</v>
      </c>
      <c r="B2235">
        <v>93</v>
      </c>
      <c r="C2235">
        <v>3500000</v>
      </c>
      <c r="D2235" t="s">
        <v>12030</v>
      </c>
      <c r="E2235" t="s">
        <v>12031</v>
      </c>
      <c r="F2235" t="s">
        <v>37</v>
      </c>
      <c r="G2235" t="s">
        <v>38</v>
      </c>
      <c r="H2235">
        <v>2700000</v>
      </c>
      <c r="I2235">
        <v>5.9</v>
      </c>
    </row>
    <row r="2236" spans="1:9" x14ac:dyDescent="0.3">
      <c r="A2236" t="s">
        <v>2641</v>
      </c>
      <c r="B2236">
        <v>103</v>
      </c>
      <c r="C2236">
        <v>676698</v>
      </c>
      <c r="D2236" t="s">
        <v>2142</v>
      </c>
      <c r="E2236" t="s">
        <v>12034</v>
      </c>
      <c r="F2236" t="s">
        <v>37</v>
      </c>
      <c r="G2236" t="s">
        <v>38</v>
      </c>
      <c r="H2236">
        <v>18000000</v>
      </c>
      <c r="I2236">
        <v>7.2</v>
      </c>
    </row>
    <row r="2237" spans="1:9" x14ac:dyDescent="0.3">
      <c r="A2237" t="s">
        <v>12060</v>
      </c>
      <c r="B2237">
        <v>121</v>
      </c>
      <c r="C2237">
        <v>229311</v>
      </c>
      <c r="D2237" t="s">
        <v>12061</v>
      </c>
      <c r="E2237" t="s">
        <v>12062</v>
      </c>
      <c r="F2237" t="s">
        <v>37</v>
      </c>
      <c r="G2237" t="s">
        <v>3571</v>
      </c>
      <c r="H2237">
        <v>11350000</v>
      </c>
      <c r="I2237">
        <v>6.2</v>
      </c>
    </row>
    <row r="2238" spans="1:9" x14ac:dyDescent="0.3">
      <c r="A2238" t="s">
        <v>12075</v>
      </c>
      <c r="B2238">
        <v>105</v>
      </c>
      <c r="C2238">
        <v>63260</v>
      </c>
      <c r="D2238" t="s">
        <v>12076</v>
      </c>
      <c r="E2238" t="s">
        <v>12077</v>
      </c>
      <c r="F2238" t="s">
        <v>37</v>
      </c>
      <c r="G2238" t="s">
        <v>1465</v>
      </c>
      <c r="H2238">
        <v>14000000</v>
      </c>
      <c r="I2238">
        <v>6.7</v>
      </c>
    </row>
    <row r="2239" spans="1:9" x14ac:dyDescent="0.3">
      <c r="A2239" t="s">
        <v>6549</v>
      </c>
      <c r="B2239">
        <v>119</v>
      </c>
      <c r="C2239">
        <v>121463226</v>
      </c>
      <c r="D2239" t="s">
        <v>1671</v>
      </c>
      <c r="E2239" t="s">
        <v>12089</v>
      </c>
      <c r="F2239" t="s">
        <v>37</v>
      </c>
      <c r="G2239" t="s">
        <v>38</v>
      </c>
      <c r="H2239">
        <v>20000000</v>
      </c>
      <c r="I2239">
        <v>7.6</v>
      </c>
    </row>
    <row r="2240" spans="1:9" x14ac:dyDescent="0.3">
      <c r="A2240" t="s">
        <v>1071</v>
      </c>
      <c r="B2240">
        <v>98</v>
      </c>
      <c r="C2240">
        <v>58006147</v>
      </c>
      <c r="D2240" t="s">
        <v>4811</v>
      </c>
      <c r="E2240" t="s">
        <v>12101</v>
      </c>
      <c r="F2240" t="s">
        <v>37</v>
      </c>
      <c r="G2240" t="s">
        <v>38</v>
      </c>
      <c r="H2240">
        <v>23000000</v>
      </c>
      <c r="I2240">
        <v>6.2</v>
      </c>
    </row>
    <row r="2241" spans="1:9" x14ac:dyDescent="0.3">
      <c r="A2241" t="s">
        <v>12105</v>
      </c>
      <c r="B2241">
        <v>80</v>
      </c>
      <c r="C2241">
        <v>51053787</v>
      </c>
      <c r="D2241" t="s">
        <v>12106</v>
      </c>
      <c r="E2241" t="s">
        <v>12107</v>
      </c>
      <c r="F2241" t="s">
        <v>37</v>
      </c>
      <c r="G2241" t="s">
        <v>38</v>
      </c>
      <c r="H2241">
        <v>17500000</v>
      </c>
      <c r="I2241">
        <v>6.5</v>
      </c>
    </row>
    <row r="2242" spans="1:9" x14ac:dyDescent="0.3">
      <c r="A2242" t="s">
        <v>12110</v>
      </c>
      <c r="B2242">
        <v>121</v>
      </c>
      <c r="C2242">
        <v>23472900</v>
      </c>
      <c r="D2242" t="s">
        <v>1961</v>
      </c>
      <c r="E2242" t="s">
        <v>12111</v>
      </c>
      <c r="F2242" t="s">
        <v>37</v>
      </c>
      <c r="G2242" t="s">
        <v>56</v>
      </c>
      <c r="H2242">
        <v>17500000</v>
      </c>
      <c r="I2242">
        <v>8.1</v>
      </c>
    </row>
    <row r="2243" spans="1:9" x14ac:dyDescent="0.3">
      <c r="A2243" t="s">
        <v>12115</v>
      </c>
      <c r="B2243">
        <v>94</v>
      </c>
      <c r="C2243">
        <v>39687528</v>
      </c>
      <c r="D2243" t="s">
        <v>464</v>
      </c>
      <c r="E2243" t="s">
        <v>12117</v>
      </c>
      <c r="F2243" t="s">
        <v>37</v>
      </c>
      <c r="G2243" t="s">
        <v>1465</v>
      </c>
      <c r="H2243">
        <v>24000000</v>
      </c>
      <c r="I2243">
        <v>6.3</v>
      </c>
    </row>
    <row r="2244" spans="1:9" x14ac:dyDescent="0.3">
      <c r="A2244" t="s">
        <v>12120</v>
      </c>
      <c r="B2244">
        <v>93</v>
      </c>
      <c r="C2244">
        <v>7017178</v>
      </c>
      <c r="D2244" t="s">
        <v>12121</v>
      </c>
      <c r="E2244" t="s">
        <v>12122</v>
      </c>
      <c r="F2244" t="s">
        <v>37</v>
      </c>
      <c r="G2244" t="s">
        <v>38</v>
      </c>
      <c r="H2244">
        <v>17500000</v>
      </c>
      <c r="I2244">
        <v>4.4000000000000004</v>
      </c>
    </row>
    <row r="2245" spans="1:9" x14ac:dyDescent="0.3">
      <c r="A2245" t="s">
        <v>12131</v>
      </c>
      <c r="B2245">
        <v>116</v>
      </c>
      <c r="C2245">
        <v>325491</v>
      </c>
      <c r="D2245" t="s">
        <v>2125</v>
      </c>
      <c r="E2245" t="s">
        <v>12134</v>
      </c>
      <c r="F2245" t="s">
        <v>37</v>
      </c>
      <c r="G2245" t="s">
        <v>38</v>
      </c>
      <c r="H2245">
        <v>17500000</v>
      </c>
      <c r="I2245">
        <v>6</v>
      </c>
    </row>
    <row r="2246" spans="1:9" x14ac:dyDescent="0.3">
      <c r="A2246" t="s">
        <v>3563</v>
      </c>
      <c r="B2246">
        <v>101</v>
      </c>
      <c r="C2246">
        <v>96471845</v>
      </c>
      <c r="D2246" t="s">
        <v>9754</v>
      </c>
      <c r="E2246" t="s">
        <v>12139</v>
      </c>
      <c r="F2246" t="s">
        <v>37</v>
      </c>
      <c r="G2246" t="s">
        <v>38</v>
      </c>
      <c r="H2246">
        <v>17000000</v>
      </c>
      <c r="I2246">
        <v>7.6</v>
      </c>
    </row>
    <row r="2247" spans="1:9" x14ac:dyDescent="0.3">
      <c r="A2247" t="s">
        <v>29</v>
      </c>
      <c r="B2247">
        <v>154</v>
      </c>
      <c r="C2247">
        <v>85200000</v>
      </c>
      <c r="D2247" t="s">
        <v>73</v>
      </c>
      <c r="E2247" t="s">
        <v>12144</v>
      </c>
      <c r="F2247" t="s">
        <v>37</v>
      </c>
      <c r="G2247" t="s">
        <v>38</v>
      </c>
      <c r="H2247">
        <v>18500000</v>
      </c>
      <c r="I2247">
        <v>8.4</v>
      </c>
    </row>
    <row r="2248" spans="1:9" x14ac:dyDescent="0.3">
      <c r="A2248" t="s">
        <v>12147</v>
      </c>
      <c r="B2248">
        <v>170</v>
      </c>
      <c r="C2248">
        <v>72000000</v>
      </c>
      <c r="D2248" t="s">
        <v>12149</v>
      </c>
      <c r="E2248" t="s">
        <v>12151</v>
      </c>
      <c r="F2248" t="s">
        <v>37</v>
      </c>
      <c r="G2248" t="s">
        <v>38</v>
      </c>
      <c r="H2248">
        <v>17000000</v>
      </c>
      <c r="I2248">
        <v>7.9</v>
      </c>
    </row>
    <row r="2249" spans="1:9" x14ac:dyDescent="0.3">
      <c r="A2249" t="s">
        <v>4831</v>
      </c>
      <c r="B2249">
        <v>99</v>
      </c>
      <c r="C2249">
        <v>72219395</v>
      </c>
      <c r="D2249" t="s">
        <v>3030</v>
      </c>
      <c r="E2249" t="s">
        <v>12155</v>
      </c>
      <c r="F2249" t="s">
        <v>37</v>
      </c>
      <c r="G2249" t="s">
        <v>38</v>
      </c>
      <c r="H2249">
        <v>17000000</v>
      </c>
      <c r="I2249">
        <v>5.6</v>
      </c>
    </row>
    <row r="2250" spans="1:9" x14ac:dyDescent="0.3">
      <c r="A2250" t="s">
        <v>7427</v>
      </c>
      <c r="B2250">
        <v>104</v>
      </c>
      <c r="C2250">
        <v>82389560</v>
      </c>
      <c r="D2250" t="s">
        <v>1671</v>
      </c>
      <c r="E2250" t="s">
        <v>12158</v>
      </c>
      <c r="F2250" t="s">
        <v>37</v>
      </c>
      <c r="G2250" t="s">
        <v>38</v>
      </c>
      <c r="H2250">
        <v>17000000</v>
      </c>
      <c r="I2250">
        <v>6.5</v>
      </c>
    </row>
    <row r="2251" spans="1:9" x14ac:dyDescent="0.3">
      <c r="A2251" t="s">
        <v>8191</v>
      </c>
      <c r="B2251">
        <v>126</v>
      </c>
      <c r="C2251">
        <v>71502303</v>
      </c>
      <c r="D2251" t="s">
        <v>11384</v>
      </c>
      <c r="E2251" t="s">
        <v>12162</v>
      </c>
      <c r="F2251" t="s">
        <v>37</v>
      </c>
      <c r="G2251" t="s">
        <v>38</v>
      </c>
      <c r="H2251">
        <v>12000000</v>
      </c>
      <c r="I2251">
        <v>7.5</v>
      </c>
    </row>
    <row r="2252" spans="1:9" x14ac:dyDescent="0.3">
      <c r="A2252" t="s">
        <v>4939</v>
      </c>
      <c r="B2252">
        <v>110</v>
      </c>
      <c r="C2252">
        <v>19179969</v>
      </c>
      <c r="D2252" t="s">
        <v>1671</v>
      </c>
      <c r="E2252" t="s">
        <v>12167</v>
      </c>
      <c r="F2252" t="s">
        <v>37</v>
      </c>
      <c r="G2252" t="s">
        <v>38</v>
      </c>
      <c r="H2252">
        <v>17500000</v>
      </c>
      <c r="I2252">
        <v>6.3</v>
      </c>
    </row>
    <row r="2253" spans="1:9" x14ac:dyDescent="0.3">
      <c r="A2253" t="s">
        <v>5367</v>
      </c>
      <c r="B2253">
        <v>101</v>
      </c>
      <c r="C2253">
        <v>47000000</v>
      </c>
      <c r="D2253" t="s">
        <v>5544</v>
      </c>
      <c r="E2253" t="s">
        <v>12170</v>
      </c>
      <c r="F2253" t="s">
        <v>37</v>
      </c>
      <c r="G2253" t="s">
        <v>38</v>
      </c>
      <c r="H2253">
        <v>300000</v>
      </c>
      <c r="I2253">
        <v>7.9</v>
      </c>
    </row>
    <row r="2254" spans="1:9" x14ac:dyDescent="0.3">
      <c r="A2254" t="s">
        <v>12173</v>
      </c>
      <c r="B2254">
        <v>87</v>
      </c>
      <c r="C2254">
        <v>37566230</v>
      </c>
      <c r="D2254" t="s">
        <v>12174</v>
      </c>
      <c r="E2254" t="s">
        <v>12175</v>
      </c>
      <c r="F2254" t="s">
        <v>37</v>
      </c>
      <c r="G2254" t="s">
        <v>38</v>
      </c>
      <c r="H2254">
        <v>17000000</v>
      </c>
      <c r="I2254">
        <v>5.0999999999999996</v>
      </c>
    </row>
    <row r="2255" spans="1:9" x14ac:dyDescent="0.3">
      <c r="A2255" t="s">
        <v>6800</v>
      </c>
      <c r="B2255">
        <v>123</v>
      </c>
      <c r="C2255">
        <v>70492685</v>
      </c>
      <c r="D2255" t="s">
        <v>2527</v>
      </c>
      <c r="E2255" t="s">
        <v>12178</v>
      </c>
      <c r="F2255" t="s">
        <v>37</v>
      </c>
      <c r="G2255" t="s">
        <v>38</v>
      </c>
      <c r="H2255">
        <v>17000000</v>
      </c>
      <c r="I2255">
        <v>6.7</v>
      </c>
    </row>
    <row r="2256" spans="1:9" x14ac:dyDescent="0.3">
      <c r="A2256" t="s">
        <v>9521</v>
      </c>
      <c r="B2256">
        <v>109</v>
      </c>
      <c r="C2256">
        <v>35635046</v>
      </c>
      <c r="D2256" t="s">
        <v>464</v>
      </c>
      <c r="E2256" t="s">
        <v>12181</v>
      </c>
      <c r="F2256" t="s">
        <v>37</v>
      </c>
      <c r="G2256" t="s">
        <v>56</v>
      </c>
      <c r="H2256">
        <v>17000000</v>
      </c>
      <c r="I2256">
        <v>6.7</v>
      </c>
    </row>
    <row r="2257" spans="1:9" x14ac:dyDescent="0.3">
      <c r="A2257" t="s">
        <v>12184</v>
      </c>
      <c r="B2257">
        <v>90</v>
      </c>
      <c r="C2257">
        <v>45670855</v>
      </c>
      <c r="D2257" t="s">
        <v>5103</v>
      </c>
      <c r="E2257" t="s">
        <v>12185</v>
      </c>
      <c r="F2257" t="s">
        <v>37</v>
      </c>
      <c r="G2257" t="s">
        <v>268</v>
      </c>
      <c r="H2257">
        <v>20000000</v>
      </c>
      <c r="I2257">
        <v>5.6</v>
      </c>
    </row>
    <row r="2258" spans="1:9" x14ac:dyDescent="0.3">
      <c r="A2258" t="s">
        <v>3802</v>
      </c>
      <c r="B2258">
        <v>96</v>
      </c>
      <c r="C2258">
        <v>37939782</v>
      </c>
      <c r="D2258" t="s">
        <v>1681</v>
      </c>
      <c r="E2258" t="s">
        <v>12189</v>
      </c>
      <c r="F2258" t="s">
        <v>37</v>
      </c>
      <c r="G2258" t="s">
        <v>38</v>
      </c>
      <c r="H2258">
        <v>17000000</v>
      </c>
      <c r="I2258">
        <v>5.6</v>
      </c>
    </row>
    <row r="2259" spans="1:9" x14ac:dyDescent="0.3">
      <c r="A2259" t="s">
        <v>12192</v>
      </c>
      <c r="B2259">
        <v>82</v>
      </c>
      <c r="C2259">
        <v>30324946</v>
      </c>
      <c r="D2259" t="s">
        <v>6545</v>
      </c>
      <c r="E2259" t="s">
        <v>12194</v>
      </c>
      <c r="F2259" t="s">
        <v>37</v>
      </c>
      <c r="G2259" t="s">
        <v>38</v>
      </c>
      <c r="H2259">
        <v>17000000</v>
      </c>
      <c r="I2259">
        <v>6.2</v>
      </c>
    </row>
    <row r="2260" spans="1:9" x14ac:dyDescent="0.3">
      <c r="A2260" t="s">
        <v>11668</v>
      </c>
      <c r="B2260">
        <v>86</v>
      </c>
      <c r="C2260">
        <v>27854896</v>
      </c>
      <c r="D2260" t="s">
        <v>687</v>
      </c>
      <c r="E2260" t="s">
        <v>12197</v>
      </c>
      <c r="F2260" t="s">
        <v>37</v>
      </c>
      <c r="G2260" t="s">
        <v>38</v>
      </c>
      <c r="H2260">
        <v>17000000</v>
      </c>
      <c r="I2260">
        <v>5.6</v>
      </c>
    </row>
    <row r="2261" spans="1:9" x14ac:dyDescent="0.3">
      <c r="A2261" t="s">
        <v>7480</v>
      </c>
      <c r="B2261">
        <v>108</v>
      </c>
      <c r="C2261">
        <v>41777564</v>
      </c>
      <c r="D2261" t="s">
        <v>6403</v>
      </c>
      <c r="E2261" t="s">
        <v>12201</v>
      </c>
      <c r="F2261" t="s">
        <v>37</v>
      </c>
      <c r="G2261" t="s">
        <v>38</v>
      </c>
      <c r="H2261">
        <v>15000000</v>
      </c>
      <c r="I2261">
        <v>6.4</v>
      </c>
    </row>
    <row r="2262" spans="1:9" x14ac:dyDescent="0.3">
      <c r="A2262" t="s">
        <v>4591</v>
      </c>
      <c r="B2262">
        <v>98</v>
      </c>
      <c r="C2262">
        <v>22734486</v>
      </c>
      <c r="D2262" t="s">
        <v>1671</v>
      </c>
      <c r="E2262" t="s">
        <v>12204</v>
      </c>
      <c r="F2262" t="s">
        <v>37</v>
      </c>
      <c r="G2262" t="s">
        <v>38</v>
      </c>
      <c r="H2262">
        <v>17000000</v>
      </c>
      <c r="I2262">
        <v>5.6</v>
      </c>
    </row>
    <row r="2263" spans="1:9" x14ac:dyDescent="0.3">
      <c r="A2263" t="s">
        <v>8546</v>
      </c>
      <c r="B2263">
        <v>129</v>
      </c>
      <c r="C2263">
        <v>44469602</v>
      </c>
      <c r="D2263" t="s">
        <v>1634</v>
      </c>
      <c r="E2263" t="s">
        <v>12209</v>
      </c>
      <c r="F2263" t="s">
        <v>37</v>
      </c>
      <c r="G2263" t="s">
        <v>38</v>
      </c>
      <c r="H2263">
        <v>17000000</v>
      </c>
      <c r="I2263">
        <v>7.4</v>
      </c>
    </row>
    <row r="2264" spans="1:9" x14ac:dyDescent="0.3">
      <c r="A2264" t="s">
        <v>12225</v>
      </c>
      <c r="B2264">
        <v>112</v>
      </c>
      <c r="C2264">
        <v>64998368</v>
      </c>
      <c r="D2264" t="s">
        <v>6545</v>
      </c>
      <c r="E2264" t="s">
        <v>12226</v>
      </c>
      <c r="F2264" t="s">
        <v>37</v>
      </c>
      <c r="G2264" t="s">
        <v>38</v>
      </c>
      <c r="H2264">
        <v>17000000</v>
      </c>
      <c r="I2264">
        <v>7.2</v>
      </c>
    </row>
    <row r="2265" spans="1:9" x14ac:dyDescent="0.3">
      <c r="A2265" t="s">
        <v>7352</v>
      </c>
      <c r="B2265">
        <v>108</v>
      </c>
      <c r="C2265">
        <v>19693891</v>
      </c>
      <c r="D2265" t="s">
        <v>4479</v>
      </c>
      <c r="E2265" t="s">
        <v>12230</v>
      </c>
      <c r="F2265" t="s">
        <v>37</v>
      </c>
      <c r="G2265" t="s">
        <v>38</v>
      </c>
      <c r="H2265">
        <v>34000000</v>
      </c>
      <c r="I2265">
        <v>4.9000000000000004</v>
      </c>
    </row>
    <row r="2266" spans="1:9" x14ac:dyDescent="0.3">
      <c r="A2266" t="s">
        <v>79</v>
      </c>
      <c r="B2266">
        <v>121</v>
      </c>
      <c r="C2266">
        <v>16311763</v>
      </c>
      <c r="D2266" t="s">
        <v>2125</v>
      </c>
      <c r="E2266" t="s">
        <v>12233</v>
      </c>
      <c r="F2266" t="s">
        <v>37</v>
      </c>
      <c r="G2266" t="s">
        <v>56</v>
      </c>
      <c r="H2266">
        <v>17000000</v>
      </c>
      <c r="I2266">
        <v>7.5</v>
      </c>
    </row>
    <row r="2267" spans="1:9" x14ac:dyDescent="0.3">
      <c r="A2267" t="s">
        <v>12236</v>
      </c>
      <c r="B2267">
        <v>89</v>
      </c>
      <c r="C2267">
        <v>12693621</v>
      </c>
      <c r="D2267" t="s">
        <v>3030</v>
      </c>
      <c r="E2267" t="s">
        <v>12237</v>
      </c>
      <c r="F2267" t="s">
        <v>37</v>
      </c>
      <c r="G2267" t="s">
        <v>38</v>
      </c>
      <c r="H2267">
        <v>17000000</v>
      </c>
      <c r="I2267">
        <v>4.8</v>
      </c>
    </row>
    <row r="2268" spans="1:9" x14ac:dyDescent="0.3">
      <c r="A2268" t="s">
        <v>12240</v>
      </c>
      <c r="B2268">
        <v>89</v>
      </c>
      <c r="C2268">
        <v>15655665</v>
      </c>
      <c r="D2268" t="s">
        <v>1681</v>
      </c>
      <c r="E2268" t="s">
        <v>12241</v>
      </c>
      <c r="F2268" t="s">
        <v>37</v>
      </c>
      <c r="G2268" t="s">
        <v>38</v>
      </c>
      <c r="H2268">
        <v>4000000</v>
      </c>
      <c r="I2268">
        <v>3.1</v>
      </c>
    </row>
    <row r="2269" spans="1:9" x14ac:dyDescent="0.3">
      <c r="A2269" t="s">
        <v>12245</v>
      </c>
      <c r="B2269">
        <v>73</v>
      </c>
      <c r="C2269">
        <v>11634458</v>
      </c>
      <c r="D2269" t="s">
        <v>12247</v>
      </c>
      <c r="E2269" t="s">
        <v>12248</v>
      </c>
      <c r="F2269" t="s">
        <v>37</v>
      </c>
      <c r="G2269" t="s">
        <v>38</v>
      </c>
      <c r="H2269">
        <v>17000000</v>
      </c>
      <c r="I2269">
        <v>5.8</v>
      </c>
    </row>
    <row r="2270" spans="1:9" x14ac:dyDescent="0.3">
      <c r="A2270" t="s">
        <v>3098</v>
      </c>
      <c r="B2270">
        <v>132</v>
      </c>
      <c r="C2270">
        <v>27154426</v>
      </c>
      <c r="D2270" t="s">
        <v>2125</v>
      </c>
      <c r="E2270" t="s">
        <v>12252</v>
      </c>
      <c r="F2270" t="s">
        <v>37</v>
      </c>
      <c r="G2270" t="s">
        <v>38</v>
      </c>
      <c r="H2270">
        <v>17000000</v>
      </c>
      <c r="I2270">
        <v>6.7</v>
      </c>
    </row>
    <row r="2271" spans="1:9" x14ac:dyDescent="0.3">
      <c r="A2271" t="s">
        <v>12262</v>
      </c>
      <c r="B2271">
        <v>96</v>
      </c>
      <c r="C2271">
        <v>54239856</v>
      </c>
      <c r="D2271" t="s">
        <v>6403</v>
      </c>
      <c r="E2271" t="s">
        <v>12264</v>
      </c>
      <c r="F2271" t="s">
        <v>37</v>
      </c>
      <c r="G2271" t="s">
        <v>38</v>
      </c>
      <c r="H2271">
        <v>17000000</v>
      </c>
      <c r="I2271">
        <v>6.5</v>
      </c>
    </row>
    <row r="2272" spans="1:9" x14ac:dyDescent="0.3">
      <c r="A2272" t="s">
        <v>4239</v>
      </c>
      <c r="B2272">
        <v>98</v>
      </c>
      <c r="C2272">
        <v>8662318</v>
      </c>
      <c r="D2272" t="s">
        <v>1681</v>
      </c>
      <c r="E2272" t="s">
        <v>12269</v>
      </c>
      <c r="F2272" t="s">
        <v>37</v>
      </c>
      <c r="G2272" t="s">
        <v>38</v>
      </c>
      <c r="H2272">
        <v>17000000</v>
      </c>
      <c r="I2272">
        <v>5.9</v>
      </c>
    </row>
    <row r="2273" spans="1:9" x14ac:dyDescent="0.3">
      <c r="A2273" t="s">
        <v>1744</v>
      </c>
      <c r="B2273">
        <v>107</v>
      </c>
      <c r="C2273">
        <v>7156725</v>
      </c>
      <c r="D2273" t="s">
        <v>6419</v>
      </c>
      <c r="E2273" t="s">
        <v>12273</v>
      </c>
      <c r="F2273" t="s">
        <v>37</v>
      </c>
      <c r="G2273" t="s">
        <v>38</v>
      </c>
      <c r="H2273">
        <v>19000000</v>
      </c>
      <c r="I2273">
        <v>5.5</v>
      </c>
    </row>
    <row r="2274" spans="1:9" x14ac:dyDescent="0.3">
      <c r="A2274" t="s">
        <v>12276</v>
      </c>
      <c r="B2274">
        <v>134</v>
      </c>
      <c r="C2274">
        <v>15681020</v>
      </c>
      <c r="D2274" t="s">
        <v>7677</v>
      </c>
      <c r="E2274" t="s">
        <v>12277</v>
      </c>
      <c r="F2274" t="s">
        <v>37</v>
      </c>
      <c r="G2274" t="s">
        <v>56</v>
      </c>
      <c r="H2274">
        <v>17000000</v>
      </c>
      <c r="I2274">
        <v>3.6</v>
      </c>
    </row>
    <row r="2275" spans="1:9" x14ac:dyDescent="0.3">
      <c r="A2275" t="s">
        <v>12287</v>
      </c>
      <c r="B2275">
        <v>122</v>
      </c>
      <c r="C2275">
        <v>6855137</v>
      </c>
      <c r="D2275" t="s">
        <v>464</v>
      </c>
      <c r="E2275" t="s">
        <v>12288</v>
      </c>
      <c r="F2275" t="s">
        <v>37</v>
      </c>
      <c r="G2275" t="s">
        <v>767</v>
      </c>
      <c r="H2275">
        <v>17000000</v>
      </c>
      <c r="I2275">
        <v>7.4</v>
      </c>
    </row>
    <row r="2276" spans="1:9" x14ac:dyDescent="0.3">
      <c r="A2276" t="s">
        <v>12295</v>
      </c>
      <c r="B2276">
        <v>97</v>
      </c>
      <c r="C2276">
        <v>2315683</v>
      </c>
      <c r="D2276" t="s">
        <v>12296</v>
      </c>
      <c r="E2276" t="s">
        <v>12297</v>
      </c>
      <c r="F2276" t="s">
        <v>37</v>
      </c>
      <c r="G2276" t="s">
        <v>56</v>
      </c>
      <c r="H2276">
        <v>17000000</v>
      </c>
      <c r="I2276">
        <v>3</v>
      </c>
    </row>
    <row r="2277" spans="1:9" x14ac:dyDescent="0.3">
      <c r="A2277" t="s">
        <v>2392</v>
      </c>
      <c r="B2277">
        <v>110</v>
      </c>
      <c r="C2277">
        <v>39825798</v>
      </c>
      <c r="D2277" t="s">
        <v>3277</v>
      </c>
      <c r="E2277" t="s">
        <v>12301</v>
      </c>
      <c r="F2277" t="s">
        <v>37</v>
      </c>
      <c r="G2277" t="s">
        <v>38</v>
      </c>
      <c r="H2277">
        <v>16000000</v>
      </c>
      <c r="I2277">
        <v>7.6</v>
      </c>
    </row>
    <row r="2278" spans="1:9" x14ac:dyDescent="0.3">
      <c r="A2278" t="s">
        <v>12305</v>
      </c>
      <c r="B2278">
        <v>102</v>
      </c>
      <c r="C2278">
        <v>2000000</v>
      </c>
      <c r="D2278" t="s">
        <v>8570</v>
      </c>
      <c r="E2278" t="s">
        <v>12307</v>
      </c>
      <c r="F2278" t="s">
        <v>37</v>
      </c>
      <c r="G2278" t="s">
        <v>38</v>
      </c>
      <c r="H2278">
        <v>17000000</v>
      </c>
      <c r="I2278">
        <v>6.4</v>
      </c>
    </row>
    <row r="2279" spans="1:9" x14ac:dyDescent="0.3">
      <c r="A2279" t="s">
        <v>1324</v>
      </c>
      <c r="B2279">
        <v>98</v>
      </c>
      <c r="C2279">
        <v>1569918</v>
      </c>
      <c r="D2279" t="s">
        <v>5685</v>
      </c>
      <c r="E2279" t="s">
        <v>12312</v>
      </c>
      <c r="F2279" t="s">
        <v>37</v>
      </c>
      <c r="G2279" t="s">
        <v>7987</v>
      </c>
      <c r="H2279">
        <v>17000000</v>
      </c>
      <c r="I2279">
        <v>6.9</v>
      </c>
    </row>
    <row r="2280" spans="1:9" x14ac:dyDescent="0.3">
      <c r="A2280" t="s">
        <v>2853</v>
      </c>
      <c r="B2280">
        <v>120</v>
      </c>
      <c r="C2280">
        <v>106869</v>
      </c>
      <c r="D2280" t="s">
        <v>5274</v>
      </c>
      <c r="E2280" t="s">
        <v>12316</v>
      </c>
      <c r="F2280" t="s">
        <v>37</v>
      </c>
      <c r="G2280" t="s">
        <v>1465</v>
      </c>
      <c r="H2280">
        <v>17000000</v>
      </c>
      <c r="I2280">
        <v>6.6</v>
      </c>
    </row>
    <row r="2281" spans="1:9" x14ac:dyDescent="0.3">
      <c r="A2281" t="s">
        <v>9802</v>
      </c>
      <c r="B2281">
        <v>160</v>
      </c>
      <c r="C2281">
        <v>273420</v>
      </c>
      <c r="D2281" t="s">
        <v>12320</v>
      </c>
      <c r="E2281" t="s">
        <v>12321</v>
      </c>
      <c r="F2281" t="s">
        <v>37</v>
      </c>
      <c r="G2281" t="s">
        <v>1465</v>
      </c>
      <c r="H2281">
        <v>17000000</v>
      </c>
      <c r="I2281">
        <v>5.5</v>
      </c>
    </row>
    <row r="2282" spans="1:9" x14ac:dyDescent="0.3">
      <c r="A2282" t="s">
        <v>12337</v>
      </c>
      <c r="B2282">
        <v>83</v>
      </c>
      <c r="C2282">
        <v>4930798</v>
      </c>
      <c r="D2282" t="s">
        <v>5544</v>
      </c>
      <c r="E2282" t="s">
        <v>12340</v>
      </c>
      <c r="F2282" t="s">
        <v>37</v>
      </c>
      <c r="G2282" t="s">
        <v>38</v>
      </c>
      <c r="H2282">
        <v>17000000</v>
      </c>
      <c r="I2282">
        <v>4.0999999999999996</v>
      </c>
    </row>
    <row r="2283" spans="1:9" x14ac:dyDescent="0.3">
      <c r="A2283" t="s">
        <v>12344</v>
      </c>
      <c r="B2283">
        <v>102</v>
      </c>
      <c r="C2283">
        <v>59847242</v>
      </c>
      <c r="D2283" t="s">
        <v>9105</v>
      </c>
      <c r="E2283" t="s">
        <v>12345</v>
      </c>
      <c r="F2283" t="s">
        <v>37</v>
      </c>
      <c r="G2283" t="s">
        <v>38</v>
      </c>
      <c r="H2283">
        <v>16500000</v>
      </c>
      <c r="I2283">
        <v>6.8</v>
      </c>
    </row>
    <row r="2284" spans="1:9" x14ac:dyDescent="0.3">
      <c r="A2284" t="s">
        <v>12348</v>
      </c>
      <c r="B2284">
        <v>122</v>
      </c>
      <c r="C2284">
        <v>220914</v>
      </c>
      <c r="D2284" t="s">
        <v>6326</v>
      </c>
      <c r="E2284" t="s">
        <v>12349</v>
      </c>
      <c r="F2284" t="s">
        <v>37</v>
      </c>
      <c r="G2284" t="s">
        <v>38</v>
      </c>
      <c r="H2284">
        <v>16800000</v>
      </c>
      <c r="I2284">
        <v>6.5</v>
      </c>
    </row>
    <row r="2285" spans="1:9" x14ac:dyDescent="0.3">
      <c r="A2285" t="s">
        <v>760</v>
      </c>
      <c r="B2285">
        <v>126</v>
      </c>
      <c r="C2285">
        <v>43848100</v>
      </c>
      <c r="D2285" t="s">
        <v>1935</v>
      </c>
      <c r="E2285" t="s">
        <v>12354</v>
      </c>
      <c r="F2285" t="s">
        <v>37</v>
      </c>
      <c r="G2285" t="s">
        <v>38</v>
      </c>
      <c r="H2285">
        <v>15000000</v>
      </c>
      <c r="I2285">
        <v>7.4</v>
      </c>
    </row>
    <row r="2286" spans="1:9" x14ac:dyDescent="0.3">
      <c r="A2286" t="s">
        <v>1064</v>
      </c>
      <c r="B2286">
        <v>136</v>
      </c>
      <c r="C2286">
        <v>42700000</v>
      </c>
      <c r="D2286" t="s">
        <v>214</v>
      </c>
      <c r="E2286" t="s">
        <v>12357</v>
      </c>
      <c r="F2286" t="s">
        <v>37</v>
      </c>
      <c r="G2286" t="s">
        <v>38</v>
      </c>
      <c r="H2286">
        <v>16500000</v>
      </c>
      <c r="I2286">
        <v>7.7</v>
      </c>
    </row>
    <row r="2287" spans="1:9" x14ac:dyDescent="0.3">
      <c r="A2287" t="s">
        <v>12360</v>
      </c>
      <c r="B2287">
        <v>120</v>
      </c>
      <c r="C2287">
        <v>18663911</v>
      </c>
      <c r="D2287" t="s">
        <v>6326</v>
      </c>
      <c r="E2287" t="s">
        <v>12361</v>
      </c>
      <c r="F2287" t="s">
        <v>37</v>
      </c>
      <c r="G2287" t="s">
        <v>56</v>
      </c>
      <c r="H2287">
        <v>16500000</v>
      </c>
      <c r="I2287">
        <v>7.1</v>
      </c>
    </row>
    <row r="2288" spans="1:9" x14ac:dyDescent="0.3">
      <c r="A2288" t="s">
        <v>12365</v>
      </c>
      <c r="B2288">
        <v>108</v>
      </c>
      <c r="C2288">
        <v>11702090</v>
      </c>
      <c r="D2288" t="s">
        <v>1681</v>
      </c>
      <c r="E2288" t="s">
        <v>12367</v>
      </c>
      <c r="F2288" t="s">
        <v>37</v>
      </c>
      <c r="G2288" t="s">
        <v>38</v>
      </c>
      <c r="H2288">
        <v>16500000</v>
      </c>
      <c r="I2288">
        <v>6.3</v>
      </c>
    </row>
    <row r="2289" spans="1:9" x14ac:dyDescent="0.3">
      <c r="A2289" t="s">
        <v>12371</v>
      </c>
      <c r="B2289">
        <v>126</v>
      </c>
      <c r="C2289">
        <v>13005485</v>
      </c>
      <c r="D2289" t="s">
        <v>3409</v>
      </c>
      <c r="E2289" t="s">
        <v>12372</v>
      </c>
      <c r="F2289" t="s">
        <v>37</v>
      </c>
      <c r="G2289" t="s">
        <v>38</v>
      </c>
      <c r="H2289">
        <v>15000000</v>
      </c>
      <c r="I2289">
        <v>7.6</v>
      </c>
    </row>
    <row r="2290" spans="1:9" x14ac:dyDescent="0.3">
      <c r="A2290" t="s">
        <v>1096</v>
      </c>
      <c r="B2290">
        <v>128</v>
      </c>
      <c r="C2290">
        <v>95860116</v>
      </c>
      <c r="D2290" t="s">
        <v>2527</v>
      </c>
      <c r="E2290" t="s">
        <v>12375</v>
      </c>
      <c r="F2290" t="s">
        <v>37</v>
      </c>
      <c r="G2290" t="s">
        <v>38</v>
      </c>
      <c r="H2290">
        <v>16400000</v>
      </c>
      <c r="I2290">
        <v>8</v>
      </c>
    </row>
    <row r="2291" spans="1:9" x14ac:dyDescent="0.3">
      <c r="A2291" t="s">
        <v>12378</v>
      </c>
      <c r="B2291">
        <v>113</v>
      </c>
      <c r="C2291">
        <v>127175354</v>
      </c>
      <c r="D2291" t="s">
        <v>1671</v>
      </c>
      <c r="E2291" t="s">
        <v>12379</v>
      </c>
      <c r="F2291" t="s">
        <v>37</v>
      </c>
      <c r="G2291" t="s">
        <v>38</v>
      </c>
      <c r="H2291">
        <v>16000000</v>
      </c>
      <c r="I2291">
        <v>7.3</v>
      </c>
    </row>
    <row r="2292" spans="1:9" x14ac:dyDescent="0.3">
      <c r="A2292" t="s">
        <v>3891</v>
      </c>
      <c r="B2292">
        <v>89</v>
      </c>
      <c r="C2292">
        <v>92823600</v>
      </c>
      <c r="D2292" t="s">
        <v>1415</v>
      </c>
      <c r="E2292" t="s">
        <v>12384</v>
      </c>
      <c r="F2292" t="s">
        <v>37</v>
      </c>
      <c r="G2292" t="s">
        <v>38</v>
      </c>
      <c r="H2292">
        <v>16000000</v>
      </c>
      <c r="I2292">
        <v>7.6</v>
      </c>
    </row>
    <row r="2293" spans="1:9" x14ac:dyDescent="0.3">
      <c r="A2293" t="s">
        <v>10145</v>
      </c>
      <c r="B2293">
        <v>129</v>
      </c>
      <c r="C2293">
        <v>54000000</v>
      </c>
      <c r="D2293" t="s">
        <v>3409</v>
      </c>
      <c r="E2293" t="s">
        <v>12388</v>
      </c>
      <c r="F2293" t="s">
        <v>37</v>
      </c>
      <c r="G2293" t="s">
        <v>38</v>
      </c>
      <c r="H2293">
        <v>16000000</v>
      </c>
      <c r="I2293">
        <v>7.8</v>
      </c>
    </row>
    <row r="2294" spans="1:9" x14ac:dyDescent="0.3">
      <c r="A2294" t="s">
        <v>2542</v>
      </c>
      <c r="B2294">
        <v>94</v>
      </c>
      <c r="C2294">
        <v>68525609</v>
      </c>
      <c r="D2294" t="s">
        <v>1671</v>
      </c>
      <c r="E2294" t="s">
        <v>12392</v>
      </c>
      <c r="F2294" t="s">
        <v>37</v>
      </c>
      <c r="G2294" t="s">
        <v>38</v>
      </c>
      <c r="H2294">
        <v>15600000</v>
      </c>
      <c r="I2294">
        <v>6.5</v>
      </c>
    </row>
    <row r="2295" spans="1:9" x14ac:dyDescent="0.3">
      <c r="A2295" t="s">
        <v>4099</v>
      </c>
      <c r="B2295">
        <v>106</v>
      </c>
      <c r="C2295">
        <v>52885587</v>
      </c>
      <c r="D2295" t="s">
        <v>4479</v>
      </c>
      <c r="E2295" t="s">
        <v>12396</v>
      </c>
      <c r="F2295" t="s">
        <v>37</v>
      </c>
      <c r="G2295" t="s">
        <v>38</v>
      </c>
      <c r="H2295">
        <v>16000000</v>
      </c>
      <c r="I2295">
        <v>6.4</v>
      </c>
    </row>
    <row r="2296" spans="1:9" x14ac:dyDescent="0.3">
      <c r="A2296" t="s">
        <v>12400</v>
      </c>
      <c r="B2296">
        <v>100</v>
      </c>
      <c r="C2296">
        <v>44667095</v>
      </c>
      <c r="D2296" t="s">
        <v>1415</v>
      </c>
      <c r="E2296" t="s">
        <v>12401</v>
      </c>
      <c r="F2296" t="s">
        <v>37</v>
      </c>
      <c r="G2296" t="s">
        <v>1465</v>
      </c>
      <c r="H2296">
        <v>15000000</v>
      </c>
      <c r="I2296">
        <v>8</v>
      </c>
    </row>
    <row r="2297" spans="1:9" x14ac:dyDescent="0.3">
      <c r="A2297" t="s">
        <v>3749</v>
      </c>
      <c r="B2297">
        <v>89</v>
      </c>
      <c r="C2297">
        <v>42638165</v>
      </c>
      <c r="D2297" t="s">
        <v>2094</v>
      </c>
      <c r="E2297" t="s">
        <v>12404</v>
      </c>
      <c r="F2297" t="s">
        <v>37</v>
      </c>
      <c r="G2297" t="s">
        <v>38</v>
      </c>
      <c r="H2297">
        <v>16000000</v>
      </c>
      <c r="I2297">
        <v>4.8</v>
      </c>
    </row>
    <row r="2298" spans="1:9" x14ac:dyDescent="0.3">
      <c r="A2298" t="s">
        <v>5382</v>
      </c>
      <c r="B2298">
        <v>94</v>
      </c>
      <c r="C2298">
        <v>45507053</v>
      </c>
      <c r="D2298" t="s">
        <v>11384</v>
      </c>
      <c r="E2298" t="s">
        <v>12408</v>
      </c>
      <c r="F2298" t="s">
        <v>37</v>
      </c>
      <c r="G2298" t="s">
        <v>38</v>
      </c>
      <c r="H2298">
        <v>16000000</v>
      </c>
      <c r="I2298">
        <v>7.8</v>
      </c>
    </row>
    <row r="2299" spans="1:9" x14ac:dyDescent="0.3">
      <c r="A2299" t="s">
        <v>876</v>
      </c>
      <c r="B2299">
        <v>83</v>
      </c>
      <c r="C2299">
        <v>39511038</v>
      </c>
      <c r="D2299" t="s">
        <v>6403</v>
      </c>
      <c r="E2299" t="s">
        <v>12411</v>
      </c>
      <c r="F2299" t="s">
        <v>37</v>
      </c>
      <c r="G2299" t="s">
        <v>38</v>
      </c>
      <c r="H2299">
        <v>16000000</v>
      </c>
      <c r="I2299">
        <v>5.9</v>
      </c>
    </row>
    <row r="2300" spans="1:9" x14ac:dyDescent="0.3">
      <c r="A2300" t="s">
        <v>12414</v>
      </c>
      <c r="B2300">
        <v>111</v>
      </c>
      <c r="C2300">
        <v>6462576</v>
      </c>
      <c r="D2300" t="s">
        <v>3409</v>
      </c>
      <c r="E2300" t="s">
        <v>12416</v>
      </c>
      <c r="F2300" t="s">
        <v>37</v>
      </c>
      <c r="G2300" t="s">
        <v>38</v>
      </c>
      <c r="H2300">
        <v>18500000</v>
      </c>
      <c r="I2300">
        <v>5.4</v>
      </c>
    </row>
    <row r="2301" spans="1:9" x14ac:dyDescent="0.3">
      <c r="A2301" t="s">
        <v>12419</v>
      </c>
      <c r="B2301">
        <v>80</v>
      </c>
      <c r="C2301">
        <v>40363530</v>
      </c>
      <c r="D2301" t="s">
        <v>3057</v>
      </c>
      <c r="E2301" t="s">
        <v>12420</v>
      </c>
      <c r="F2301" t="s">
        <v>37</v>
      </c>
      <c r="G2301" t="s">
        <v>38</v>
      </c>
      <c r="H2301">
        <v>16000000</v>
      </c>
      <c r="I2301">
        <v>3.3</v>
      </c>
    </row>
    <row r="2302" spans="1:9" x14ac:dyDescent="0.3">
      <c r="A2302" t="s">
        <v>378</v>
      </c>
      <c r="B2302">
        <v>112</v>
      </c>
      <c r="C2302">
        <v>37623143</v>
      </c>
      <c r="D2302" t="s">
        <v>12424</v>
      </c>
      <c r="E2302" t="s">
        <v>12426</v>
      </c>
      <c r="F2302" t="s">
        <v>2778</v>
      </c>
      <c r="G2302" t="s">
        <v>3571</v>
      </c>
      <c r="H2302">
        <v>13500000</v>
      </c>
      <c r="I2302">
        <v>8.1999999999999993</v>
      </c>
    </row>
    <row r="2303" spans="1:9" x14ac:dyDescent="0.3">
      <c r="A2303" t="s">
        <v>4987</v>
      </c>
      <c r="B2303">
        <v>94</v>
      </c>
      <c r="C2303">
        <v>33357476</v>
      </c>
      <c r="D2303" t="s">
        <v>12433</v>
      </c>
      <c r="E2303" t="s">
        <v>12434</v>
      </c>
      <c r="F2303" t="s">
        <v>37</v>
      </c>
      <c r="G2303" t="s">
        <v>38</v>
      </c>
      <c r="H2303">
        <v>35000000</v>
      </c>
      <c r="I2303">
        <v>5.4</v>
      </c>
    </row>
    <row r="2304" spans="1:9" x14ac:dyDescent="0.3">
      <c r="A2304" t="s">
        <v>2943</v>
      </c>
      <c r="B2304">
        <v>130</v>
      </c>
      <c r="C2304">
        <v>28734552</v>
      </c>
      <c r="D2304" t="s">
        <v>5274</v>
      </c>
      <c r="E2304" t="s">
        <v>12437</v>
      </c>
      <c r="F2304" t="s">
        <v>37</v>
      </c>
      <c r="G2304" t="s">
        <v>38</v>
      </c>
      <c r="H2304">
        <v>16000000</v>
      </c>
      <c r="I2304">
        <v>6.4</v>
      </c>
    </row>
    <row r="2305" spans="1:9" x14ac:dyDescent="0.3">
      <c r="A2305" t="s">
        <v>12441</v>
      </c>
      <c r="B2305">
        <v>91</v>
      </c>
      <c r="C2305">
        <v>37300107</v>
      </c>
      <c r="D2305" t="s">
        <v>4384</v>
      </c>
      <c r="E2305" t="s">
        <v>12442</v>
      </c>
      <c r="F2305" t="s">
        <v>37</v>
      </c>
      <c r="G2305" t="s">
        <v>38</v>
      </c>
      <c r="H2305">
        <v>16000000</v>
      </c>
      <c r="I2305">
        <v>4.8</v>
      </c>
    </row>
    <row r="2306" spans="1:9" x14ac:dyDescent="0.3">
      <c r="A2306" t="s">
        <v>6767</v>
      </c>
      <c r="B2306">
        <v>91</v>
      </c>
      <c r="C2306">
        <v>27087695</v>
      </c>
      <c r="D2306" t="s">
        <v>5383</v>
      </c>
      <c r="E2306" t="s">
        <v>12445</v>
      </c>
      <c r="F2306" t="s">
        <v>37</v>
      </c>
      <c r="G2306" t="s">
        <v>38</v>
      </c>
      <c r="H2306">
        <v>17700000</v>
      </c>
      <c r="I2306">
        <v>5.9</v>
      </c>
    </row>
    <row r="2307" spans="1:9" x14ac:dyDescent="0.3">
      <c r="A2307" t="s">
        <v>12448</v>
      </c>
      <c r="B2307">
        <v>110</v>
      </c>
      <c r="C2307">
        <v>30102717</v>
      </c>
      <c r="D2307" t="s">
        <v>4556</v>
      </c>
      <c r="E2307" t="s">
        <v>12451</v>
      </c>
      <c r="F2307" t="s">
        <v>37</v>
      </c>
      <c r="G2307" t="s">
        <v>38</v>
      </c>
      <c r="H2307">
        <v>15000000</v>
      </c>
      <c r="I2307">
        <v>5.5</v>
      </c>
    </row>
    <row r="2308" spans="1:9" x14ac:dyDescent="0.3">
      <c r="A2308" t="s">
        <v>2453</v>
      </c>
      <c r="B2308">
        <v>121</v>
      </c>
      <c r="C2308">
        <v>23618786</v>
      </c>
      <c r="D2308" t="s">
        <v>12456</v>
      </c>
      <c r="E2308" t="s">
        <v>12457</v>
      </c>
      <c r="F2308" t="s">
        <v>37</v>
      </c>
      <c r="G2308" t="s">
        <v>56</v>
      </c>
      <c r="H2308">
        <v>8000000</v>
      </c>
      <c r="I2308">
        <v>7.9</v>
      </c>
    </row>
    <row r="2309" spans="1:9" x14ac:dyDescent="0.3">
      <c r="A2309" t="s">
        <v>12460</v>
      </c>
      <c r="B2309">
        <v>114</v>
      </c>
      <c r="C2309">
        <v>26896744</v>
      </c>
      <c r="D2309" t="s">
        <v>2527</v>
      </c>
      <c r="E2309" t="s">
        <v>12461</v>
      </c>
      <c r="F2309" t="s">
        <v>37</v>
      </c>
      <c r="G2309" t="s">
        <v>38</v>
      </c>
      <c r="H2309">
        <v>16500000</v>
      </c>
      <c r="I2309">
        <v>4.9000000000000004</v>
      </c>
    </row>
    <row r="2310" spans="1:9" x14ac:dyDescent="0.3">
      <c r="A2310" t="s">
        <v>4003</v>
      </c>
      <c r="B2310">
        <v>96</v>
      </c>
      <c r="C2310">
        <v>23213577</v>
      </c>
      <c r="D2310" t="s">
        <v>214</v>
      </c>
      <c r="E2310" t="s">
        <v>12464</v>
      </c>
      <c r="F2310" t="s">
        <v>37</v>
      </c>
      <c r="G2310" t="s">
        <v>3571</v>
      </c>
      <c r="H2310">
        <v>15500000</v>
      </c>
      <c r="I2310">
        <v>7.2</v>
      </c>
    </row>
    <row r="2311" spans="1:9" x14ac:dyDescent="0.3">
      <c r="A2311" t="s">
        <v>12474</v>
      </c>
      <c r="B2311">
        <v>94</v>
      </c>
      <c r="C2311">
        <v>20627372</v>
      </c>
      <c r="D2311" t="s">
        <v>1415</v>
      </c>
      <c r="E2311" t="s">
        <v>12475</v>
      </c>
      <c r="F2311" t="s">
        <v>37</v>
      </c>
      <c r="G2311" t="s">
        <v>38</v>
      </c>
      <c r="H2311">
        <v>16000000</v>
      </c>
      <c r="I2311">
        <v>5.3</v>
      </c>
    </row>
    <row r="2312" spans="1:9" x14ac:dyDescent="0.3">
      <c r="A2312" t="s">
        <v>12479</v>
      </c>
      <c r="B2312">
        <v>109</v>
      </c>
      <c r="C2312">
        <v>16346122</v>
      </c>
      <c r="D2312" t="s">
        <v>3409</v>
      </c>
      <c r="E2312" t="s">
        <v>12480</v>
      </c>
      <c r="F2312" t="s">
        <v>37</v>
      </c>
      <c r="G2312" t="s">
        <v>38</v>
      </c>
      <c r="H2312">
        <v>16000000</v>
      </c>
      <c r="I2312">
        <v>7.2</v>
      </c>
    </row>
    <row r="2313" spans="1:9" x14ac:dyDescent="0.3">
      <c r="A2313" t="s">
        <v>4777</v>
      </c>
      <c r="B2313">
        <v>107</v>
      </c>
      <c r="C2313">
        <v>16204793</v>
      </c>
      <c r="D2313" t="s">
        <v>882</v>
      </c>
      <c r="E2313" t="s">
        <v>12484</v>
      </c>
      <c r="F2313" t="s">
        <v>37</v>
      </c>
      <c r="G2313" t="s">
        <v>38</v>
      </c>
      <c r="H2313">
        <v>16000000</v>
      </c>
      <c r="I2313">
        <v>5.0999999999999996</v>
      </c>
    </row>
    <row r="2314" spans="1:9" x14ac:dyDescent="0.3">
      <c r="A2314" t="s">
        <v>11208</v>
      </c>
      <c r="B2314">
        <v>96</v>
      </c>
      <c r="C2314">
        <v>15427192</v>
      </c>
      <c r="D2314" t="s">
        <v>12488</v>
      </c>
      <c r="E2314" t="s">
        <v>12489</v>
      </c>
      <c r="F2314" t="s">
        <v>37</v>
      </c>
      <c r="G2314" t="s">
        <v>38</v>
      </c>
      <c r="H2314">
        <v>16000000</v>
      </c>
      <c r="I2314">
        <v>5.6</v>
      </c>
    </row>
    <row r="2315" spans="1:9" x14ac:dyDescent="0.3">
      <c r="A2315" t="s">
        <v>4003</v>
      </c>
      <c r="B2315">
        <v>88</v>
      </c>
      <c r="C2315">
        <v>14792779</v>
      </c>
      <c r="D2315" t="s">
        <v>1671</v>
      </c>
      <c r="E2315" t="s">
        <v>12494</v>
      </c>
      <c r="F2315" t="s">
        <v>37</v>
      </c>
      <c r="G2315" t="s">
        <v>38</v>
      </c>
      <c r="H2315">
        <v>16000000</v>
      </c>
      <c r="I2315">
        <v>7.6</v>
      </c>
    </row>
    <row r="2316" spans="1:9" x14ac:dyDescent="0.3">
      <c r="A2316" t="s">
        <v>12497</v>
      </c>
      <c r="B2316">
        <v>113</v>
      </c>
      <c r="C2316">
        <v>19057024</v>
      </c>
      <c r="D2316" t="s">
        <v>214</v>
      </c>
      <c r="E2316" t="s">
        <v>12498</v>
      </c>
      <c r="F2316" t="s">
        <v>37</v>
      </c>
      <c r="G2316" t="s">
        <v>38</v>
      </c>
      <c r="H2316">
        <v>16000000</v>
      </c>
      <c r="I2316">
        <v>7.2</v>
      </c>
    </row>
    <row r="2317" spans="1:9" x14ac:dyDescent="0.3">
      <c r="A2317" t="s">
        <v>12502</v>
      </c>
      <c r="B2317">
        <v>101</v>
      </c>
      <c r="C2317">
        <v>14108518</v>
      </c>
      <c r="D2317" t="s">
        <v>1415</v>
      </c>
      <c r="E2317" t="s">
        <v>12504</v>
      </c>
      <c r="F2317" t="s">
        <v>37</v>
      </c>
      <c r="G2317" t="s">
        <v>38</v>
      </c>
      <c r="H2317">
        <v>16000000</v>
      </c>
      <c r="I2317">
        <v>5.7</v>
      </c>
    </row>
    <row r="2318" spans="1:9" x14ac:dyDescent="0.3">
      <c r="A2318" t="s">
        <v>9927</v>
      </c>
      <c r="B2318">
        <v>105</v>
      </c>
      <c r="C2318">
        <v>13854000</v>
      </c>
      <c r="D2318" t="s">
        <v>2469</v>
      </c>
      <c r="E2318" t="s">
        <v>12508</v>
      </c>
      <c r="F2318" t="s">
        <v>37</v>
      </c>
      <c r="G2318" t="s">
        <v>38</v>
      </c>
      <c r="H2318">
        <v>20000000</v>
      </c>
      <c r="I2318">
        <v>5.2</v>
      </c>
    </row>
    <row r="2319" spans="1:9" x14ac:dyDescent="0.3">
      <c r="A2319" t="s">
        <v>2728</v>
      </c>
      <c r="B2319">
        <v>125</v>
      </c>
      <c r="C2319">
        <v>77324422</v>
      </c>
      <c r="D2319" t="s">
        <v>3409</v>
      </c>
      <c r="E2319" t="s">
        <v>12511</v>
      </c>
      <c r="F2319" t="s">
        <v>37</v>
      </c>
      <c r="G2319" t="s">
        <v>38</v>
      </c>
      <c r="H2319">
        <v>26000000</v>
      </c>
      <c r="I2319">
        <v>7.7</v>
      </c>
    </row>
    <row r="2320" spans="1:9" x14ac:dyDescent="0.3">
      <c r="A2320" t="s">
        <v>12514</v>
      </c>
      <c r="B2320">
        <v>100</v>
      </c>
      <c r="C2320">
        <v>15500000</v>
      </c>
      <c r="D2320" t="s">
        <v>5032</v>
      </c>
      <c r="E2320" t="s">
        <v>12515</v>
      </c>
      <c r="F2320" t="s">
        <v>37</v>
      </c>
      <c r="G2320" t="s">
        <v>767</v>
      </c>
      <c r="H2320">
        <v>16000000</v>
      </c>
      <c r="I2320">
        <v>7</v>
      </c>
    </row>
    <row r="2321" spans="1:9" x14ac:dyDescent="0.3">
      <c r="A2321" t="s">
        <v>12530</v>
      </c>
      <c r="B2321">
        <v>112</v>
      </c>
      <c r="C2321">
        <v>4734235</v>
      </c>
      <c r="D2321" t="s">
        <v>5510</v>
      </c>
      <c r="E2321" t="s">
        <v>12531</v>
      </c>
      <c r="F2321" t="s">
        <v>37</v>
      </c>
      <c r="G2321" t="s">
        <v>38</v>
      </c>
      <c r="H2321">
        <v>15000000</v>
      </c>
      <c r="I2321">
        <v>6</v>
      </c>
    </row>
    <row r="2322" spans="1:9" x14ac:dyDescent="0.3">
      <c r="A2322" t="s">
        <v>4003</v>
      </c>
      <c r="B2322">
        <v>112</v>
      </c>
      <c r="C2322">
        <v>4839383</v>
      </c>
      <c r="D2322" t="s">
        <v>1681</v>
      </c>
      <c r="E2322" t="s">
        <v>12534</v>
      </c>
      <c r="F2322" t="s">
        <v>37</v>
      </c>
      <c r="G2322" t="s">
        <v>38</v>
      </c>
      <c r="H2322">
        <v>16000000</v>
      </c>
      <c r="I2322">
        <v>6.6</v>
      </c>
    </row>
    <row r="2323" spans="1:9" x14ac:dyDescent="0.3">
      <c r="A2323" t="s">
        <v>12537</v>
      </c>
      <c r="B2323">
        <v>95</v>
      </c>
      <c r="C2323">
        <v>4193025</v>
      </c>
      <c r="D2323" t="s">
        <v>6419</v>
      </c>
      <c r="E2323" t="s">
        <v>12538</v>
      </c>
      <c r="F2323" t="s">
        <v>37</v>
      </c>
      <c r="G2323" t="s">
        <v>38</v>
      </c>
      <c r="H2323">
        <v>15000000</v>
      </c>
      <c r="I2323">
        <v>6.8</v>
      </c>
    </row>
    <row r="2324" spans="1:9" x14ac:dyDescent="0.3">
      <c r="A2324" t="s">
        <v>5834</v>
      </c>
      <c r="B2324">
        <v>110</v>
      </c>
      <c r="C2324">
        <v>5900000</v>
      </c>
      <c r="D2324" t="s">
        <v>42</v>
      </c>
      <c r="E2324" t="s">
        <v>12543</v>
      </c>
      <c r="F2324" t="s">
        <v>37</v>
      </c>
      <c r="G2324" t="s">
        <v>56</v>
      </c>
      <c r="H2324">
        <v>16000000</v>
      </c>
      <c r="I2324">
        <v>7.2</v>
      </c>
    </row>
    <row r="2325" spans="1:9" x14ac:dyDescent="0.3">
      <c r="A2325" t="s">
        <v>12546</v>
      </c>
      <c r="B2325">
        <v>118</v>
      </c>
      <c r="C2325">
        <v>2849142</v>
      </c>
      <c r="D2325" t="s">
        <v>3409</v>
      </c>
      <c r="E2325" t="s">
        <v>12547</v>
      </c>
      <c r="F2325" t="s">
        <v>37</v>
      </c>
      <c r="G2325" t="s">
        <v>38</v>
      </c>
      <c r="H2325">
        <v>16000000</v>
      </c>
      <c r="I2325">
        <v>7.2</v>
      </c>
    </row>
    <row r="2326" spans="1:9" x14ac:dyDescent="0.3">
      <c r="A2326" t="s">
        <v>12551</v>
      </c>
      <c r="B2326">
        <v>97</v>
      </c>
      <c r="C2326">
        <v>1686429</v>
      </c>
      <c r="D2326" t="s">
        <v>12552</v>
      </c>
      <c r="E2326" t="s">
        <v>12553</v>
      </c>
      <c r="F2326" t="s">
        <v>37</v>
      </c>
      <c r="G2326" t="s">
        <v>38</v>
      </c>
      <c r="H2326">
        <v>16000000</v>
      </c>
      <c r="I2326">
        <v>2.8</v>
      </c>
    </row>
    <row r="2327" spans="1:9" x14ac:dyDescent="0.3">
      <c r="A2327" t="s">
        <v>8972</v>
      </c>
      <c r="B2327">
        <v>120</v>
      </c>
      <c r="C2327">
        <v>1984743</v>
      </c>
      <c r="D2327" t="s">
        <v>214</v>
      </c>
      <c r="E2327" t="s">
        <v>12556</v>
      </c>
      <c r="F2327" t="s">
        <v>37</v>
      </c>
      <c r="G2327" t="s">
        <v>38</v>
      </c>
      <c r="H2327">
        <v>16000000</v>
      </c>
      <c r="I2327">
        <v>6.6</v>
      </c>
    </row>
    <row r="2328" spans="1:9" x14ac:dyDescent="0.3">
      <c r="A2328" t="s">
        <v>12560</v>
      </c>
      <c r="B2328">
        <v>135</v>
      </c>
      <c r="C2328">
        <v>1666262</v>
      </c>
      <c r="D2328" t="s">
        <v>1941</v>
      </c>
      <c r="E2328" t="s">
        <v>12561</v>
      </c>
      <c r="F2328" t="s">
        <v>37</v>
      </c>
      <c r="G2328" t="s">
        <v>56</v>
      </c>
      <c r="H2328">
        <v>16000000</v>
      </c>
      <c r="I2328">
        <v>6.7</v>
      </c>
    </row>
    <row r="2329" spans="1:9" x14ac:dyDescent="0.3">
      <c r="A2329" t="s">
        <v>5289</v>
      </c>
      <c r="B2329">
        <v>101</v>
      </c>
      <c r="C2329">
        <v>2319187</v>
      </c>
      <c r="D2329" t="s">
        <v>2142</v>
      </c>
      <c r="E2329" t="s">
        <v>12565</v>
      </c>
      <c r="F2329" t="s">
        <v>37</v>
      </c>
      <c r="G2329" t="s">
        <v>56</v>
      </c>
      <c r="H2329">
        <v>20000000</v>
      </c>
      <c r="I2329">
        <v>7</v>
      </c>
    </row>
    <row r="2330" spans="1:9" x14ac:dyDescent="0.3">
      <c r="A2330" t="s">
        <v>12569</v>
      </c>
      <c r="B2330">
        <v>92</v>
      </c>
      <c r="C2330">
        <v>13922211</v>
      </c>
      <c r="D2330" t="s">
        <v>1671</v>
      </c>
      <c r="E2330" t="s">
        <v>12570</v>
      </c>
      <c r="F2330" t="s">
        <v>37</v>
      </c>
      <c r="G2330" t="s">
        <v>38</v>
      </c>
      <c r="H2330">
        <v>16000000</v>
      </c>
      <c r="I2330">
        <v>4.4000000000000004</v>
      </c>
    </row>
    <row r="2331" spans="1:9" x14ac:dyDescent="0.3">
      <c r="A2331" t="s">
        <v>12577</v>
      </c>
      <c r="B2331">
        <v>92</v>
      </c>
      <c r="C2331">
        <v>23091</v>
      </c>
      <c r="D2331" t="s">
        <v>5605</v>
      </c>
      <c r="E2331" t="s">
        <v>12579</v>
      </c>
      <c r="F2331" t="s">
        <v>37</v>
      </c>
      <c r="G2331" t="s">
        <v>56</v>
      </c>
      <c r="H2331">
        <v>15000000</v>
      </c>
      <c r="I2331">
        <v>6.2</v>
      </c>
    </row>
    <row r="2332" spans="1:9" x14ac:dyDescent="0.3">
      <c r="A2332" t="s">
        <v>12582</v>
      </c>
      <c r="B2332">
        <v>161</v>
      </c>
      <c r="C2332">
        <v>336467</v>
      </c>
      <c r="D2332" t="s">
        <v>5324</v>
      </c>
      <c r="E2332" t="s">
        <v>12585</v>
      </c>
      <c r="F2332" t="s">
        <v>37</v>
      </c>
      <c r="G2332" t="s">
        <v>1465</v>
      </c>
      <c r="H2332">
        <v>13000000</v>
      </c>
      <c r="I2332">
        <v>7.3</v>
      </c>
    </row>
    <row r="2333" spans="1:9" x14ac:dyDescent="0.3">
      <c r="A2333" t="s">
        <v>11131</v>
      </c>
      <c r="B2333">
        <v>92</v>
      </c>
      <c r="C2333">
        <v>2964</v>
      </c>
      <c r="D2333" t="s">
        <v>8199</v>
      </c>
      <c r="E2333" t="s">
        <v>12589</v>
      </c>
      <c r="F2333" t="s">
        <v>37</v>
      </c>
      <c r="G2333" t="s">
        <v>38</v>
      </c>
      <c r="H2333">
        <v>16000000</v>
      </c>
      <c r="I2333">
        <v>5.0999999999999996</v>
      </c>
    </row>
    <row r="2334" spans="1:9" x14ac:dyDescent="0.3">
      <c r="A2334" t="s">
        <v>12602</v>
      </c>
      <c r="B2334">
        <v>122</v>
      </c>
      <c r="C2334">
        <v>2428883</v>
      </c>
      <c r="D2334" t="s">
        <v>1765</v>
      </c>
      <c r="E2334" t="s">
        <v>12603</v>
      </c>
      <c r="F2334" t="s">
        <v>37</v>
      </c>
      <c r="G2334" t="s">
        <v>38</v>
      </c>
      <c r="H2334">
        <v>16000000</v>
      </c>
      <c r="I2334">
        <v>6.6</v>
      </c>
    </row>
    <row r="2335" spans="1:9" x14ac:dyDescent="0.3">
      <c r="A2335" t="s">
        <v>12606</v>
      </c>
      <c r="B2335">
        <v>91</v>
      </c>
      <c r="C2335">
        <v>13571817</v>
      </c>
      <c r="D2335" t="s">
        <v>4479</v>
      </c>
      <c r="E2335" t="s">
        <v>12607</v>
      </c>
      <c r="F2335" t="s">
        <v>37</v>
      </c>
      <c r="G2335" t="s">
        <v>38</v>
      </c>
      <c r="H2335">
        <v>15600000</v>
      </c>
      <c r="I2335">
        <v>4.5</v>
      </c>
    </row>
    <row r="2336" spans="1:9" x14ac:dyDescent="0.3">
      <c r="A2336" t="s">
        <v>12628</v>
      </c>
      <c r="B2336">
        <v>93</v>
      </c>
      <c r="C2336">
        <v>1181197</v>
      </c>
      <c r="D2336" t="s">
        <v>1924</v>
      </c>
      <c r="E2336" t="s">
        <v>12629</v>
      </c>
      <c r="F2336" t="s">
        <v>37</v>
      </c>
      <c r="G2336" t="s">
        <v>38</v>
      </c>
      <c r="H2336">
        <v>15500000</v>
      </c>
      <c r="I2336">
        <v>5.9</v>
      </c>
    </row>
    <row r="2337" spans="1:9" x14ac:dyDescent="0.3">
      <c r="A2337" t="s">
        <v>12632</v>
      </c>
      <c r="B2337">
        <v>94</v>
      </c>
      <c r="C2337">
        <v>81525</v>
      </c>
      <c r="D2337" t="s">
        <v>3554</v>
      </c>
      <c r="E2337" t="s">
        <v>12635</v>
      </c>
      <c r="F2337" t="s">
        <v>1464</v>
      </c>
      <c r="G2337" t="s">
        <v>1465</v>
      </c>
      <c r="H2337">
        <v>15300000</v>
      </c>
      <c r="I2337">
        <v>6.6</v>
      </c>
    </row>
    <row r="2338" spans="1:9" x14ac:dyDescent="0.3">
      <c r="A2338" t="s">
        <v>653</v>
      </c>
      <c r="B2338">
        <v>95</v>
      </c>
      <c r="C2338">
        <v>7774730</v>
      </c>
      <c r="D2338" t="s">
        <v>12639</v>
      </c>
      <c r="E2338" t="s">
        <v>12641</v>
      </c>
      <c r="F2338" t="s">
        <v>37</v>
      </c>
      <c r="G2338" t="s">
        <v>268</v>
      </c>
      <c r="H2338">
        <v>15500000</v>
      </c>
      <c r="I2338">
        <v>6.5</v>
      </c>
    </row>
    <row r="2339" spans="1:9" x14ac:dyDescent="0.3">
      <c r="A2339" t="s">
        <v>2429</v>
      </c>
      <c r="B2339">
        <v>105</v>
      </c>
      <c r="C2339">
        <v>234760500</v>
      </c>
      <c r="D2339" t="s">
        <v>1752</v>
      </c>
      <c r="E2339" t="s">
        <v>12644</v>
      </c>
      <c r="F2339" t="s">
        <v>37</v>
      </c>
      <c r="G2339" t="s">
        <v>38</v>
      </c>
      <c r="H2339">
        <v>14000000</v>
      </c>
      <c r="I2339">
        <v>7.3</v>
      </c>
    </row>
    <row r="2340" spans="1:9" x14ac:dyDescent="0.3">
      <c r="A2340" t="s">
        <v>1252</v>
      </c>
      <c r="B2340">
        <v>103</v>
      </c>
      <c r="C2340">
        <v>285761243</v>
      </c>
      <c r="D2340" t="s">
        <v>3057</v>
      </c>
      <c r="E2340" t="s">
        <v>12647</v>
      </c>
      <c r="F2340" t="s">
        <v>37</v>
      </c>
      <c r="G2340" t="s">
        <v>38</v>
      </c>
      <c r="H2340">
        <v>18000000</v>
      </c>
      <c r="I2340">
        <v>7.5</v>
      </c>
    </row>
    <row r="2341" spans="1:9" x14ac:dyDescent="0.3">
      <c r="A2341" t="s">
        <v>1028</v>
      </c>
      <c r="B2341">
        <v>102</v>
      </c>
      <c r="C2341">
        <v>167780960</v>
      </c>
      <c r="D2341" t="s">
        <v>3932</v>
      </c>
      <c r="E2341" t="s">
        <v>12650</v>
      </c>
      <c r="F2341" t="s">
        <v>37</v>
      </c>
      <c r="G2341" t="s">
        <v>38</v>
      </c>
      <c r="H2341">
        <v>11000000</v>
      </c>
      <c r="I2341">
        <v>5.9</v>
      </c>
    </row>
    <row r="2342" spans="1:9" x14ac:dyDescent="0.3">
      <c r="A2342" t="s">
        <v>2213</v>
      </c>
      <c r="B2342">
        <v>116</v>
      </c>
      <c r="C2342">
        <v>177200000</v>
      </c>
      <c r="D2342" t="s">
        <v>1415</v>
      </c>
      <c r="E2342" t="s">
        <v>12653</v>
      </c>
      <c r="F2342" t="s">
        <v>37</v>
      </c>
      <c r="G2342" t="s">
        <v>38</v>
      </c>
      <c r="H2342">
        <v>22000000</v>
      </c>
      <c r="I2342">
        <v>7.4</v>
      </c>
    </row>
    <row r="2343" spans="1:9" x14ac:dyDescent="0.3">
      <c r="A2343" t="s">
        <v>1739</v>
      </c>
      <c r="B2343">
        <v>110</v>
      </c>
      <c r="C2343">
        <v>176781728</v>
      </c>
      <c r="D2343" t="s">
        <v>1693</v>
      </c>
      <c r="E2343" t="s">
        <v>12656</v>
      </c>
      <c r="F2343" t="s">
        <v>37</v>
      </c>
      <c r="G2343" t="s">
        <v>38</v>
      </c>
      <c r="H2343">
        <v>15000000</v>
      </c>
      <c r="I2343">
        <v>6.9</v>
      </c>
    </row>
    <row r="2344" spans="1:9" x14ac:dyDescent="0.3">
      <c r="A2344" t="s">
        <v>1064</v>
      </c>
      <c r="B2344">
        <v>120</v>
      </c>
      <c r="C2344">
        <v>128067808</v>
      </c>
      <c r="D2344" t="s">
        <v>1693</v>
      </c>
      <c r="E2344" t="s">
        <v>12662</v>
      </c>
      <c r="F2344" t="s">
        <v>1946</v>
      </c>
      <c r="G2344" t="s">
        <v>12666</v>
      </c>
      <c r="H2344">
        <v>15000000</v>
      </c>
      <c r="I2344">
        <v>7.9</v>
      </c>
    </row>
    <row r="2345" spans="1:9" x14ac:dyDescent="0.3">
      <c r="A2345" t="s">
        <v>48</v>
      </c>
      <c r="B2345">
        <v>122</v>
      </c>
      <c r="C2345">
        <v>130058047</v>
      </c>
      <c r="D2345" t="s">
        <v>3409</v>
      </c>
      <c r="E2345" t="s">
        <v>12667</v>
      </c>
      <c r="F2345" t="s">
        <v>37</v>
      </c>
      <c r="G2345" t="s">
        <v>38</v>
      </c>
      <c r="H2345">
        <v>15000000</v>
      </c>
      <c r="I2345">
        <v>8.4</v>
      </c>
    </row>
    <row r="2346" spans="1:9" x14ac:dyDescent="0.3">
      <c r="A2346" t="s">
        <v>3664</v>
      </c>
      <c r="B2346">
        <v>118</v>
      </c>
      <c r="C2346">
        <v>138795342</v>
      </c>
      <c r="D2346" t="s">
        <v>6113</v>
      </c>
      <c r="E2346" t="s">
        <v>12671</v>
      </c>
      <c r="F2346" t="s">
        <v>37</v>
      </c>
      <c r="G2346" t="s">
        <v>56</v>
      </c>
      <c r="H2346">
        <v>15000000</v>
      </c>
      <c r="I2346">
        <v>8</v>
      </c>
    </row>
    <row r="2347" spans="1:9" x14ac:dyDescent="0.3">
      <c r="A2347" t="s">
        <v>2698</v>
      </c>
      <c r="B2347">
        <v>107</v>
      </c>
      <c r="C2347">
        <v>111936400</v>
      </c>
      <c r="D2347" t="s">
        <v>1009</v>
      </c>
      <c r="E2347" t="s">
        <v>12674</v>
      </c>
      <c r="F2347" t="s">
        <v>37</v>
      </c>
      <c r="G2347" t="s">
        <v>38</v>
      </c>
      <c r="H2347">
        <v>15000000</v>
      </c>
      <c r="I2347">
        <v>6</v>
      </c>
    </row>
    <row r="2348" spans="1:9" x14ac:dyDescent="0.3">
      <c r="A2348" t="s">
        <v>12684</v>
      </c>
      <c r="B2348">
        <v>102</v>
      </c>
      <c r="C2348">
        <v>317040</v>
      </c>
      <c r="D2348" t="s">
        <v>214</v>
      </c>
      <c r="E2348" t="s">
        <v>12685</v>
      </c>
      <c r="F2348" t="s">
        <v>37</v>
      </c>
      <c r="G2348" t="s">
        <v>38</v>
      </c>
      <c r="H2348">
        <v>15500000</v>
      </c>
      <c r="I2348">
        <v>6.8</v>
      </c>
    </row>
    <row r="2349" spans="1:9" x14ac:dyDescent="0.3">
      <c r="A2349" t="s">
        <v>389</v>
      </c>
      <c r="B2349">
        <v>154</v>
      </c>
      <c r="C2349">
        <v>94175854</v>
      </c>
      <c r="D2349" t="s">
        <v>3409</v>
      </c>
      <c r="E2349" t="s">
        <v>12689</v>
      </c>
      <c r="F2349" t="s">
        <v>37</v>
      </c>
      <c r="G2349" t="s">
        <v>38</v>
      </c>
      <c r="H2349">
        <v>15000000</v>
      </c>
      <c r="I2349">
        <v>7.8</v>
      </c>
    </row>
    <row r="2350" spans="1:9" x14ac:dyDescent="0.3">
      <c r="A2350" t="s">
        <v>12702</v>
      </c>
      <c r="B2350">
        <v>114</v>
      </c>
      <c r="C2350">
        <v>91121452</v>
      </c>
      <c r="D2350" t="s">
        <v>9898</v>
      </c>
      <c r="E2350" t="s">
        <v>12703</v>
      </c>
      <c r="F2350" t="s">
        <v>37</v>
      </c>
      <c r="G2350" t="s">
        <v>56</v>
      </c>
      <c r="H2350">
        <v>14000000</v>
      </c>
      <c r="I2350">
        <v>8.1</v>
      </c>
    </row>
    <row r="2351" spans="1:9" x14ac:dyDescent="0.3">
      <c r="A2351" t="s">
        <v>12344</v>
      </c>
      <c r="B2351">
        <v>109</v>
      </c>
      <c r="C2351">
        <v>69800000</v>
      </c>
      <c r="D2351" t="s">
        <v>6190</v>
      </c>
      <c r="E2351" t="s">
        <v>12707</v>
      </c>
      <c r="F2351" t="s">
        <v>37</v>
      </c>
      <c r="G2351" t="s">
        <v>38</v>
      </c>
      <c r="H2351">
        <v>10000000</v>
      </c>
      <c r="I2351">
        <v>6.1</v>
      </c>
    </row>
    <row r="2352" spans="1:9" x14ac:dyDescent="0.3">
      <c r="A2352" t="s">
        <v>2222</v>
      </c>
      <c r="B2352">
        <v>94</v>
      </c>
      <c r="C2352">
        <v>64001297</v>
      </c>
      <c r="D2352" t="s">
        <v>3057</v>
      </c>
      <c r="E2352" t="s">
        <v>12714</v>
      </c>
      <c r="F2352" t="s">
        <v>37</v>
      </c>
      <c r="G2352" t="s">
        <v>38</v>
      </c>
      <c r="H2352">
        <v>15000000</v>
      </c>
      <c r="I2352">
        <v>6.2</v>
      </c>
    </row>
    <row r="2353" spans="1:9" x14ac:dyDescent="0.3">
      <c r="A2353" t="s">
        <v>12717</v>
      </c>
      <c r="B2353">
        <v>100</v>
      </c>
      <c r="C2353">
        <v>71588220</v>
      </c>
      <c r="D2353" t="s">
        <v>7406</v>
      </c>
      <c r="E2353" t="s">
        <v>12719</v>
      </c>
      <c r="F2353" t="s">
        <v>37</v>
      </c>
      <c r="G2353" t="s">
        <v>268</v>
      </c>
      <c r="H2353">
        <v>20000000</v>
      </c>
      <c r="I2353">
        <v>6.2</v>
      </c>
    </row>
    <row r="2354" spans="1:9" x14ac:dyDescent="0.3">
      <c r="A2354" t="s">
        <v>4218</v>
      </c>
      <c r="B2354">
        <v>98</v>
      </c>
      <c r="C2354">
        <v>61400000</v>
      </c>
      <c r="D2354" t="s">
        <v>4219</v>
      </c>
      <c r="E2354" t="s">
        <v>12723</v>
      </c>
      <c r="F2354" t="s">
        <v>37</v>
      </c>
      <c r="G2354" t="s">
        <v>38</v>
      </c>
      <c r="H2354">
        <v>15000000</v>
      </c>
      <c r="I2354">
        <v>7.4</v>
      </c>
    </row>
    <row r="2355" spans="1:9" x14ac:dyDescent="0.3">
      <c r="A2355" t="s">
        <v>10665</v>
      </c>
      <c r="B2355">
        <v>102</v>
      </c>
      <c r="C2355">
        <v>101978840</v>
      </c>
      <c r="D2355" t="s">
        <v>1671</v>
      </c>
      <c r="E2355" t="s">
        <v>12728</v>
      </c>
      <c r="F2355" t="s">
        <v>37</v>
      </c>
      <c r="G2355" t="s">
        <v>38</v>
      </c>
      <c r="H2355">
        <v>15000000</v>
      </c>
      <c r="I2355">
        <v>6.6</v>
      </c>
    </row>
    <row r="2356" spans="1:9" x14ac:dyDescent="0.3">
      <c r="A2356" t="s">
        <v>5647</v>
      </c>
      <c r="B2356">
        <v>94</v>
      </c>
      <c r="C2356">
        <v>56437947</v>
      </c>
      <c r="D2356" t="s">
        <v>1544</v>
      </c>
      <c r="E2356" t="s">
        <v>12733</v>
      </c>
      <c r="F2356" t="s">
        <v>37</v>
      </c>
      <c r="G2356" t="s">
        <v>56</v>
      </c>
      <c r="H2356">
        <v>9800000</v>
      </c>
      <c r="I2356">
        <v>7.3</v>
      </c>
    </row>
    <row r="2357" spans="1:9" x14ac:dyDescent="0.3">
      <c r="A2357" t="s">
        <v>255</v>
      </c>
      <c r="B2357">
        <v>92</v>
      </c>
      <c r="C2357">
        <v>73326666</v>
      </c>
      <c r="D2357" t="s">
        <v>2786</v>
      </c>
      <c r="E2357" t="s">
        <v>12736</v>
      </c>
      <c r="F2357" t="s">
        <v>37</v>
      </c>
      <c r="G2357" t="s">
        <v>38</v>
      </c>
      <c r="H2357">
        <v>15000000</v>
      </c>
      <c r="I2357">
        <v>7.5</v>
      </c>
    </row>
    <row r="2358" spans="1:9" x14ac:dyDescent="0.3">
      <c r="A2358" t="s">
        <v>9516</v>
      </c>
      <c r="B2358">
        <v>113</v>
      </c>
      <c r="C2358">
        <v>55184721</v>
      </c>
      <c r="D2358" t="s">
        <v>2527</v>
      </c>
      <c r="E2358" t="s">
        <v>12740</v>
      </c>
      <c r="F2358" t="s">
        <v>37</v>
      </c>
      <c r="G2358" t="s">
        <v>38</v>
      </c>
      <c r="H2358">
        <v>15000000</v>
      </c>
      <c r="I2358">
        <v>5.6</v>
      </c>
    </row>
    <row r="2359" spans="1:9" x14ac:dyDescent="0.3">
      <c r="A2359" t="s">
        <v>12743</v>
      </c>
      <c r="B2359">
        <v>115</v>
      </c>
      <c r="C2359">
        <v>50003300</v>
      </c>
      <c r="D2359" t="s">
        <v>12744</v>
      </c>
      <c r="E2359" t="s">
        <v>12745</v>
      </c>
      <c r="F2359" t="s">
        <v>37</v>
      </c>
      <c r="G2359" t="s">
        <v>38</v>
      </c>
      <c r="H2359">
        <v>15000000</v>
      </c>
      <c r="I2359">
        <v>7.3</v>
      </c>
    </row>
    <row r="2360" spans="1:9" x14ac:dyDescent="0.3">
      <c r="A2360" t="s">
        <v>12748</v>
      </c>
      <c r="B2360">
        <v>95</v>
      </c>
      <c r="C2360">
        <v>54322273</v>
      </c>
      <c r="D2360" t="s">
        <v>895</v>
      </c>
      <c r="E2360" t="s">
        <v>12749</v>
      </c>
      <c r="F2360" t="s">
        <v>37</v>
      </c>
      <c r="G2360" t="s">
        <v>56</v>
      </c>
      <c r="H2360">
        <v>17000000</v>
      </c>
      <c r="I2360">
        <v>6.4</v>
      </c>
    </row>
    <row r="2361" spans="1:9" x14ac:dyDescent="0.3">
      <c r="A2361" t="s">
        <v>1783</v>
      </c>
      <c r="B2361">
        <v>87</v>
      </c>
      <c r="C2361">
        <v>47860214</v>
      </c>
      <c r="D2361" t="s">
        <v>5544</v>
      </c>
      <c r="E2361" t="s">
        <v>12754</v>
      </c>
      <c r="F2361" t="s">
        <v>37</v>
      </c>
      <c r="G2361" t="s">
        <v>38</v>
      </c>
      <c r="H2361">
        <v>15000000</v>
      </c>
      <c r="I2361">
        <v>5</v>
      </c>
    </row>
    <row r="2362" spans="1:9" x14ac:dyDescent="0.3">
      <c r="A2362" t="s">
        <v>809</v>
      </c>
      <c r="B2362">
        <v>88</v>
      </c>
      <c r="C2362">
        <v>47811275</v>
      </c>
      <c r="D2362" t="s">
        <v>2358</v>
      </c>
      <c r="E2362" t="s">
        <v>12757</v>
      </c>
      <c r="F2362" t="s">
        <v>37</v>
      </c>
      <c r="G2362" t="s">
        <v>38</v>
      </c>
      <c r="H2362">
        <v>15000000</v>
      </c>
      <c r="I2362">
        <v>5.4</v>
      </c>
    </row>
    <row r="2363" spans="1:9" x14ac:dyDescent="0.3">
      <c r="A2363" t="s">
        <v>3122</v>
      </c>
      <c r="B2363">
        <v>97</v>
      </c>
      <c r="C2363">
        <v>43022524</v>
      </c>
      <c r="D2363" t="s">
        <v>2527</v>
      </c>
      <c r="E2363" t="s">
        <v>12764</v>
      </c>
      <c r="F2363" t="s">
        <v>37</v>
      </c>
      <c r="G2363" t="s">
        <v>38</v>
      </c>
      <c r="H2363">
        <v>15000000</v>
      </c>
      <c r="I2363">
        <v>7.1</v>
      </c>
    </row>
    <row r="2364" spans="1:9" x14ac:dyDescent="0.3">
      <c r="A2364" t="s">
        <v>12767</v>
      </c>
      <c r="B2364">
        <v>94</v>
      </c>
      <c r="C2364">
        <v>42672630</v>
      </c>
      <c r="D2364" t="s">
        <v>12769</v>
      </c>
      <c r="E2364" t="s">
        <v>12771</v>
      </c>
      <c r="F2364" t="s">
        <v>37</v>
      </c>
      <c r="G2364" t="s">
        <v>38</v>
      </c>
      <c r="H2364">
        <v>17000000</v>
      </c>
      <c r="I2364">
        <v>5.3</v>
      </c>
    </row>
    <row r="2365" spans="1:9" x14ac:dyDescent="0.3">
      <c r="A2365" t="s">
        <v>12774</v>
      </c>
      <c r="B2365">
        <v>112</v>
      </c>
      <c r="C2365">
        <v>42919096</v>
      </c>
      <c r="D2365" t="s">
        <v>923</v>
      </c>
      <c r="E2365" t="s">
        <v>12775</v>
      </c>
      <c r="F2365" t="s">
        <v>37</v>
      </c>
      <c r="G2365" t="s">
        <v>38</v>
      </c>
      <c r="H2365">
        <v>15000000</v>
      </c>
      <c r="I2365">
        <v>6.5</v>
      </c>
    </row>
    <row r="2366" spans="1:9" x14ac:dyDescent="0.3">
      <c r="A2366" t="s">
        <v>12778</v>
      </c>
      <c r="B2366">
        <v>98</v>
      </c>
      <c r="C2366">
        <v>42592530</v>
      </c>
      <c r="D2366" t="s">
        <v>882</v>
      </c>
      <c r="E2366" t="s">
        <v>12779</v>
      </c>
      <c r="F2366" t="s">
        <v>37</v>
      </c>
      <c r="G2366" t="s">
        <v>38</v>
      </c>
      <c r="H2366">
        <v>15000000</v>
      </c>
      <c r="I2366">
        <v>6.2</v>
      </c>
    </row>
    <row r="2367" spans="1:9" x14ac:dyDescent="0.3">
      <c r="A2367" t="s">
        <v>4903</v>
      </c>
      <c r="B2367">
        <v>104</v>
      </c>
      <c r="C2367">
        <v>40064955</v>
      </c>
      <c r="D2367" t="s">
        <v>7048</v>
      </c>
      <c r="E2367" t="s">
        <v>12783</v>
      </c>
      <c r="F2367" t="s">
        <v>37</v>
      </c>
      <c r="G2367" t="s">
        <v>38</v>
      </c>
      <c r="H2367">
        <v>15000000</v>
      </c>
      <c r="I2367">
        <v>6.4</v>
      </c>
    </row>
    <row r="2368" spans="1:9" x14ac:dyDescent="0.3">
      <c r="A2368" t="s">
        <v>1421</v>
      </c>
      <c r="B2368">
        <v>120</v>
      </c>
      <c r="C2368">
        <v>44886089</v>
      </c>
      <c r="D2368" t="s">
        <v>2125</v>
      </c>
      <c r="E2368" t="s">
        <v>12792</v>
      </c>
      <c r="F2368" t="s">
        <v>37</v>
      </c>
      <c r="G2368" t="s">
        <v>38</v>
      </c>
      <c r="H2368">
        <v>10000000</v>
      </c>
      <c r="I2368">
        <v>6.9</v>
      </c>
    </row>
    <row r="2369" spans="1:9" x14ac:dyDescent="0.3">
      <c r="A2369" t="s">
        <v>12795</v>
      </c>
      <c r="B2369">
        <v>99</v>
      </c>
      <c r="C2369">
        <v>37882551</v>
      </c>
      <c r="D2369" t="s">
        <v>1671</v>
      </c>
      <c r="E2369" t="s">
        <v>12797</v>
      </c>
      <c r="F2369" t="s">
        <v>37</v>
      </c>
      <c r="G2369" t="s">
        <v>38</v>
      </c>
      <c r="H2369">
        <v>16000000</v>
      </c>
      <c r="I2369">
        <v>5.7</v>
      </c>
    </row>
    <row r="2370" spans="1:9" x14ac:dyDescent="0.3">
      <c r="A2370" t="s">
        <v>507</v>
      </c>
      <c r="B2370">
        <v>109</v>
      </c>
      <c r="C2370">
        <v>40983001</v>
      </c>
      <c r="D2370" t="s">
        <v>2125</v>
      </c>
      <c r="E2370" t="s">
        <v>12800</v>
      </c>
      <c r="F2370" t="s">
        <v>37</v>
      </c>
      <c r="G2370" t="s">
        <v>38</v>
      </c>
      <c r="H2370">
        <v>7000000</v>
      </c>
      <c r="I2370">
        <v>7.7</v>
      </c>
    </row>
    <row r="2371" spans="1:9" x14ac:dyDescent="0.3">
      <c r="A2371" t="s">
        <v>499</v>
      </c>
      <c r="B2371">
        <v>106</v>
      </c>
      <c r="C2371">
        <v>35007180</v>
      </c>
      <c r="D2371" t="s">
        <v>464</v>
      </c>
      <c r="E2371" t="s">
        <v>12803</v>
      </c>
      <c r="F2371" t="s">
        <v>37</v>
      </c>
      <c r="G2371" t="s">
        <v>38</v>
      </c>
      <c r="H2371">
        <v>15000000</v>
      </c>
      <c r="I2371">
        <v>5.6</v>
      </c>
    </row>
    <row r="2372" spans="1:9" x14ac:dyDescent="0.3">
      <c r="A2372" t="s">
        <v>12807</v>
      </c>
      <c r="B2372">
        <v>123</v>
      </c>
      <c r="C2372">
        <v>35887263</v>
      </c>
      <c r="D2372" t="s">
        <v>6326</v>
      </c>
      <c r="E2372" t="s">
        <v>12808</v>
      </c>
      <c r="F2372" t="s">
        <v>37</v>
      </c>
      <c r="G2372" t="s">
        <v>56</v>
      </c>
      <c r="H2372">
        <v>15000000</v>
      </c>
      <c r="I2372">
        <v>7.7</v>
      </c>
    </row>
    <row r="2373" spans="1:9" x14ac:dyDescent="0.3">
      <c r="A2373" t="s">
        <v>4987</v>
      </c>
      <c r="B2373">
        <v>86</v>
      </c>
      <c r="C2373">
        <v>34308901</v>
      </c>
      <c r="D2373" t="s">
        <v>1009</v>
      </c>
      <c r="E2373" t="s">
        <v>12811</v>
      </c>
      <c r="F2373" t="s">
        <v>37</v>
      </c>
      <c r="G2373" t="s">
        <v>38</v>
      </c>
      <c r="H2373">
        <v>16000000</v>
      </c>
      <c r="I2373">
        <v>5.0999999999999996</v>
      </c>
    </row>
    <row r="2374" spans="1:9" x14ac:dyDescent="0.3">
      <c r="A2374" t="s">
        <v>12814</v>
      </c>
      <c r="B2374">
        <v>120</v>
      </c>
      <c r="C2374">
        <v>33771174</v>
      </c>
      <c r="D2374" t="s">
        <v>1415</v>
      </c>
      <c r="E2374" t="s">
        <v>12815</v>
      </c>
      <c r="F2374" t="s">
        <v>37</v>
      </c>
      <c r="G2374" t="s">
        <v>38</v>
      </c>
      <c r="H2374">
        <v>15000000</v>
      </c>
      <c r="I2374">
        <v>6.8</v>
      </c>
    </row>
    <row r="2375" spans="1:9" x14ac:dyDescent="0.3">
      <c r="A2375" t="s">
        <v>9065</v>
      </c>
      <c r="B2375">
        <v>227</v>
      </c>
      <c r="C2375">
        <v>6000000</v>
      </c>
      <c r="D2375" t="s">
        <v>3430</v>
      </c>
      <c r="E2375" t="s">
        <v>12819</v>
      </c>
      <c r="F2375" t="s">
        <v>37</v>
      </c>
      <c r="G2375" t="s">
        <v>56</v>
      </c>
      <c r="H2375">
        <v>15000000</v>
      </c>
      <c r="I2375">
        <v>8.4</v>
      </c>
    </row>
    <row r="2376" spans="1:9" x14ac:dyDescent="0.3">
      <c r="A2376" t="s">
        <v>12822</v>
      </c>
      <c r="B2376">
        <v>119</v>
      </c>
      <c r="C2376">
        <v>33386128</v>
      </c>
      <c r="D2376" t="s">
        <v>6403</v>
      </c>
      <c r="E2376" t="s">
        <v>12823</v>
      </c>
      <c r="F2376" t="s">
        <v>37</v>
      </c>
      <c r="G2376" t="s">
        <v>38</v>
      </c>
      <c r="H2376">
        <v>15000000</v>
      </c>
      <c r="I2376">
        <v>4.9000000000000004</v>
      </c>
    </row>
    <row r="2377" spans="1:9" x14ac:dyDescent="0.3">
      <c r="A2377" t="s">
        <v>7644</v>
      </c>
      <c r="B2377">
        <v>115</v>
      </c>
      <c r="C2377">
        <v>37877959</v>
      </c>
      <c r="D2377" t="s">
        <v>11069</v>
      </c>
      <c r="E2377" t="s">
        <v>12826</v>
      </c>
      <c r="F2377" t="s">
        <v>37</v>
      </c>
      <c r="G2377" t="s">
        <v>38</v>
      </c>
      <c r="H2377">
        <v>15000000</v>
      </c>
      <c r="I2377">
        <v>7.1</v>
      </c>
    </row>
    <row r="2378" spans="1:9" x14ac:dyDescent="0.3">
      <c r="A2378" t="s">
        <v>12829</v>
      </c>
      <c r="B2378">
        <v>114</v>
      </c>
      <c r="C2378">
        <v>32721635</v>
      </c>
      <c r="D2378" t="s">
        <v>6790</v>
      </c>
      <c r="E2378" t="s">
        <v>12830</v>
      </c>
      <c r="F2378" t="s">
        <v>37</v>
      </c>
      <c r="G2378" t="s">
        <v>38</v>
      </c>
      <c r="H2378">
        <v>15000000</v>
      </c>
      <c r="I2378">
        <v>6.6</v>
      </c>
    </row>
    <row r="2379" spans="1:9" x14ac:dyDescent="0.3">
      <c r="A2379" t="s">
        <v>12502</v>
      </c>
      <c r="B2379">
        <v>90</v>
      </c>
      <c r="C2379">
        <v>31585300</v>
      </c>
      <c r="D2379" t="s">
        <v>1681</v>
      </c>
      <c r="E2379" t="s">
        <v>12834</v>
      </c>
      <c r="F2379" t="s">
        <v>37</v>
      </c>
      <c r="G2379" t="s">
        <v>38</v>
      </c>
      <c r="H2379">
        <v>15000000</v>
      </c>
      <c r="I2379">
        <v>6.1</v>
      </c>
    </row>
    <row r="2380" spans="1:9" x14ac:dyDescent="0.3">
      <c r="A2380" t="s">
        <v>12837</v>
      </c>
      <c r="B2380">
        <v>94</v>
      </c>
      <c r="C2380">
        <v>30259652</v>
      </c>
      <c r="D2380" t="s">
        <v>12838</v>
      </c>
      <c r="E2380" t="s">
        <v>12839</v>
      </c>
      <c r="F2380" t="s">
        <v>37</v>
      </c>
      <c r="G2380" t="s">
        <v>38</v>
      </c>
      <c r="H2380">
        <v>15000000</v>
      </c>
      <c r="I2380">
        <v>4.0999999999999996</v>
      </c>
    </row>
    <row r="2381" spans="1:9" x14ac:dyDescent="0.3">
      <c r="A2381" t="s">
        <v>3891</v>
      </c>
      <c r="B2381">
        <v>98</v>
      </c>
      <c r="C2381">
        <v>30857814</v>
      </c>
      <c r="D2381" t="s">
        <v>3425</v>
      </c>
      <c r="E2381" t="s">
        <v>12842</v>
      </c>
      <c r="F2381" t="s">
        <v>37</v>
      </c>
      <c r="G2381" t="s">
        <v>38</v>
      </c>
      <c r="H2381">
        <v>16000000</v>
      </c>
      <c r="I2381">
        <v>8.1</v>
      </c>
    </row>
    <row r="2382" spans="1:9" x14ac:dyDescent="0.3">
      <c r="A2382" t="s">
        <v>1727</v>
      </c>
      <c r="B2382">
        <v>126</v>
      </c>
      <c r="C2382">
        <v>30226144</v>
      </c>
      <c r="D2382" t="s">
        <v>1544</v>
      </c>
      <c r="E2382" t="s">
        <v>12846</v>
      </c>
      <c r="F2382" t="s">
        <v>37</v>
      </c>
      <c r="G2382" t="s">
        <v>38</v>
      </c>
      <c r="H2382">
        <v>15000000</v>
      </c>
      <c r="I2382">
        <v>7.6</v>
      </c>
    </row>
    <row r="2383" spans="1:9" x14ac:dyDescent="0.3">
      <c r="A2383" t="s">
        <v>12849</v>
      </c>
      <c r="B2383">
        <v>100</v>
      </c>
      <c r="C2383">
        <v>35054909</v>
      </c>
      <c r="D2383" t="s">
        <v>1935</v>
      </c>
      <c r="E2383" t="s">
        <v>12850</v>
      </c>
      <c r="F2383" t="s">
        <v>37</v>
      </c>
      <c r="G2383" t="s">
        <v>38</v>
      </c>
      <c r="H2383">
        <v>15000000</v>
      </c>
      <c r="I2383">
        <v>7.8</v>
      </c>
    </row>
    <row r="2384" spans="1:9" x14ac:dyDescent="0.3">
      <c r="A2384" t="s">
        <v>12854</v>
      </c>
      <c r="B2384">
        <v>89</v>
      </c>
      <c r="C2384">
        <v>29302097</v>
      </c>
      <c r="D2384" t="s">
        <v>12855</v>
      </c>
      <c r="E2384" t="s">
        <v>12856</v>
      </c>
      <c r="F2384" t="s">
        <v>37</v>
      </c>
      <c r="G2384" t="s">
        <v>767</v>
      </c>
      <c r="H2384">
        <v>15000000</v>
      </c>
      <c r="I2384">
        <v>4.5999999999999996</v>
      </c>
    </row>
    <row r="2385" spans="1:9" x14ac:dyDescent="0.3">
      <c r="A2385" t="s">
        <v>11881</v>
      </c>
      <c r="B2385">
        <v>111</v>
      </c>
      <c r="C2385">
        <v>29106737</v>
      </c>
      <c r="D2385" t="s">
        <v>1415</v>
      </c>
      <c r="E2385" t="s">
        <v>12859</v>
      </c>
      <c r="F2385" t="s">
        <v>37</v>
      </c>
      <c r="G2385" t="s">
        <v>38</v>
      </c>
      <c r="H2385">
        <v>15000000</v>
      </c>
      <c r="I2385">
        <v>6</v>
      </c>
    </row>
    <row r="2386" spans="1:9" x14ac:dyDescent="0.3">
      <c r="A2386" t="s">
        <v>12863</v>
      </c>
      <c r="B2386">
        <v>100</v>
      </c>
      <c r="C2386">
        <v>28637507</v>
      </c>
      <c r="D2386" t="s">
        <v>782</v>
      </c>
      <c r="E2386" t="s">
        <v>12864</v>
      </c>
      <c r="F2386" t="s">
        <v>37</v>
      </c>
      <c r="G2386" t="s">
        <v>56</v>
      </c>
      <c r="H2386">
        <v>15000000</v>
      </c>
      <c r="I2386">
        <v>7</v>
      </c>
    </row>
    <row r="2387" spans="1:9" x14ac:dyDescent="0.3">
      <c r="A2387" t="s">
        <v>5769</v>
      </c>
      <c r="B2387">
        <v>115</v>
      </c>
      <c r="C2387">
        <v>30127963</v>
      </c>
      <c r="D2387" t="s">
        <v>7963</v>
      </c>
      <c r="E2387" t="s">
        <v>12868</v>
      </c>
      <c r="F2387" t="s">
        <v>37</v>
      </c>
      <c r="G2387" t="s">
        <v>38</v>
      </c>
      <c r="H2387">
        <v>15000000</v>
      </c>
      <c r="I2387">
        <v>6.7</v>
      </c>
    </row>
    <row r="2388" spans="1:9" x14ac:dyDescent="0.3">
      <c r="A2388" t="s">
        <v>4619</v>
      </c>
      <c r="B2388">
        <v>106</v>
      </c>
      <c r="C2388">
        <v>32645546</v>
      </c>
      <c r="D2388" t="s">
        <v>3932</v>
      </c>
      <c r="E2388" t="s">
        <v>12873</v>
      </c>
      <c r="F2388" t="s">
        <v>37</v>
      </c>
      <c r="G2388" t="s">
        <v>38</v>
      </c>
      <c r="H2388">
        <v>14000000</v>
      </c>
      <c r="I2388">
        <v>6.4</v>
      </c>
    </row>
    <row r="2389" spans="1:9" x14ac:dyDescent="0.3">
      <c r="A2389" t="s">
        <v>12876</v>
      </c>
      <c r="B2389">
        <v>124</v>
      </c>
      <c r="C2389">
        <v>27441122</v>
      </c>
      <c r="D2389" t="s">
        <v>4915</v>
      </c>
      <c r="E2389" t="s">
        <v>12877</v>
      </c>
      <c r="F2389" t="s">
        <v>37</v>
      </c>
      <c r="G2389" t="s">
        <v>38</v>
      </c>
      <c r="H2389">
        <v>15000000</v>
      </c>
      <c r="I2389">
        <v>7.2</v>
      </c>
    </row>
    <row r="2390" spans="1:9" x14ac:dyDescent="0.3">
      <c r="A2390" t="s">
        <v>5476</v>
      </c>
      <c r="B2390">
        <v>107</v>
      </c>
      <c r="C2390">
        <v>28014536</v>
      </c>
      <c r="D2390" t="s">
        <v>1533</v>
      </c>
      <c r="E2390" t="s">
        <v>12880</v>
      </c>
      <c r="F2390" t="s">
        <v>37</v>
      </c>
      <c r="G2390" t="s">
        <v>38</v>
      </c>
      <c r="H2390">
        <v>15000000</v>
      </c>
      <c r="I2390">
        <v>7.4</v>
      </c>
    </row>
    <row r="2391" spans="1:9" x14ac:dyDescent="0.3">
      <c r="A2391" t="s">
        <v>12884</v>
      </c>
      <c r="B2391">
        <v>99</v>
      </c>
      <c r="C2391">
        <v>33860010</v>
      </c>
      <c r="D2391" t="s">
        <v>1681</v>
      </c>
      <c r="E2391" t="s">
        <v>12885</v>
      </c>
      <c r="F2391" t="s">
        <v>37</v>
      </c>
      <c r="G2391" t="s">
        <v>38</v>
      </c>
      <c r="H2391">
        <v>15000000</v>
      </c>
      <c r="I2391">
        <v>4.8</v>
      </c>
    </row>
    <row r="2392" spans="1:9" x14ac:dyDescent="0.3">
      <c r="A2392" t="s">
        <v>12888</v>
      </c>
      <c r="B2392">
        <v>90</v>
      </c>
      <c r="C2392">
        <v>26421314</v>
      </c>
      <c r="D2392" t="s">
        <v>12890</v>
      </c>
      <c r="E2392" t="s">
        <v>12892</v>
      </c>
      <c r="F2392" t="s">
        <v>37</v>
      </c>
      <c r="G2392" t="s">
        <v>38</v>
      </c>
      <c r="H2392">
        <v>15000000</v>
      </c>
      <c r="I2392">
        <v>4</v>
      </c>
    </row>
    <row r="2393" spans="1:9" x14ac:dyDescent="0.3">
      <c r="A2393" t="s">
        <v>10959</v>
      </c>
      <c r="B2393">
        <v>101</v>
      </c>
      <c r="C2393">
        <v>24881000</v>
      </c>
      <c r="D2393" t="s">
        <v>895</v>
      </c>
      <c r="E2393" t="s">
        <v>12897</v>
      </c>
      <c r="F2393" t="s">
        <v>37</v>
      </c>
      <c r="G2393" t="s">
        <v>38</v>
      </c>
      <c r="H2393">
        <v>15000000</v>
      </c>
      <c r="I2393">
        <v>6.2</v>
      </c>
    </row>
    <row r="2394" spans="1:9" x14ac:dyDescent="0.3">
      <c r="A2394" t="s">
        <v>4003</v>
      </c>
      <c r="B2394">
        <v>119</v>
      </c>
      <c r="C2394">
        <v>23089926</v>
      </c>
      <c r="D2394" t="s">
        <v>8921</v>
      </c>
      <c r="E2394" t="s">
        <v>12901</v>
      </c>
      <c r="F2394" t="s">
        <v>37</v>
      </c>
      <c r="G2394" t="s">
        <v>56</v>
      </c>
      <c r="H2394">
        <v>15000000</v>
      </c>
      <c r="I2394">
        <v>7.7</v>
      </c>
    </row>
    <row r="2395" spans="1:9" x14ac:dyDescent="0.3">
      <c r="A2395" t="s">
        <v>12904</v>
      </c>
      <c r="B2395">
        <v>103</v>
      </c>
      <c r="C2395">
        <v>26161406</v>
      </c>
      <c r="D2395" t="s">
        <v>787</v>
      </c>
      <c r="E2395" t="s">
        <v>12907</v>
      </c>
      <c r="F2395" t="s">
        <v>37</v>
      </c>
      <c r="G2395" t="s">
        <v>38</v>
      </c>
      <c r="H2395">
        <v>15000000</v>
      </c>
      <c r="I2395">
        <v>6.7</v>
      </c>
    </row>
    <row r="2396" spans="1:9" x14ac:dyDescent="0.3">
      <c r="A2396" t="s">
        <v>12560</v>
      </c>
      <c r="B2396">
        <v>134</v>
      </c>
      <c r="C2396">
        <v>22954968</v>
      </c>
      <c r="D2396" t="s">
        <v>214</v>
      </c>
      <c r="E2396" t="s">
        <v>12911</v>
      </c>
      <c r="F2396" t="s">
        <v>37</v>
      </c>
      <c r="G2396" t="s">
        <v>56</v>
      </c>
      <c r="H2396">
        <v>11500000</v>
      </c>
      <c r="I2396">
        <v>7.9</v>
      </c>
    </row>
    <row r="2397" spans="1:9" x14ac:dyDescent="0.3">
      <c r="A2397" t="s">
        <v>7076</v>
      </c>
      <c r="B2397">
        <v>155</v>
      </c>
      <c r="C2397">
        <v>26384919</v>
      </c>
      <c r="D2397" t="s">
        <v>3409</v>
      </c>
      <c r="E2397" t="s">
        <v>12915</v>
      </c>
      <c r="F2397" t="s">
        <v>37</v>
      </c>
      <c r="G2397" t="s">
        <v>38</v>
      </c>
      <c r="H2397">
        <v>15000000</v>
      </c>
      <c r="I2397">
        <v>7.9</v>
      </c>
    </row>
    <row r="2398" spans="1:9" x14ac:dyDescent="0.3">
      <c r="A2398" t="s">
        <v>12236</v>
      </c>
      <c r="B2398">
        <v>94</v>
      </c>
      <c r="C2398">
        <v>22189039</v>
      </c>
      <c r="D2398" t="s">
        <v>5806</v>
      </c>
      <c r="E2398" t="s">
        <v>12919</v>
      </c>
      <c r="F2398" t="s">
        <v>37</v>
      </c>
      <c r="G2398" t="s">
        <v>38</v>
      </c>
      <c r="H2398">
        <v>15000000</v>
      </c>
      <c r="I2398">
        <v>5.5</v>
      </c>
    </row>
    <row r="2399" spans="1:9" x14ac:dyDescent="0.3">
      <c r="A2399" t="s">
        <v>12923</v>
      </c>
      <c r="B2399">
        <v>95</v>
      </c>
      <c r="C2399">
        <v>20998709</v>
      </c>
      <c r="D2399" t="s">
        <v>3271</v>
      </c>
      <c r="E2399" t="s">
        <v>12925</v>
      </c>
      <c r="F2399" t="s">
        <v>37</v>
      </c>
      <c r="G2399" t="s">
        <v>38</v>
      </c>
      <c r="H2399">
        <v>15000000</v>
      </c>
      <c r="I2399">
        <v>6.2</v>
      </c>
    </row>
    <row r="2400" spans="1:9" x14ac:dyDescent="0.3">
      <c r="A2400" t="s">
        <v>12928</v>
      </c>
      <c r="B2400">
        <v>89</v>
      </c>
      <c r="C2400">
        <v>20801344</v>
      </c>
      <c r="D2400" t="s">
        <v>6403</v>
      </c>
      <c r="E2400" t="s">
        <v>12929</v>
      </c>
      <c r="F2400" t="s">
        <v>37</v>
      </c>
      <c r="G2400" t="s">
        <v>38</v>
      </c>
      <c r="H2400">
        <v>15000000</v>
      </c>
      <c r="I2400">
        <v>5.0999999999999996</v>
      </c>
    </row>
    <row r="2401" spans="1:9" x14ac:dyDescent="0.3">
      <c r="A2401" t="s">
        <v>12932</v>
      </c>
      <c r="B2401">
        <v>97</v>
      </c>
      <c r="C2401">
        <v>21468807</v>
      </c>
      <c r="D2401" t="s">
        <v>3030</v>
      </c>
      <c r="E2401" t="s">
        <v>12934</v>
      </c>
      <c r="F2401" t="s">
        <v>37</v>
      </c>
      <c r="G2401" t="s">
        <v>38</v>
      </c>
      <c r="H2401">
        <v>14000000</v>
      </c>
      <c r="I2401">
        <v>4.0999999999999996</v>
      </c>
    </row>
    <row r="2402" spans="1:9" x14ac:dyDescent="0.3">
      <c r="A2402" t="s">
        <v>4053</v>
      </c>
      <c r="B2402">
        <v>90</v>
      </c>
      <c r="C2402">
        <v>19158074</v>
      </c>
      <c r="D2402" t="s">
        <v>1996</v>
      </c>
      <c r="E2402" t="s">
        <v>12937</v>
      </c>
      <c r="F2402" t="s">
        <v>37</v>
      </c>
      <c r="G2402" t="s">
        <v>38</v>
      </c>
      <c r="H2402">
        <v>15000000</v>
      </c>
      <c r="I2402">
        <v>6.7</v>
      </c>
    </row>
    <row r="2403" spans="1:9" x14ac:dyDescent="0.3">
      <c r="A2403" t="s">
        <v>12940</v>
      </c>
      <c r="B2403">
        <v>92</v>
      </c>
      <c r="C2403">
        <v>18843314</v>
      </c>
      <c r="D2403" t="s">
        <v>923</v>
      </c>
      <c r="E2403" t="s">
        <v>12942</v>
      </c>
      <c r="F2403" t="s">
        <v>37</v>
      </c>
      <c r="G2403" t="s">
        <v>38</v>
      </c>
      <c r="H2403">
        <v>20000000</v>
      </c>
      <c r="I2403">
        <v>4.7</v>
      </c>
    </row>
    <row r="2404" spans="1:9" x14ac:dyDescent="0.3">
      <c r="A2404" t="s">
        <v>12945</v>
      </c>
      <c r="B2404">
        <v>100</v>
      </c>
      <c r="C2404">
        <v>20566327</v>
      </c>
      <c r="D2404" t="s">
        <v>2136</v>
      </c>
      <c r="E2404" t="s">
        <v>12946</v>
      </c>
      <c r="F2404" t="s">
        <v>37</v>
      </c>
      <c r="G2404" t="s">
        <v>38</v>
      </c>
      <c r="H2404">
        <v>15000000</v>
      </c>
      <c r="I2404">
        <v>6.4</v>
      </c>
    </row>
    <row r="2405" spans="1:9" x14ac:dyDescent="0.3">
      <c r="A2405" t="s">
        <v>11043</v>
      </c>
      <c r="B2405">
        <v>117</v>
      </c>
      <c r="C2405">
        <v>20218921</v>
      </c>
      <c r="D2405" t="s">
        <v>6199</v>
      </c>
      <c r="E2405" t="s">
        <v>12950</v>
      </c>
      <c r="F2405" t="s">
        <v>37</v>
      </c>
      <c r="G2405" t="s">
        <v>12953</v>
      </c>
      <c r="H2405">
        <v>15000000</v>
      </c>
      <c r="I2405">
        <v>6.3</v>
      </c>
    </row>
    <row r="2406" spans="1:9" x14ac:dyDescent="0.3">
      <c r="A2406" t="s">
        <v>12954</v>
      </c>
      <c r="B2406">
        <v>84</v>
      </c>
      <c r="C2406">
        <v>17411331</v>
      </c>
      <c r="D2406" t="s">
        <v>4277</v>
      </c>
      <c r="E2406" t="s">
        <v>12955</v>
      </c>
      <c r="F2406" t="s">
        <v>37</v>
      </c>
      <c r="G2406" t="s">
        <v>370</v>
      </c>
      <c r="H2406">
        <v>15000000</v>
      </c>
      <c r="I2406">
        <v>5.5</v>
      </c>
    </row>
    <row r="2407" spans="1:9" x14ac:dyDescent="0.3">
      <c r="A2407" t="s">
        <v>12958</v>
      </c>
      <c r="B2407">
        <v>140</v>
      </c>
      <c r="C2407">
        <v>21383298</v>
      </c>
      <c r="D2407" t="s">
        <v>2125</v>
      </c>
      <c r="E2407" t="s">
        <v>12959</v>
      </c>
      <c r="F2407" t="s">
        <v>37</v>
      </c>
      <c r="G2407" t="s">
        <v>38</v>
      </c>
      <c r="H2407">
        <v>15000000</v>
      </c>
      <c r="I2407">
        <v>7.3</v>
      </c>
    </row>
    <row r="2408" spans="1:9" x14ac:dyDescent="0.3">
      <c r="A2408" t="s">
        <v>1489</v>
      </c>
      <c r="B2408">
        <v>108</v>
      </c>
      <c r="C2408">
        <v>24984868</v>
      </c>
      <c r="D2408" t="s">
        <v>334</v>
      </c>
      <c r="E2408" t="s">
        <v>12964</v>
      </c>
      <c r="F2408" t="s">
        <v>37</v>
      </c>
      <c r="G2408" t="s">
        <v>38</v>
      </c>
      <c r="H2408">
        <v>15000000</v>
      </c>
      <c r="I2408">
        <v>6.3</v>
      </c>
    </row>
    <row r="2409" spans="1:9" x14ac:dyDescent="0.3">
      <c r="A2409" t="s">
        <v>12967</v>
      </c>
      <c r="B2409">
        <v>109</v>
      </c>
      <c r="C2409">
        <v>16459004</v>
      </c>
      <c r="D2409" t="s">
        <v>1924</v>
      </c>
      <c r="E2409" t="s">
        <v>12969</v>
      </c>
      <c r="F2409" t="s">
        <v>37</v>
      </c>
      <c r="G2409" t="s">
        <v>268</v>
      </c>
      <c r="H2409">
        <v>15000000</v>
      </c>
      <c r="I2409">
        <v>4.9000000000000004</v>
      </c>
    </row>
    <row r="2410" spans="1:9" x14ac:dyDescent="0.3">
      <c r="A2410" t="s">
        <v>2271</v>
      </c>
      <c r="B2410">
        <v>131</v>
      </c>
      <c r="C2410">
        <v>15700000</v>
      </c>
      <c r="D2410" t="s">
        <v>2174</v>
      </c>
      <c r="E2410" t="s">
        <v>12973</v>
      </c>
      <c r="F2410" t="s">
        <v>37</v>
      </c>
      <c r="G2410" t="s">
        <v>38</v>
      </c>
      <c r="H2410">
        <v>15000000</v>
      </c>
      <c r="I2410">
        <v>7.6</v>
      </c>
    </row>
    <row r="2411" spans="1:9" x14ac:dyDescent="0.3">
      <c r="A2411" t="s">
        <v>12976</v>
      </c>
      <c r="B2411">
        <v>114</v>
      </c>
      <c r="C2411">
        <v>15100000</v>
      </c>
      <c r="D2411" t="s">
        <v>2208</v>
      </c>
      <c r="E2411" t="s">
        <v>12978</v>
      </c>
      <c r="F2411" t="s">
        <v>37</v>
      </c>
      <c r="G2411" t="s">
        <v>38</v>
      </c>
      <c r="H2411">
        <v>15000000</v>
      </c>
      <c r="I2411">
        <v>6</v>
      </c>
    </row>
    <row r="2412" spans="1:9" x14ac:dyDescent="0.3">
      <c r="A2412" t="s">
        <v>8702</v>
      </c>
      <c r="B2412">
        <v>97</v>
      </c>
      <c r="C2412">
        <v>14938570</v>
      </c>
      <c r="D2412" t="s">
        <v>1528</v>
      </c>
      <c r="E2412" t="s">
        <v>12981</v>
      </c>
      <c r="F2412" t="s">
        <v>37</v>
      </c>
      <c r="G2412" t="s">
        <v>38</v>
      </c>
      <c r="H2412">
        <v>15000000</v>
      </c>
      <c r="I2412">
        <v>6.2</v>
      </c>
    </row>
    <row r="2413" spans="1:9" x14ac:dyDescent="0.3">
      <c r="A2413" t="s">
        <v>10841</v>
      </c>
      <c r="B2413">
        <v>122</v>
      </c>
      <c r="C2413">
        <v>17237244</v>
      </c>
      <c r="D2413" t="s">
        <v>2125</v>
      </c>
      <c r="E2413" t="s">
        <v>12985</v>
      </c>
      <c r="F2413" t="s">
        <v>37</v>
      </c>
      <c r="G2413" t="s">
        <v>56</v>
      </c>
      <c r="H2413">
        <v>15000000</v>
      </c>
      <c r="I2413">
        <v>6.8</v>
      </c>
    </row>
    <row r="2414" spans="1:9" x14ac:dyDescent="0.3">
      <c r="A2414" t="s">
        <v>12989</v>
      </c>
      <c r="B2414">
        <v>87</v>
      </c>
      <c r="C2414">
        <v>14249005</v>
      </c>
      <c r="D2414" t="s">
        <v>1671</v>
      </c>
      <c r="E2414" t="s">
        <v>12990</v>
      </c>
      <c r="F2414" t="s">
        <v>37</v>
      </c>
      <c r="G2414" t="s">
        <v>38</v>
      </c>
      <c r="H2414">
        <v>15000000</v>
      </c>
      <c r="I2414">
        <v>4.5</v>
      </c>
    </row>
    <row r="2415" spans="1:9" x14ac:dyDescent="0.3">
      <c r="A2415" t="s">
        <v>12993</v>
      </c>
      <c r="B2415">
        <v>85</v>
      </c>
      <c r="C2415">
        <v>12701880</v>
      </c>
      <c r="D2415" t="s">
        <v>471</v>
      </c>
      <c r="E2415" t="s">
        <v>12996</v>
      </c>
      <c r="F2415" t="s">
        <v>37</v>
      </c>
      <c r="G2415" t="s">
        <v>38</v>
      </c>
      <c r="H2415">
        <v>15000000</v>
      </c>
      <c r="I2415">
        <v>5.7</v>
      </c>
    </row>
    <row r="2416" spans="1:9" x14ac:dyDescent="0.3">
      <c r="A2416" t="s">
        <v>13006</v>
      </c>
      <c r="B2416">
        <v>101</v>
      </c>
      <c r="C2416">
        <v>12801190</v>
      </c>
      <c r="D2416" t="s">
        <v>31</v>
      </c>
      <c r="E2416" t="s">
        <v>13008</v>
      </c>
      <c r="F2416" t="s">
        <v>37</v>
      </c>
      <c r="G2416" t="s">
        <v>38</v>
      </c>
      <c r="H2416">
        <v>15000000</v>
      </c>
      <c r="I2416">
        <v>4.5999999999999996</v>
      </c>
    </row>
    <row r="2417" spans="1:9" x14ac:dyDescent="0.3">
      <c r="A2417" t="s">
        <v>13012</v>
      </c>
      <c r="B2417">
        <v>121</v>
      </c>
      <c r="C2417">
        <v>12549485</v>
      </c>
      <c r="D2417" t="s">
        <v>13013</v>
      </c>
      <c r="E2417" t="s">
        <v>13014</v>
      </c>
      <c r="F2417" t="s">
        <v>37</v>
      </c>
      <c r="G2417" t="s">
        <v>38</v>
      </c>
      <c r="H2417">
        <v>15000000</v>
      </c>
      <c r="I2417">
        <v>6.2</v>
      </c>
    </row>
    <row r="2418" spans="1:9" x14ac:dyDescent="0.3">
      <c r="A2418" t="s">
        <v>13017</v>
      </c>
      <c r="B2418">
        <v>107</v>
      </c>
      <c r="C2418">
        <v>13766014</v>
      </c>
      <c r="D2418" t="s">
        <v>214</v>
      </c>
      <c r="E2418" t="s">
        <v>13018</v>
      </c>
      <c r="F2418" t="s">
        <v>37</v>
      </c>
      <c r="G2418" t="s">
        <v>38</v>
      </c>
      <c r="H2418">
        <v>15000000</v>
      </c>
      <c r="I2418">
        <v>7</v>
      </c>
    </row>
    <row r="2419" spans="1:9" x14ac:dyDescent="0.3">
      <c r="A2419" t="s">
        <v>13021</v>
      </c>
      <c r="B2419">
        <v>111</v>
      </c>
      <c r="C2419">
        <v>13034417</v>
      </c>
      <c r="D2419" t="s">
        <v>3794</v>
      </c>
      <c r="E2419" t="s">
        <v>13022</v>
      </c>
      <c r="F2419" t="s">
        <v>37</v>
      </c>
      <c r="G2419" t="s">
        <v>38</v>
      </c>
      <c r="H2419">
        <v>15000000</v>
      </c>
      <c r="I2419">
        <v>6.9</v>
      </c>
    </row>
    <row r="2420" spans="1:9" x14ac:dyDescent="0.3">
      <c r="A2420" t="s">
        <v>13030</v>
      </c>
      <c r="B2420">
        <v>97</v>
      </c>
      <c r="C2420">
        <v>12212417</v>
      </c>
      <c r="D2420" t="s">
        <v>1528</v>
      </c>
      <c r="E2420" t="s">
        <v>13031</v>
      </c>
      <c r="F2420" t="s">
        <v>37</v>
      </c>
      <c r="G2420" t="s">
        <v>38</v>
      </c>
      <c r="H2420">
        <v>15000000</v>
      </c>
      <c r="I2420">
        <v>6.7</v>
      </c>
    </row>
    <row r="2421" spans="1:9" x14ac:dyDescent="0.3">
      <c r="A2421" t="s">
        <v>2968</v>
      </c>
      <c r="B2421">
        <v>97</v>
      </c>
      <c r="C2421">
        <v>11614236</v>
      </c>
      <c r="D2421" t="s">
        <v>1671</v>
      </c>
      <c r="E2421" t="s">
        <v>13034</v>
      </c>
      <c r="F2421" t="s">
        <v>37</v>
      </c>
      <c r="G2421" t="s">
        <v>38</v>
      </c>
      <c r="H2421">
        <v>15000000</v>
      </c>
      <c r="I2421">
        <v>5.6</v>
      </c>
    </row>
    <row r="2422" spans="1:9" x14ac:dyDescent="0.3">
      <c r="A2422" t="s">
        <v>6704</v>
      </c>
      <c r="B2422">
        <v>125</v>
      </c>
      <c r="C2422">
        <v>13337299</v>
      </c>
      <c r="D2422" t="s">
        <v>6507</v>
      </c>
      <c r="E2422" t="s">
        <v>13038</v>
      </c>
      <c r="F2422" t="s">
        <v>37</v>
      </c>
      <c r="G2422" t="s">
        <v>38</v>
      </c>
      <c r="H2422">
        <v>20000000</v>
      </c>
      <c r="I2422">
        <v>6.6</v>
      </c>
    </row>
    <row r="2423" spans="1:9" x14ac:dyDescent="0.3">
      <c r="A2423" t="s">
        <v>4003</v>
      </c>
      <c r="B2423">
        <v>124</v>
      </c>
      <c r="C2423">
        <v>10763469</v>
      </c>
      <c r="D2423" t="s">
        <v>1415</v>
      </c>
      <c r="E2423" t="s">
        <v>13042</v>
      </c>
      <c r="F2423" t="s">
        <v>37</v>
      </c>
      <c r="G2423" t="s">
        <v>38</v>
      </c>
      <c r="H2423">
        <v>15000000</v>
      </c>
      <c r="I2423">
        <v>6.4</v>
      </c>
    </row>
    <row r="2424" spans="1:9" x14ac:dyDescent="0.3">
      <c r="A2424" t="s">
        <v>13045</v>
      </c>
      <c r="B2424">
        <v>76</v>
      </c>
      <c r="C2424">
        <v>11144518</v>
      </c>
      <c r="D2424" t="s">
        <v>9353</v>
      </c>
      <c r="E2424" t="s">
        <v>13047</v>
      </c>
      <c r="F2424" t="s">
        <v>37</v>
      </c>
      <c r="G2424" t="s">
        <v>268</v>
      </c>
      <c r="H2424">
        <v>15000000</v>
      </c>
      <c r="I2424">
        <v>2.8</v>
      </c>
    </row>
    <row r="2425" spans="1:9" x14ac:dyDescent="0.3">
      <c r="A2425" t="s">
        <v>1729</v>
      </c>
      <c r="B2425">
        <v>107</v>
      </c>
      <c r="C2425">
        <v>15608545</v>
      </c>
      <c r="D2425" t="s">
        <v>1325</v>
      </c>
      <c r="E2425" t="s">
        <v>13051</v>
      </c>
      <c r="F2425" t="s">
        <v>37</v>
      </c>
      <c r="G2425" t="s">
        <v>38</v>
      </c>
      <c r="H2425">
        <v>15000000</v>
      </c>
      <c r="I2425">
        <v>5.4</v>
      </c>
    </row>
    <row r="2426" spans="1:9" x14ac:dyDescent="0.3">
      <c r="A2426" t="s">
        <v>1007</v>
      </c>
      <c r="B2426">
        <v>91</v>
      </c>
      <c r="C2426">
        <v>10443316</v>
      </c>
      <c r="D2426" t="s">
        <v>1415</v>
      </c>
      <c r="E2426" t="s">
        <v>13055</v>
      </c>
      <c r="F2426" t="s">
        <v>37</v>
      </c>
      <c r="G2426" t="s">
        <v>38</v>
      </c>
      <c r="H2426">
        <v>15000000</v>
      </c>
      <c r="I2426">
        <v>5</v>
      </c>
    </row>
    <row r="2427" spans="1:9" x14ac:dyDescent="0.3">
      <c r="A2427" t="s">
        <v>13058</v>
      </c>
      <c r="B2427">
        <v>96</v>
      </c>
      <c r="C2427">
        <v>10494147</v>
      </c>
      <c r="D2427" t="s">
        <v>214</v>
      </c>
      <c r="E2427" t="s">
        <v>13059</v>
      </c>
      <c r="F2427" t="s">
        <v>37</v>
      </c>
      <c r="G2427" t="s">
        <v>38</v>
      </c>
      <c r="H2427">
        <v>15000000</v>
      </c>
      <c r="I2427">
        <v>5.0999999999999996</v>
      </c>
    </row>
    <row r="2428" spans="1:9" x14ac:dyDescent="0.3">
      <c r="A2428" t="s">
        <v>2791</v>
      </c>
      <c r="B2428">
        <v>142</v>
      </c>
      <c r="C2428">
        <v>9929000</v>
      </c>
      <c r="D2428" t="s">
        <v>1849</v>
      </c>
      <c r="E2428" t="s">
        <v>13062</v>
      </c>
      <c r="F2428" t="s">
        <v>37</v>
      </c>
      <c r="G2428" t="s">
        <v>56</v>
      </c>
      <c r="H2428">
        <v>15000000</v>
      </c>
      <c r="I2428">
        <v>8</v>
      </c>
    </row>
    <row r="2429" spans="1:9" x14ac:dyDescent="0.3">
      <c r="A2429" t="s">
        <v>11835</v>
      </c>
      <c r="B2429">
        <v>103</v>
      </c>
      <c r="C2429">
        <v>10411980</v>
      </c>
      <c r="D2429" t="s">
        <v>13065</v>
      </c>
      <c r="E2429" t="s">
        <v>13066</v>
      </c>
      <c r="F2429" t="s">
        <v>37</v>
      </c>
      <c r="G2429" t="s">
        <v>38</v>
      </c>
      <c r="H2429">
        <v>15000000</v>
      </c>
      <c r="I2429">
        <v>5.9</v>
      </c>
    </row>
    <row r="2430" spans="1:9" x14ac:dyDescent="0.3">
      <c r="A2430" t="s">
        <v>4260</v>
      </c>
      <c r="B2430">
        <v>117</v>
      </c>
      <c r="C2430">
        <v>17439163</v>
      </c>
      <c r="D2430" t="s">
        <v>1009</v>
      </c>
      <c r="E2430" t="s">
        <v>13075</v>
      </c>
      <c r="F2430" t="s">
        <v>37</v>
      </c>
      <c r="G2430" t="s">
        <v>38</v>
      </c>
      <c r="H2430">
        <v>15000000</v>
      </c>
      <c r="I2430">
        <v>8.1999999999999993</v>
      </c>
    </row>
    <row r="2431" spans="1:9" x14ac:dyDescent="0.3">
      <c r="A2431" t="s">
        <v>13078</v>
      </c>
      <c r="B2431">
        <v>116</v>
      </c>
      <c r="C2431">
        <v>9396487</v>
      </c>
      <c r="D2431" t="s">
        <v>6199</v>
      </c>
      <c r="E2431" t="s">
        <v>13079</v>
      </c>
      <c r="F2431" t="s">
        <v>37</v>
      </c>
      <c r="G2431" t="s">
        <v>38</v>
      </c>
      <c r="H2431">
        <v>15000000</v>
      </c>
      <c r="I2431">
        <v>7</v>
      </c>
    </row>
    <row r="2432" spans="1:9" x14ac:dyDescent="0.3">
      <c r="A2432" t="s">
        <v>3159</v>
      </c>
      <c r="B2432">
        <v>118</v>
      </c>
      <c r="C2432">
        <v>9059588</v>
      </c>
      <c r="D2432" t="s">
        <v>5274</v>
      </c>
      <c r="E2432" t="s">
        <v>13083</v>
      </c>
      <c r="F2432" t="s">
        <v>37</v>
      </c>
      <c r="G2432" t="s">
        <v>38</v>
      </c>
      <c r="H2432">
        <v>15000000</v>
      </c>
      <c r="I2432">
        <v>6.6</v>
      </c>
    </row>
    <row r="2433" spans="1:9" x14ac:dyDescent="0.3">
      <c r="A2433" t="s">
        <v>9430</v>
      </c>
      <c r="B2433">
        <v>108</v>
      </c>
      <c r="C2433">
        <v>9172810</v>
      </c>
      <c r="D2433" t="s">
        <v>13087</v>
      </c>
      <c r="E2433" t="s">
        <v>13088</v>
      </c>
      <c r="F2433" t="s">
        <v>37</v>
      </c>
      <c r="G2433" t="s">
        <v>38</v>
      </c>
      <c r="H2433">
        <v>16000000</v>
      </c>
      <c r="I2433">
        <v>6.7</v>
      </c>
    </row>
    <row r="2434" spans="1:9" x14ac:dyDescent="0.3">
      <c r="A2434" t="s">
        <v>13092</v>
      </c>
      <c r="B2434">
        <v>94</v>
      </c>
      <c r="C2434">
        <v>8735529</v>
      </c>
      <c r="D2434" t="s">
        <v>1415</v>
      </c>
      <c r="E2434" t="s">
        <v>13093</v>
      </c>
      <c r="F2434" t="s">
        <v>37</v>
      </c>
      <c r="G2434" t="s">
        <v>38</v>
      </c>
      <c r="H2434">
        <v>15000000</v>
      </c>
      <c r="I2434">
        <v>5.5</v>
      </c>
    </row>
    <row r="2435" spans="1:9" x14ac:dyDescent="0.3">
      <c r="A2435" t="s">
        <v>13097</v>
      </c>
      <c r="B2435">
        <v>97</v>
      </c>
      <c r="C2435">
        <v>8586376</v>
      </c>
      <c r="D2435" t="s">
        <v>1671</v>
      </c>
      <c r="E2435" t="s">
        <v>13098</v>
      </c>
      <c r="F2435" t="s">
        <v>37</v>
      </c>
      <c r="G2435" t="s">
        <v>38</v>
      </c>
      <c r="H2435">
        <v>20000000</v>
      </c>
      <c r="I2435">
        <v>4.9000000000000004</v>
      </c>
    </row>
    <row r="2436" spans="1:9" x14ac:dyDescent="0.3">
      <c r="A2436" t="s">
        <v>5990</v>
      </c>
      <c r="B2436">
        <v>97</v>
      </c>
      <c r="C2436">
        <v>8378141</v>
      </c>
      <c r="D2436" t="s">
        <v>1415</v>
      </c>
      <c r="E2436" t="s">
        <v>13101</v>
      </c>
      <c r="F2436" t="s">
        <v>37</v>
      </c>
      <c r="G2436" t="s">
        <v>56</v>
      </c>
      <c r="H2436">
        <v>15000000</v>
      </c>
      <c r="I2436">
        <v>6.9</v>
      </c>
    </row>
    <row r="2437" spans="1:9" x14ac:dyDescent="0.3">
      <c r="A2437" t="s">
        <v>13109</v>
      </c>
      <c r="B2437">
        <v>91</v>
      </c>
      <c r="C2437">
        <v>8080116</v>
      </c>
      <c r="D2437" t="s">
        <v>2358</v>
      </c>
      <c r="E2437" t="s">
        <v>13110</v>
      </c>
      <c r="F2437" t="s">
        <v>37</v>
      </c>
      <c r="G2437" t="s">
        <v>38</v>
      </c>
      <c r="H2437">
        <v>15000000</v>
      </c>
      <c r="I2437">
        <v>5.6</v>
      </c>
    </row>
    <row r="2438" spans="1:9" x14ac:dyDescent="0.3">
      <c r="A2438" t="s">
        <v>13113</v>
      </c>
      <c r="B2438">
        <v>107</v>
      </c>
      <c r="C2438">
        <v>7757130</v>
      </c>
      <c r="D2438" t="s">
        <v>9193</v>
      </c>
      <c r="E2438" t="s">
        <v>13116</v>
      </c>
      <c r="F2438" t="s">
        <v>37</v>
      </c>
      <c r="G2438" t="s">
        <v>56</v>
      </c>
      <c r="H2438">
        <v>15000000</v>
      </c>
      <c r="I2438">
        <v>8</v>
      </c>
    </row>
    <row r="2439" spans="1:9" x14ac:dyDescent="0.3">
      <c r="A2439" t="s">
        <v>13120</v>
      </c>
      <c r="B2439">
        <v>95</v>
      </c>
      <c r="C2439">
        <v>9123834</v>
      </c>
      <c r="D2439" t="s">
        <v>1681</v>
      </c>
      <c r="E2439" t="s">
        <v>13121</v>
      </c>
      <c r="F2439" t="s">
        <v>37</v>
      </c>
      <c r="G2439" t="s">
        <v>38</v>
      </c>
      <c r="H2439">
        <v>15000000</v>
      </c>
      <c r="I2439">
        <v>5.3</v>
      </c>
    </row>
    <row r="2440" spans="1:9" x14ac:dyDescent="0.3">
      <c r="A2440" t="s">
        <v>13125</v>
      </c>
      <c r="B2440">
        <v>102</v>
      </c>
      <c r="C2440">
        <v>6409206</v>
      </c>
      <c r="D2440" t="s">
        <v>6419</v>
      </c>
      <c r="E2440" t="s">
        <v>13126</v>
      </c>
      <c r="F2440" t="s">
        <v>37</v>
      </c>
      <c r="G2440" t="s">
        <v>38</v>
      </c>
      <c r="H2440">
        <v>15000000</v>
      </c>
      <c r="I2440">
        <v>6.2</v>
      </c>
    </row>
    <row r="2441" spans="1:9" x14ac:dyDescent="0.3">
      <c r="A2441" t="s">
        <v>13129</v>
      </c>
      <c r="B2441">
        <v>88</v>
      </c>
      <c r="C2441">
        <v>6373693</v>
      </c>
      <c r="D2441" t="s">
        <v>1681</v>
      </c>
      <c r="E2441" t="s">
        <v>13130</v>
      </c>
      <c r="F2441" t="s">
        <v>37</v>
      </c>
      <c r="G2441" t="s">
        <v>38</v>
      </c>
      <c r="H2441">
        <v>15000000</v>
      </c>
      <c r="I2441">
        <v>5.3</v>
      </c>
    </row>
    <row r="2442" spans="1:9" x14ac:dyDescent="0.3">
      <c r="A2442" t="s">
        <v>6051</v>
      </c>
      <c r="B2442">
        <v>106</v>
      </c>
      <c r="C2442">
        <v>7556708</v>
      </c>
      <c r="D2442" t="s">
        <v>3409</v>
      </c>
      <c r="E2442" t="s">
        <v>13133</v>
      </c>
      <c r="F2442" t="s">
        <v>37</v>
      </c>
      <c r="G2442" t="s">
        <v>38</v>
      </c>
      <c r="H2442">
        <v>15000000</v>
      </c>
      <c r="I2442">
        <v>6.6</v>
      </c>
    </row>
    <row r="2443" spans="1:9" x14ac:dyDescent="0.3">
      <c r="A2443" t="s">
        <v>4003</v>
      </c>
      <c r="B2443">
        <v>92</v>
      </c>
      <c r="C2443">
        <v>5306447</v>
      </c>
      <c r="D2443" t="s">
        <v>1681</v>
      </c>
      <c r="E2443" t="s">
        <v>13136</v>
      </c>
      <c r="F2443" t="s">
        <v>37</v>
      </c>
      <c r="G2443" t="s">
        <v>38</v>
      </c>
      <c r="H2443">
        <v>15000000</v>
      </c>
      <c r="I2443">
        <v>7.2</v>
      </c>
    </row>
    <row r="2444" spans="1:9" x14ac:dyDescent="0.3">
      <c r="A2444" t="s">
        <v>13140</v>
      </c>
      <c r="B2444">
        <v>105</v>
      </c>
      <c r="C2444">
        <v>5217498</v>
      </c>
      <c r="D2444" t="s">
        <v>1924</v>
      </c>
      <c r="E2444" t="s">
        <v>13141</v>
      </c>
      <c r="F2444" t="s">
        <v>37</v>
      </c>
      <c r="G2444" t="s">
        <v>38</v>
      </c>
      <c r="H2444">
        <v>15000000</v>
      </c>
      <c r="I2444">
        <v>4.5999999999999996</v>
      </c>
    </row>
    <row r="2445" spans="1:9" x14ac:dyDescent="0.3">
      <c r="A2445" t="s">
        <v>12602</v>
      </c>
      <c r="B2445">
        <v>107</v>
      </c>
      <c r="C2445">
        <v>5023275</v>
      </c>
      <c r="D2445" t="s">
        <v>13144</v>
      </c>
      <c r="E2445" t="s">
        <v>13145</v>
      </c>
      <c r="F2445" t="s">
        <v>37</v>
      </c>
      <c r="G2445" t="s">
        <v>1465</v>
      </c>
      <c r="H2445">
        <v>15000000</v>
      </c>
      <c r="I2445">
        <v>7.5</v>
      </c>
    </row>
    <row r="2446" spans="1:9" x14ac:dyDescent="0.3">
      <c r="A2446" t="s">
        <v>13149</v>
      </c>
      <c r="B2446">
        <v>120</v>
      </c>
      <c r="C2446">
        <v>4956401</v>
      </c>
      <c r="D2446" t="s">
        <v>3396</v>
      </c>
      <c r="E2446" t="s">
        <v>13150</v>
      </c>
      <c r="F2446" t="s">
        <v>37</v>
      </c>
      <c r="G2446" t="s">
        <v>1465</v>
      </c>
      <c r="H2446">
        <v>15000000</v>
      </c>
      <c r="I2446">
        <v>6.5</v>
      </c>
    </row>
    <row r="2447" spans="1:9" x14ac:dyDescent="0.3">
      <c r="A2447" t="s">
        <v>249</v>
      </c>
      <c r="B2447">
        <v>103</v>
      </c>
      <c r="C2447">
        <v>4235837</v>
      </c>
      <c r="D2447" t="s">
        <v>12488</v>
      </c>
      <c r="E2447" t="s">
        <v>13154</v>
      </c>
      <c r="F2447" t="s">
        <v>37</v>
      </c>
      <c r="G2447" t="s">
        <v>38</v>
      </c>
      <c r="H2447">
        <v>15000000</v>
      </c>
      <c r="I2447">
        <v>7.6</v>
      </c>
    </row>
    <row r="2448" spans="1:9" x14ac:dyDescent="0.3">
      <c r="A2448" t="s">
        <v>13157</v>
      </c>
      <c r="B2448">
        <v>92</v>
      </c>
      <c r="C2448">
        <v>4002955</v>
      </c>
      <c r="D2448" t="s">
        <v>8066</v>
      </c>
      <c r="E2448" t="s">
        <v>13158</v>
      </c>
      <c r="F2448" t="s">
        <v>37</v>
      </c>
      <c r="G2448" t="s">
        <v>38</v>
      </c>
      <c r="H2448">
        <v>20000000</v>
      </c>
      <c r="I2448">
        <v>6.2</v>
      </c>
    </row>
    <row r="2449" spans="1:9" x14ac:dyDescent="0.3">
      <c r="A2449" t="s">
        <v>5877</v>
      </c>
      <c r="B2449">
        <v>147</v>
      </c>
      <c r="C2449">
        <v>7219578</v>
      </c>
      <c r="D2449" t="s">
        <v>1924</v>
      </c>
      <c r="E2449" t="s">
        <v>13161</v>
      </c>
      <c r="F2449" t="s">
        <v>37</v>
      </c>
      <c r="G2449" t="s">
        <v>1465</v>
      </c>
      <c r="H2449">
        <v>15000000</v>
      </c>
      <c r="I2449">
        <v>8</v>
      </c>
    </row>
    <row r="2450" spans="1:9" x14ac:dyDescent="0.3">
      <c r="A2450" t="s">
        <v>4003</v>
      </c>
      <c r="B2450">
        <v>98</v>
      </c>
      <c r="C2450">
        <v>3247816</v>
      </c>
      <c r="D2450" t="s">
        <v>1415</v>
      </c>
      <c r="E2450" t="s">
        <v>13170</v>
      </c>
      <c r="F2450" t="s">
        <v>37</v>
      </c>
      <c r="G2450" t="s">
        <v>38</v>
      </c>
      <c r="H2450">
        <v>22000000</v>
      </c>
      <c r="I2450">
        <v>6.3</v>
      </c>
    </row>
    <row r="2451" spans="1:9" x14ac:dyDescent="0.3">
      <c r="A2451" t="s">
        <v>13173</v>
      </c>
      <c r="B2451">
        <v>103</v>
      </c>
      <c r="C2451">
        <v>2412045</v>
      </c>
      <c r="D2451" t="s">
        <v>5499</v>
      </c>
      <c r="E2451" t="s">
        <v>13174</v>
      </c>
      <c r="F2451" t="s">
        <v>37</v>
      </c>
      <c r="G2451" t="s">
        <v>56</v>
      </c>
      <c r="H2451">
        <v>15000000</v>
      </c>
      <c r="I2451">
        <v>7.2</v>
      </c>
    </row>
    <row r="2452" spans="1:9" x14ac:dyDescent="0.3">
      <c r="A2452" t="s">
        <v>13181</v>
      </c>
      <c r="B2452">
        <v>111</v>
      </c>
      <c r="C2452">
        <v>2203641</v>
      </c>
      <c r="D2452" t="s">
        <v>2142</v>
      </c>
      <c r="E2452" t="s">
        <v>13182</v>
      </c>
      <c r="F2452" t="s">
        <v>37</v>
      </c>
      <c r="G2452" t="s">
        <v>3571</v>
      </c>
      <c r="H2452">
        <v>15000000</v>
      </c>
      <c r="I2452">
        <v>6.7</v>
      </c>
    </row>
    <row r="2453" spans="1:9" x14ac:dyDescent="0.3">
      <c r="A2453" t="s">
        <v>13186</v>
      </c>
      <c r="B2453">
        <v>98</v>
      </c>
      <c r="C2453">
        <v>1953732</v>
      </c>
      <c r="D2453" t="s">
        <v>1356</v>
      </c>
      <c r="E2453" t="s">
        <v>13187</v>
      </c>
      <c r="F2453" t="s">
        <v>37</v>
      </c>
      <c r="G2453" t="s">
        <v>38</v>
      </c>
      <c r="H2453">
        <v>15000000</v>
      </c>
      <c r="I2453">
        <v>5.3</v>
      </c>
    </row>
    <row r="2454" spans="1:9" x14ac:dyDescent="0.3">
      <c r="A2454" t="s">
        <v>13191</v>
      </c>
      <c r="B2454">
        <v>111</v>
      </c>
      <c r="C2454">
        <v>1954202</v>
      </c>
      <c r="D2454" t="s">
        <v>9193</v>
      </c>
      <c r="E2454" t="s">
        <v>13192</v>
      </c>
      <c r="F2454" t="s">
        <v>37</v>
      </c>
      <c r="G2454" t="s">
        <v>38</v>
      </c>
      <c r="H2454">
        <v>15000000</v>
      </c>
      <c r="I2454">
        <v>6.3</v>
      </c>
    </row>
    <row r="2455" spans="1:9" x14ac:dyDescent="0.3">
      <c r="A2455" t="s">
        <v>12018</v>
      </c>
      <c r="B2455">
        <v>111</v>
      </c>
      <c r="C2455">
        <v>1294640</v>
      </c>
      <c r="D2455" t="s">
        <v>6648</v>
      </c>
      <c r="E2455" t="s">
        <v>13195</v>
      </c>
      <c r="F2455" t="s">
        <v>37</v>
      </c>
      <c r="G2455" t="s">
        <v>38</v>
      </c>
      <c r="H2455">
        <v>15000000</v>
      </c>
      <c r="I2455">
        <v>6.5</v>
      </c>
    </row>
    <row r="2456" spans="1:9" x14ac:dyDescent="0.3">
      <c r="A2456" t="s">
        <v>13209</v>
      </c>
      <c r="B2456">
        <v>145</v>
      </c>
      <c r="C2456">
        <v>26435</v>
      </c>
      <c r="D2456" t="s">
        <v>1849</v>
      </c>
      <c r="E2456" t="s">
        <v>13212</v>
      </c>
      <c r="F2456" t="s">
        <v>8731</v>
      </c>
      <c r="G2456" t="s">
        <v>767</v>
      </c>
      <c r="H2456">
        <v>6000000</v>
      </c>
      <c r="I2456">
        <v>8.3000000000000007</v>
      </c>
    </row>
    <row r="2457" spans="1:9" x14ac:dyDescent="0.3">
      <c r="A2457" t="s">
        <v>4965</v>
      </c>
      <c r="B2457">
        <v>84</v>
      </c>
      <c r="C2457">
        <v>1197786</v>
      </c>
      <c r="D2457" t="s">
        <v>334</v>
      </c>
      <c r="E2457" t="s">
        <v>13216</v>
      </c>
      <c r="F2457" t="s">
        <v>1464</v>
      </c>
      <c r="G2457" t="s">
        <v>1465</v>
      </c>
      <c r="H2457">
        <v>12000000</v>
      </c>
      <c r="I2457">
        <v>7.2</v>
      </c>
    </row>
    <row r="2458" spans="1:9" x14ac:dyDescent="0.3">
      <c r="A2458" t="s">
        <v>5164</v>
      </c>
      <c r="B2458">
        <v>115</v>
      </c>
      <c r="C2458">
        <v>529766</v>
      </c>
      <c r="D2458" t="s">
        <v>1935</v>
      </c>
      <c r="E2458" t="s">
        <v>13220</v>
      </c>
      <c r="F2458" t="s">
        <v>37</v>
      </c>
      <c r="G2458" t="s">
        <v>38</v>
      </c>
      <c r="H2458">
        <v>7000000</v>
      </c>
      <c r="I2458">
        <v>6.8</v>
      </c>
    </row>
    <row r="2459" spans="1:9" x14ac:dyDescent="0.3">
      <c r="A2459" t="s">
        <v>13223</v>
      </c>
      <c r="B2459">
        <v>105</v>
      </c>
      <c r="C2459">
        <v>613556</v>
      </c>
      <c r="D2459" t="s">
        <v>777</v>
      </c>
      <c r="E2459" t="s">
        <v>13224</v>
      </c>
      <c r="F2459" t="s">
        <v>1946</v>
      </c>
      <c r="G2459" t="s">
        <v>12666</v>
      </c>
      <c r="H2459">
        <v>15000000</v>
      </c>
      <c r="I2459">
        <v>6.4</v>
      </c>
    </row>
    <row r="2460" spans="1:9" x14ac:dyDescent="0.3">
      <c r="A2460" t="s">
        <v>12044</v>
      </c>
      <c r="B2460">
        <v>98</v>
      </c>
      <c r="C2460">
        <v>353743</v>
      </c>
      <c r="D2460" t="s">
        <v>13228</v>
      </c>
      <c r="E2460" t="s">
        <v>13229</v>
      </c>
      <c r="F2460" t="s">
        <v>37</v>
      </c>
      <c r="G2460" t="s">
        <v>56</v>
      </c>
      <c r="H2460">
        <v>15000000</v>
      </c>
      <c r="I2460">
        <v>6.9</v>
      </c>
    </row>
    <row r="2461" spans="1:9" x14ac:dyDescent="0.3">
      <c r="A2461" t="s">
        <v>13239</v>
      </c>
      <c r="B2461">
        <v>110</v>
      </c>
      <c r="C2461">
        <v>102055</v>
      </c>
      <c r="D2461" t="s">
        <v>1325</v>
      </c>
      <c r="E2461" t="s">
        <v>13242</v>
      </c>
      <c r="F2461" t="s">
        <v>13246</v>
      </c>
      <c r="G2461" t="s">
        <v>13247</v>
      </c>
      <c r="H2461">
        <v>300000000</v>
      </c>
      <c r="I2461">
        <v>6.2</v>
      </c>
    </row>
    <row r="2462" spans="1:9" x14ac:dyDescent="0.3">
      <c r="A2462" t="s">
        <v>13258</v>
      </c>
      <c r="B2462">
        <v>103</v>
      </c>
      <c r="C2462">
        <v>73548</v>
      </c>
      <c r="D2462" t="s">
        <v>9492</v>
      </c>
      <c r="E2462" t="s">
        <v>13259</v>
      </c>
      <c r="F2462" t="s">
        <v>37</v>
      </c>
      <c r="G2462" t="s">
        <v>38</v>
      </c>
      <c r="H2462">
        <v>15000000</v>
      </c>
      <c r="I2462">
        <v>6.1</v>
      </c>
    </row>
    <row r="2463" spans="1:9" x14ac:dyDescent="0.3">
      <c r="A2463" t="s">
        <v>13267</v>
      </c>
      <c r="B2463">
        <v>90</v>
      </c>
      <c r="C2463">
        <v>28870</v>
      </c>
      <c r="D2463" t="s">
        <v>2125</v>
      </c>
      <c r="E2463" t="s">
        <v>13268</v>
      </c>
      <c r="F2463" t="s">
        <v>37</v>
      </c>
      <c r="G2463" t="s">
        <v>38</v>
      </c>
      <c r="H2463">
        <v>15000000</v>
      </c>
      <c r="I2463">
        <v>5.0999999999999996</v>
      </c>
    </row>
    <row r="2464" spans="1:9" x14ac:dyDescent="0.3">
      <c r="A2464" t="s">
        <v>13271</v>
      </c>
      <c r="B2464">
        <v>105</v>
      </c>
      <c r="C2464">
        <v>22723</v>
      </c>
      <c r="D2464" t="s">
        <v>13272</v>
      </c>
      <c r="E2464" t="s">
        <v>13273</v>
      </c>
      <c r="F2464" t="s">
        <v>37</v>
      </c>
      <c r="G2464" t="s">
        <v>767</v>
      </c>
      <c r="H2464">
        <v>25000000</v>
      </c>
      <c r="I2464">
        <v>4.5</v>
      </c>
    </row>
    <row r="2465" spans="1:9" x14ac:dyDescent="0.3">
      <c r="A2465" t="s">
        <v>13277</v>
      </c>
      <c r="B2465">
        <v>93</v>
      </c>
      <c r="C2465">
        <v>20380</v>
      </c>
      <c r="D2465" t="s">
        <v>13279</v>
      </c>
      <c r="E2465" t="s">
        <v>13280</v>
      </c>
      <c r="F2465" t="s">
        <v>37</v>
      </c>
      <c r="G2465" t="s">
        <v>38</v>
      </c>
      <c r="H2465">
        <v>15000000</v>
      </c>
      <c r="I2465">
        <v>5.9</v>
      </c>
    </row>
    <row r="2466" spans="1:9" x14ac:dyDescent="0.3">
      <c r="A2466" t="s">
        <v>4218</v>
      </c>
      <c r="B2466">
        <v>101</v>
      </c>
      <c r="C2466">
        <v>70906973</v>
      </c>
      <c r="D2466" t="s">
        <v>3632</v>
      </c>
      <c r="E2466" t="s">
        <v>13322</v>
      </c>
      <c r="F2466" t="s">
        <v>37</v>
      </c>
      <c r="G2466" t="s">
        <v>38</v>
      </c>
      <c r="H2466">
        <v>14600000</v>
      </c>
      <c r="I2466">
        <v>8.1</v>
      </c>
    </row>
    <row r="2467" spans="1:9" x14ac:dyDescent="0.3">
      <c r="A2467" t="s">
        <v>13325</v>
      </c>
      <c r="B2467">
        <v>115</v>
      </c>
      <c r="C2467">
        <v>66009973</v>
      </c>
      <c r="D2467" t="s">
        <v>5510</v>
      </c>
      <c r="E2467" t="s">
        <v>13326</v>
      </c>
      <c r="F2467" t="s">
        <v>37</v>
      </c>
      <c r="G2467" t="s">
        <v>38</v>
      </c>
      <c r="H2467">
        <v>14800000</v>
      </c>
      <c r="I2467">
        <v>5.7</v>
      </c>
    </row>
    <row r="2468" spans="1:9" x14ac:dyDescent="0.3">
      <c r="A2468" t="s">
        <v>364</v>
      </c>
      <c r="B2468">
        <v>120</v>
      </c>
      <c r="C2468">
        <v>46338728</v>
      </c>
      <c r="D2468" t="s">
        <v>214</v>
      </c>
      <c r="E2468" t="s">
        <v>13329</v>
      </c>
      <c r="F2468" t="s">
        <v>37</v>
      </c>
      <c r="G2468" t="s">
        <v>38</v>
      </c>
      <c r="H2468">
        <v>14500000</v>
      </c>
      <c r="I2468">
        <v>6.8</v>
      </c>
    </row>
    <row r="2469" spans="1:9" x14ac:dyDescent="0.3">
      <c r="A2469" t="s">
        <v>13332</v>
      </c>
      <c r="B2469">
        <v>111</v>
      </c>
      <c r="C2469">
        <v>7691700</v>
      </c>
      <c r="D2469" t="s">
        <v>3396</v>
      </c>
      <c r="E2469" t="s">
        <v>13333</v>
      </c>
      <c r="F2469" t="s">
        <v>1464</v>
      </c>
      <c r="G2469" t="s">
        <v>1465</v>
      </c>
      <c r="H2469">
        <v>10000000</v>
      </c>
      <c r="I2469">
        <v>7.5</v>
      </c>
    </row>
    <row r="2470" spans="1:9" x14ac:dyDescent="0.3">
      <c r="A2470" t="s">
        <v>3694</v>
      </c>
      <c r="B2470">
        <v>131</v>
      </c>
      <c r="C2470">
        <v>101157447</v>
      </c>
      <c r="D2470" t="s">
        <v>1765</v>
      </c>
      <c r="E2470" t="s">
        <v>13344</v>
      </c>
      <c r="F2470" t="s">
        <v>37</v>
      </c>
      <c r="G2470" t="s">
        <v>38</v>
      </c>
      <c r="H2470">
        <v>14400000</v>
      </c>
      <c r="I2470">
        <v>8.3000000000000007</v>
      </c>
    </row>
    <row r="2471" spans="1:9" x14ac:dyDescent="0.3">
      <c r="A2471" t="s">
        <v>13347</v>
      </c>
      <c r="B2471">
        <v>139</v>
      </c>
      <c r="C2471">
        <v>74205</v>
      </c>
      <c r="D2471" t="s">
        <v>3409</v>
      </c>
      <c r="E2471" t="s">
        <v>13349</v>
      </c>
      <c r="F2471" t="s">
        <v>37</v>
      </c>
      <c r="G2471" t="s">
        <v>7711</v>
      </c>
      <c r="H2471">
        <v>14200000</v>
      </c>
      <c r="I2471">
        <v>7.4</v>
      </c>
    </row>
    <row r="2472" spans="1:9" x14ac:dyDescent="0.3">
      <c r="A2472" t="s">
        <v>5289</v>
      </c>
      <c r="B2472">
        <v>120</v>
      </c>
      <c r="C2472">
        <v>141319195</v>
      </c>
      <c r="D2472" t="s">
        <v>214</v>
      </c>
      <c r="E2472" t="s">
        <v>13355</v>
      </c>
      <c r="F2472" t="s">
        <v>37</v>
      </c>
      <c r="G2472" t="s">
        <v>56</v>
      </c>
      <c r="H2472">
        <v>15000000</v>
      </c>
      <c r="I2472">
        <v>8</v>
      </c>
    </row>
    <row r="2473" spans="1:9" x14ac:dyDescent="0.3">
      <c r="A2473" t="s">
        <v>5175</v>
      </c>
      <c r="B2473">
        <v>119</v>
      </c>
      <c r="C2473">
        <v>156645693</v>
      </c>
      <c r="D2473" t="s">
        <v>8921</v>
      </c>
      <c r="E2473" t="s">
        <v>13360</v>
      </c>
      <c r="F2473" t="s">
        <v>37</v>
      </c>
      <c r="G2473" t="s">
        <v>38</v>
      </c>
      <c r="H2473">
        <v>14000000</v>
      </c>
      <c r="I2473">
        <v>6.9</v>
      </c>
    </row>
    <row r="2474" spans="1:9" x14ac:dyDescent="0.3">
      <c r="A2474" t="s">
        <v>3303</v>
      </c>
      <c r="B2474">
        <v>125</v>
      </c>
      <c r="C2474">
        <v>178406268</v>
      </c>
      <c r="D2474" t="s">
        <v>1681</v>
      </c>
      <c r="E2474" t="s">
        <v>13363</v>
      </c>
      <c r="F2474" t="s">
        <v>37</v>
      </c>
      <c r="G2474" t="s">
        <v>38</v>
      </c>
      <c r="H2474">
        <v>14000000</v>
      </c>
      <c r="I2474">
        <v>6.9</v>
      </c>
    </row>
    <row r="2475" spans="1:9" x14ac:dyDescent="0.3">
      <c r="A2475" t="s">
        <v>13370</v>
      </c>
      <c r="B2475">
        <v>108</v>
      </c>
      <c r="C2475">
        <v>109306210</v>
      </c>
      <c r="D2475" t="s">
        <v>1628</v>
      </c>
      <c r="E2475" t="s">
        <v>13371</v>
      </c>
      <c r="F2475" t="s">
        <v>37</v>
      </c>
      <c r="G2475" t="s">
        <v>370</v>
      </c>
      <c r="H2475">
        <v>15800000</v>
      </c>
      <c r="I2475">
        <v>5.5</v>
      </c>
    </row>
    <row r="2476" spans="1:9" x14ac:dyDescent="0.3">
      <c r="A2476" t="s">
        <v>760</v>
      </c>
      <c r="B2476">
        <v>145</v>
      </c>
      <c r="C2476">
        <v>70001698</v>
      </c>
      <c r="D2476" t="s">
        <v>7249</v>
      </c>
      <c r="E2476" t="s">
        <v>13379</v>
      </c>
      <c r="F2476" t="s">
        <v>37</v>
      </c>
      <c r="G2476" t="s">
        <v>38</v>
      </c>
      <c r="H2476">
        <v>14000000</v>
      </c>
      <c r="I2476">
        <v>7.2</v>
      </c>
    </row>
    <row r="2477" spans="1:9" x14ac:dyDescent="0.3">
      <c r="A2477" t="s">
        <v>703</v>
      </c>
      <c r="B2477">
        <v>98</v>
      </c>
      <c r="C2477">
        <v>68856263</v>
      </c>
      <c r="D2477" t="s">
        <v>7897</v>
      </c>
      <c r="E2477" t="s">
        <v>13382</v>
      </c>
      <c r="F2477" t="s">
        <v>37</v>
      </c>
      <c r="G2477" t="s">
        <v>38</v>
      </c>
      <c r="H2477">
        <v>15000000</v>
      </c>
      <c r="I2477">
        <v>6.9</v>
      </c>
    </row>
    <row r="2478" spans="1:9" x14ac:dyDescent="0.3">
      <c r="A2478" t="s">
        <v>5486</v>
      </c>
      <c r="B2478">
        <v>101</v>
      </c>
      <c r="C2478">
        <v>51527787</v>
      </c>
      <c r="D2478" t="s">
        <v>5544</v>
      </c>
      <c r="E2478" t="s">
        <v>13387</v>
      </c>
      <c r="F2478" t="s">
        <v>37</v>
      </c>
      <c r="G2478" t="s">
        <v>38</v>
      </c>
      <c r="H2478">
        <v>15000000</v>
      </c>
      <c r="I2478">
        <v>5.5</v>
      </c>
    </row>
    <row r="2479" spans="1:9" x14ac:dyDescent="0.3">
      <c r="A2479" t="s">
        <v>9748</v>
      </c>
      <c r="B2479">
        <v>109</v>
      </c>
      <c r="C2479">
        <v>61356221</v>
      </c>
      <c r="D2479" t="s">
        <v>7837</v>
      </c>
      <c r="E2479" t="s">
        <v>13390</v>
      </c>
      <c r="F2479" t="s">
        <v>37</v>
      </c>
      <c r="G2479" t="s">
        <v>38</v>
      </c>
      <c r="H2479">
        <v>14000000</v>
      </c>
      <c r="I2479">
        <v>5.2</v>
      </c>
    </row>
    <row r="2480" spans="1:9" x14ac:dyDescent="0.3">
      <c r="A2480" t="s">
        <v>8052</v>
      </c>
      <c r="B2480">
        <v>123</v>
      </c>
      <c r="C2480">
        <v>46800000</v>
      </c>
      <c r="D2480" t="s">
        <v>227</v>
      </c>
      <c r="E2480" t="s">
        <v>13394</v>
      </c>
      <c r="F2480" t="s">
        <v>37</v>
      </c>
      <c r="G2480" t="s">
        <v>56</v>
      </c>
      <c r="H2480">
        <v>14000000</v>
      </c>
      <c r="I2480">
        <v>7.1</v>
      </c>
    </row>
    <row r="2481" spans="1:9" x14ac:dyDescent="0.3">
      <c r="A2481" t="s">
        <v>13404</v>
      </c>
      <c r="B2481">
        <v>99</v>
      </c>
      <c r="C2481">
        <v>38048637</v>
      </c>
      <c r="D2481" t="s">
        <v>3030</v>
      </c>
      <c r="E2481" t="s">
        <v>13405</v>
      </c>
      <c r="F2481" t="s">
        <v>37</v>
      </c>
      <c r="G2481" t="s">
        <v>38</v>
      </c>
      <c r="H2481">
        <v>14000000</v>
      </c>
      <c r="I2481">
        <v>5.5</v>
      </c>
    </row>
    <row r="2482" spans="1:9" x14ac:dyDescent="0.3">
      <c r="A2482" t="s">
        <v>13411</v>
      </c>
      <c r="B2482">
        <v>107</v>
      </c>
      <c r="C2482">
        <v>34793160</v>
      </c>
      <c r="D2482" t="s">
        <v>7043</v>
      </c>
      <c r="E2482" t="s">
        <v>13412</v>
      </c>
      <c r="F2482" t="s">
        <v>37</v>
      </c>
      <c r="G2482" t="s">
        <v>38</v>
      </c>
      <c r="H2482">
        <v>14000000</v>
      </c>
      <c r="I2482">
        <v>6.7</v>
      </c>
    </row>
    <row r="2483" spans="1:9" x14ac:dyDescent="0.3">
      <c r="A2483" t="s">
        <v>9834</v>
      </c>
      <c r="B2483">
        <v>81</v>
      </c>
      <c r="C2483">
        <v>30628981</v>
      </c>
      <c r="D2483" t="s">
        <v>1681</v>
      </c>
      <c r="E2483" t="s">
        <v>13416</v>
      </c>
      <c r="F2483" t="s">
        <v>37</v>
      </c>
      <c r="G2483" t="s">
        <v>38</v>
      </c>
      <c r="H2483">
        <v>14000000</v>
      </c>
      <c r="I2483">
        <v>5</v>
      </c>
    </row>
    <row r="2484" spans="1:9" x14ac:dyDescent="0.3">
      <c r="A2484" t="s">
        <v>4931</v>
      </c>
      <c r="B2484">
        <v>105</v>
      </c>
      <c r="C2484">
        <v>29959436</v>
      </c>
      <c r="D2484" t="s">
        <v>5940</v>
      </c>
      <c r="E2484" t="s">
        <v>13419</v>
      </c>
      <c r="F2484" t="s">
        <v>37</v>
      </c>
      <c r="G2484" t="s">
        <v>56</v>
      </c>
      <c r="H2484">
        <v>13000000</v>
      </c>
      <c r="I2484">
        <v>6.4</v>
      </c>
    </row>
    <row r="2485" spans="1:9" x14ac:dyDescent="0.3">
      <c r="A2485" t="s">
        <v>12993</v>
      </c>
      <c r="B2485">
        <v>82</v>
      </c>
      <c r="C2485">
        <v>25571351</v>
      </c>
      <c r="D2485" t="s">
        <v>8841</v>
      </c>
      <c r="E2485" t="s">
        <v>13423</v>
      </c>
      <c r="F2485" t="s">
        <v>37</v>
      </c>
      <c r="G2485" t="s">
        <v>38</v>
      </c>
      <c r="H2485">
        <v>14000000</v>
      </c>
      <c r="I2485">
        <v>6.6</v>
      </c>
    </row>
    <row r="2486" spans="1:9" x14ac:dyDescent="0.3">
      <c r="A2486" t="s">
        <v>2943</v>
      </c>
      <c r="B2486">
        <v>109</v>
      </c>
      <c r="C2486">
        <v>27515786</v>
      </c>
      <c r="D2486" t="s">
        <v>214</v>
      </c>
      <c r="E2486" t="s">
        <v>13427</v>
      </c>
      <c r="F2486" t="s">
        <v>37</v>
      </c>
      <c r="G2486" t="s">
        <v>38</v>
      </c>
      <c r="H2486">
        <v>14000000</v>
      </c>
      <c r="I2486">
        <v>5.9</v>
      </c>
    </row>
    <row r="2487" spans="1:9" x14ac:dyDescent="0.3">
      <c r="A2487" t="s">
        <v>4554</v>
      </c>
      <c r="B2487">
        <v>95</v>
      </c>
      <c r="C2487">
        <v>25482931</v>
      </c>
      <c r="D2487" t="s">
        <v>422</v>
      </c>
      <c r="E2487" t="s">
        <v>13432</v>
      </c>
      <c r="F2487" t="s">
        <v>37</v>
      </c>
      <c r="G2487" t="s">
        <v>38</v>
      </c>
      <c r="H2487">
        <v>14000000</v>
      </c>
      <c r="I2487">
        <v>5.7</v>
      </c>
    </row>
    <row r="2488" spans="1:9" x14ac:dyDescent="0.3">
      <c r="A2488" t="s">
        <v>6308</v>
      </c>
      <c r="B2488">
        <v>100</v>
      </c>
      <c r="C2488">
        <v>19900000</v>
      </c>
      <c r="D2488" t="s">
        <v>9661</v>
      </c>
      <c r="E2488" t="s">
        <v>13436</v>
      </c>
      <c r="F2488" t="s">
        <v>37</v>
      </c>
      <c r="G2488" t="s">
        <v>38</v>
      </c>
      <c r="H2488">
        <v>20000000</v>
      </c>
      <c r="I2488">
        <v>4.5</v>
      </c>
    </row>
    <row r="2489" spans="1:9" x14ac:dyDescent="0.3">
      <c r="A2489" t="s">
        <v>11926</v>
      </c>
      <c r="B2489">
        <v>91</v>
      </c>
      <c r="C2489">
        <v>16298046</v>
      </c>
      <c r="D2489" t="s">
        <v>3030</v>
      </c>
      <c r="E2489" t="s">
        <v>13444</v>
      </c>
      <c r="F2489" t="s">
        <v>37</v>
      </c>
      <c r="G2489" t="s">
        <v>56</v>
      </c>
      <c r="H2489">
        <v>14000000</v>
      </c>
      <c r="I2489">
        <v>5</v>
      </c>
    </row>
    <row r="2490" spans="1:9" x14ac:dyDescent="0.3">
      <c r="A2490" t="s">
        <v>5702</v>
      </c>
      <c r="B2490">
        <v>90</v>
      </c>
      <c r="C2490">
        <v>15549702</v>
      </c>
      <c r="D2490" t="s">
        <v>1681</v>
      </c>
      <c r="E2490" t="s">
        <v>13447</v>
      </c>
      <c r="F2490" t="s">
        <v>37</v>
      </c>
      <c r="G2490" t="s">
        <v>38</v>
      </c>
      <c r="H2490">
        <v>14000000</v>
      </c>
      <c r="I2490">
        <v>4.5999999999999996</v>
      </c>
    </row>
    <row r="2491" spans="1:9" x14ac:dyDescent="0.3">
      <c r="A2491" t="s">
        <v>1394</v>
      </c>
      <c r="B2491">
        <v>108</v>
      </c>
      <c r="C2491">
        <v>15483540</v>
      </c>
      <c r="D2491" t="s">
        <v>13450</v>
      </c>
      <c r="E2491" t="s">
        <v>13451</v>
      </c>
      <c r="F2491" t="s">
        <v>37</v>
      </c>
      <c r="G2491" t="s">
        <v>38</v>
      </c>
      <c r="H2491">
        <v>14000000</v>
      </c>
      <c r="I2491">
        <v>6.5</v>
      </c>
    </row>
    <row r="2492" spans="1:9" x14ac:dyDescent="0.3">
      <c r="A2492" t="s">
        <v>13454</v>
      </c>
      <c r="B2492">
        <v>103</v>
      </c>
      <c r="C2492">
        <v>20246959</v>
      </c>
      <c r="D2492" t="s">
        <v>1681</v>
      </c>
      <c r="E2492" t="s">
        <v>13456</v>
      </c>
      <c r="F2492" t="s">
        <v>37</v>
      </c>
      <c r="G2492" t="s">
        <v>38</v>
      </c>
      <c r="H2492">
        <v>14000000</v>
      </c>
      <c r="I2492">
        <v>4.9000000000000004</v>
      </c>
    </row>
    <row r="2493" spans="1:9" x14ac:dyDescent="0.3">
      <c r="A2493" t="s">
        <v>13459</v>
      </c>
      <c r="B2493">
        <v>96</v>
      </c>
      <c r="C2493">
        <v>15062898</v>
      </c>
      <c r="D2493" t="s">
        <v>1671</v>
      </c>
      <c r="E2493" t="s">
        <v>13460</v>
      </c>
      <c r="F2493" t="s">
        <v>37</v>
      </c>
      <c r="G2493" t="s">
        <v>38</v>
      </c>
      <c r="H2493">
        <v>14000000</v>
      </c>
      <c r="I2493">
        <v>6</v>
      </c>
    </row>
    <row r="2494" spans="1:9" x14ac:dyDescent="0.3">
      <c r="A2494" t="s">
        <v>13463</v>
      </c>
      <c r="B2494">
        <v>117</v>
      </c>
      <c r="C2494">
        <v>14348123</v>
      </c>
      <c r="D2494" t="s">
        <v>11841</v>
      </c>
      <c r="E2494" t="s">
        <v>13464</v>
      </c>
      <c r="F2494" t="s">
        <v>37</v>
      </c>
      <c r="G2494" t="s">
        <v>7090</v>
      </c>
      <c r="H2494">
        <v>12000000</v>
      </c>
      <c r="I2494">
        <v>6.9</v>
      </c>
    </row>
    <row r="2495" spans="1:9" x14ac:dyDescent="0.3">
      <c r="A2495" t="s">
        <v>13468</v>
      </c>
      <c r="B2495">
        <v>93</v>
      </c>
      <c r="C2495">
        <v>15171475</v>
      </c>
      <c r="D2495" t="s">
        <v>7406</v>
      </c>
      <c r="E2495" t="s">
        <v>13470</v>
      </c>
      <c r="F2495" t="s">
        <v>37</v>
      </c>
      <c r="G2495" t="s">
        <v>38</v>
      </c>
      <c r="H2495">
        <v>8500000</v>
      </c>
      <c r="I2495">
        <v>5.7</v>
      </c>
    </row>
    <row r="2496" spans="1:9" x14ac:dyDescent="0.3">
      <c r="A2496" t="s">
        <v>5076</v>
      </c>
      <c r="B2496">
        <v>115</v>
      </c>
      <c r="C2496">
        <v>13640000</v>
      </c>
      <c r="D2496" t="s">
        <v>2527</v>
      </c>
      <c r="E2496" t="s">
        <v>13476</v>
      </c>
      <c r="F2496" t="s">
        <v>37</v>
      </c>
      <c r="G2496" t="s">
        <v>38</v>
      </c>
      <c r="H2496">
        <v>14000000</v>
      </c>
      <c r="I2496">
        <v>6.9</v>
      </c>
    </row>
    <row r="2497" spans="1:9" x14ac:dyDescent="0.3">
      <c r="A2497" t="s">
        <v>13483</v>
      </c>
      <c r="B2497">
        <v>85</v>
      </c>
      <c r="C2497">
        <v>12610731</v>
      </c>
      <c r="D2497" t="s">
        <v>2208</v>
      </c>
      <c r="E2497" t="s">
        <v>13485</v>
      </c>
      <c r="F2497" t="s">
        <v>37</v>
      </c>
      <c r="G2497" t="s">
        <v>38</v>
      </c>
      <c r="H2497">
        <v>11000000</v>
      </c>
      <c r="I2497">
        <v>4.4000000000000004</v>
      </c>
    </row>
    <row r="2498" spans="1:9" x14ac:dyDescent="0.3">
      <c r="A2498" t="s">
        <v>13489</v>
      </c>
      <c r="B2498">
        <v>112</v>
      </c>
      <c r="C2498">
        <v>11204499</v>
      </c>
      <c r="D2498" t="s">
        <v>6519</v>
      </c>
      <c r="E2498" t="s">
        <v>13490</v>
      </c>
      <c r="F2498" t="s">
        <v>37</v>
      </c>
      <c r="G2498" t="s">
        <v>38</v>
      </c>
      <c r="H2498">
        <v>14000000</v>
      </c>
      <c r="I2498">
        <v>7</v>
      </c>
    </row>
    <row r="2499" spans="1:9" x14ac:dyDescent="0.3">
      <c r="A2499" t="s">
        <v>2042</v>
      </c>
      <c r="B2499">
        <v>86</v>
      </c>
      <c r="C2499">
        <v>10397365</v>
      </c>
      <c r="D2499" t="s">
        <v>13493</v>
      </c>
      <c r="E2499" t="s">
        <v>13494</v>
      </c>
      <c r="F2499" t="s">
        <v>37</v>
      </c>
      <c r="G2499" t="s">
        <v>38</v>
      </c>
      <c r="H2499">
        <v>14000000</v>
      </c>
      <c r="I2499">
        <v>5.4</v>
      </c>
    </row>
    <row r="2500" spans="1:9" x14ac:dyDescent="0.3">
      <c r="A2500" t="s">
        <v>13498</v>
      </c>
      <c r="B2500">
        <v>86</v>
      </c>
      <c r="C2500">
        <v>9402410</v>
      </c>
      <c r="D2500" t="s">
        <v>4219</v>
      </c>
      <c r="E2500" t="s">
        <v>13499</v>
      </c>
      <c r="F2500" t="s">
        <v>37</v>
      </c>
      <c r="G2500" t="s">
        <v>38</v>
      </c>
      <c r="H2500">
        <v>14000000</v>
      </c>
      <c r="I2500">
        <v>5.4</v>
      </c>
    </row>
    <row r="2501" spans="1:9" x14ac:dyDescent="0.3">
      <c r="A2501" t="s">
        <v>13509</v>
      </c>
      <c r="B2501">
        <v>137</v>
      </c>
      <c r="C2501">
        <v>5459824</v>
      </c>
      <c r="D2501" t="s">
        <v>214</v>
      </c>
      <c r="E2501" t="s">
        <v>13510</v>
      </c>
      <c r="F2501" t="s">
        <v>37</v>
      </c>
      <c r="G2501" t="s">
        <v>38</v>
      </c>
      <c r="H2501">
        <v>26000000</v>
      </c>
      <c r="I2501">
        <v>7.6</v>
      </c>
    </row>
    <row r="2502" spans="1:9" x14ac:dyDescent="0.3">
      <c r="A2502" t="s">
        <v>13514</v>
      </c>
      <c r="B2502">
        <v>90</v>
      </c>
      <c r="C2502">
        <v>5108820</v>
      </c>
      <c r="D2502" t="s">
        <v>1924</v>
      </c>
      <c r="E2502" t="s">
        <v>13515</v>
      </c>
      <c r="F2502" t="s">
        <v>37</v>
      </c>
      <c r="G2502" t="s">
        <v>38</v>
      </c>
      <c r="H2502">
        <v>24000000</v>
      </c>
      <c r="I2502">
        <v>5.9</v>
      </c>
    </row>
    <row r="2503" spans="1:9" x14ac:dyDescent="0.3">
      <c r="A2503" t="s">
        <v>1016</v>
      </c>
      <c r="B2503">
        <v>107</v>
      </c>
      <c r="C2503">
        <v>4741987</v>
      </c>
      <c r="D2503" t="s">
        <v>3409</v>
      </c>
      <c r="E2503" t="s">
        <v>13519</v>
      </c>
      <c r="F2503" t="s">
        <v>37</v>
      </c>
      <c r="G2503" t="s">
        <v>38</v>
      </c>
      <c r="H2503">
        <v>14000000</v>
      </c>
      <c r="I2503">
        <v>6.6</v>
      </c>
    </row>
    <row r="2504" spans="1:9" x14ac:dyDescent="0.3">
      <c r="A2504" t="s">
        <v>1198</v>
      </c>
      <c r="B2504">
        <v>98</v>
      </c>
      <c r="C2504">
        <v>4291965</v>
      </c>
      <c r="D2504" t="s">
        <v>5940</v>
      </c>
      <c r="E2504" t="s">
        <v>13523</v>
      </c>
      <c r="F2504" t="s">
        <v>37</v>
      </c>
      <c r="G2504" t="s">
        <v>1465</v>
      </c>
      <c r="H2504">
        <v>14000000</v>
      </c>
      <c r="I2504">
        <v>6.7</v>
      </c>
    </row>
    <row r="2505" spans="1:9" x14ac:dyDescent="0.3">
      <c r="A2505" t="s">
        <v>13527</v>
      </c>
      <c r="B2505">
        <v>84</v>
      </c>
      <c r="C2505">
        <v>3100650</v>
      </c>
      <c r="D2505" t="s">
        <v>6132</v>
      </c>
      <c r="E2505" t="s">
        <v>13530</v>
      </c>
      <c r="F2505" t="s">
        <v>37</v>
      </c>
      <c r="G2505" t="s">
        <v>38</v>
      </c>
      <c r="H2505">
        <v>14000000</v>
      </c>
      <c r="I2505">
        <v>3.9</v>
      </c>
    </row>
    <row r="2506" spans="1:9" x14ac:dyDescent="0.3">
      <c r="A2506" t="s">
        <v>12560</v>
      </c>
      <c r="B2506">
        <v>139</v>
      </c>
      <c r="C2506">
        <v>2474000</v>
      </c>
      <c r="D2506" t="s">
        <v>6113</v>
      </c>
      <c r="E2506" t="s">
        <v>13535</v>
      </c>
      <c r="F2506" t="s">
        <v>37</v>
      </c>
      <c r="G2506" t="s">
        <v>1465</v>
      </c>
      <c r="H2506">
        <v>14000000</v>
      </c>
      <c r="I2506">
        <v>5.7</v>
      </c>
    </row>
    <row r="2507" spans="1:9" x14ac:dyDescent="0.3">
      <c r="A2507" t="s">
        <v>13542</v>
      </c>
      <c r="B2507">
        <v>127</v>
      </c>
      <c r="C2507">
        <v>1000000</v>
      </c>
      <c r="D2507" t="s">
        <v>1313</v>
      </c>
      <c r="E2507" t="s">
        <v>13543</v>
      </c>
      <c r="F2507" t="s">
        <v>37</v>
      </c>
      <c r="G2507" t="s">
        <v>13547</v>
      </c>
      <c r="H2507">
        <v>14000000</v>
      </c>
      <c r="I2507">
        <v>6.5</v>
      </c>
    </row>
    <row r="2508" spans="1:9" x14ac:dyDescent="0.3">
      <c r="A2508" t="s">
        <v>11327</v>
      </c>
      <c r="B2508">
        <v>150</v>
      </c>
      <c r="C2508">
        <v>3958500</v>
      </c>
      <c r="D2508" t="s">
        <v>5940</v>
      </c>
      <c r="E2508" t="s">
        <v>13549</v>
      </c>
      <c r="F2508" t="s">
        <v>37</v>
      </c>
      <c r="G2508" t="s">
        <v>56</v>
      </c>
      <c r="H2508">
        <v>8200000</v>
      </c>
      <c r="I2508">
        <v>6.8</v>
      </c>
    </row>
    <row r="2509" spans="1:9" x14ac:dyDescent="0.3">
      <c r="A2509" t="s">
        <v>5428</v>
      </c>
      <c r="B2509">
        <v>132</v>
      </c>
      <c r="C2509">
        <v>274299</v>
      </c>
      <c r="D2509" t="s">
        <v>13559</v>
      </c>
      <c r="E2509" t="s">
        <v>13560</v>
      </c>
      <c r="F2509" t="s">
        <v>37</v>
      </c>
      <c r="G2509" t="s">
        <v>1465</v>
      </c>
      <c r="H2509">
        <v>103000000</v>
      </c>
      <c r="I2509">
        <v>7.3</v>
      </c>
    </row>
    <row r="2510" spans="1:9" x14ac:dyDescent="0.3">
      <c r="A2510" t="s">
        <v>2392</v>
      </c>
      <c r="B2510">
        <v>115</v>
      </c>
      <c r="C2510">
        <v>183088</v>
      </c>
      <c r="D2510" t="s">
        <v>11841</v>
      </c>
      <c r="E2510" t="s">
        <v>13570</v>
      </c>
      <c r="F2510" t="s">
        <v>37</v>
      </c>
      <c r="G2510" t="s">
        <v>38</v>
      </c>
      <c r="H2510">
        <v>15000000</v>
      </c>
      <c r="I2510">
        <v>7</v>
      </c>
    </row>
    <row r="2511" spans="1:9" x14ac:dyDescent="0.3">
      <c r="A2511" t="s">
        <v>13573</v>
      </c>
      <c r="B2511">
        <v>186</v>
      </c>
      <c r="C2511">
        <v>46495</v>
      </c>
      <c r="D2511" t="s">
        <v>3409</v>
      </c>
      <c r="E2511" t="s">
        <v>13574</v>
      </c>
      <c r="F2511" t="s">
        <v>37</v>
      </c>
      <c r="G2511" t="s">
        <v>38</v>
      </c>
      <c r="H2511">
        <v>14000000</v>
      </c>
      <c r="I2511">
        <v>6.5</v>
      </c>
    </row>
    <row r="2512" spans="1:9" x14ac:dyDescent="0.3">
      <c r="A2512" t="s">
        <v>3891</v>
      </c>
      <c r="B2512">
        <v>90</v>
      </c>
      <c r="C2512">
        <v>1752214</v>
      </c>
      <c r="D2512" t="s">
        <v>1415</v>
      </c>
      <c r="E2512" t="s">
        <v>13583</v>
      </c>
      <c r="F2512" t="s">
        <v>37</v>
      </c>
      <c r="G2512" t="s">
        <v>38</v>
      </c>
      <c r="H2512">
        <v>14000000</v>
      </c>
      <c r="I2512">
        <v>7.7</v>
      </c>
    </row>
    <row r="2513" spans="1:9" x14ac:dyDescent="0.3">
      <c r="A2513" t="s">
        <v>1064</v>
      </c>
      <c r="B2513">
        <v>134</v>
      </c>
      <c r="C2513">
        <v>83025853</v>
      </c>
      <c r="D2513" t="s">
        <v>214</v>
      </c>
      <c r="E2513" t="s">
        <v>13586</v>
      </c>
      <c r="F2513" t="s">
        <v>37</v>
      </c>
      <c r="G2513" t="s">
        <v>38</v>
      </c>
      <c r="H2513">
        <v>14000000</v>
      </c>
      <c r="I2513">
        <v>7.7</v>
      </c>
    </row>
    <row r="2514" spans="1:9" x14ac:dyDescent="0.3">
      <c r="A2514" t="s">
        <v>11131</v>
      </c>
      <c r="B2514">
        <v>97</v>
      </c>
      <c r="C2514">
        <v>56631572</v>
      </c>
      <c r="D2514" t="s">
        <v>1681</v>
      </c>
      <c r="E2514" t="s">
        <v>13589</v>
      </c>
      <c r="F2514" t="s">
        <v>37</v>
      </c>
      <c r="G2514" t="s">
        <v>38</v>
      </c>
      <c r="H2514">
        <v>12000000</v>
      </c>
      <c r="I2514">
        <v>6.8</v>
      </c>
    </row>
    <row r="2515" spans="1:9" x14ac:dyDescent="0.3">
      <c r="A2515" t="s">
        <v>11375</v>
      </c>
      <c r="B2515">
        <v>107</v>
      </c>
      <c r="C2515">
        <v>15854988</v>
      </c>
      <c r="D2515" t="s">
        <v>214</v>
      </c>
      <c r="E2515" t="s">
        <v>13593</v>
      </c>
      <c r="F2515" t="s">
        <v>37</v>
      </c>
      <c r="G2515" t="s">
        <v>38</v>
      </c>
      <c r="H2515">
        <v>13500000</v>
      </c>
      <c r="I2515">
        <v>7.4</v>
      </c>
    </row>
    <row r="2516" spans="1:9" x14ac:dyDescent="0.3">
      <c r="A2516" t="s">
        <v>7181</v>
      </c>
      <c r="B2516">
        <v>99</v>
      </c>
      <c r="C2516">
        <v>12282677</v>
      </c>
      <c r="D2516" t="s">
        <v>5482</v>
      </c>
      <c r="E2516" t="s">
        <v>13596</v>
      </c>
      <c r="F2516" t="s">
        <v>37</v>
      </c>
      <c r="G2516" t="s">
        <v>38</v>
      </c>
      <c r="H2516">
        <v>14000000</v>
      </c>
      <c r="I2516">
        <v>5.0999999999999996</v>
      </c>
    </row>
    <row r="2517" spans="1:9" x14ac:dyDescent="0.3">
      <c r="A2517" t="s">
        <v>9128</v>
      </c>
      <c r="B2517">
        <v>124</v>
      </c>
      <c r="C2517">
        <v>7060876</v>
      </c>
      <c r="D2517" t="s">
        <v>1544</v>
      </c>
      <c r="E2517" t="s">
        <v>13608</v>
      </c>
      <c r="F2517" t="s">
        <v>37</v>
      </c>
      <c r="G2517" t="s">
        <v>56</v>
      </c>
      <c r="H2517">
        <v>13500000</v>
      </c>
      <c r="I2517">
        <v>7.4</v>
      </c>
    </row>
    <row r="2518" spans="1:9" x14ac:dyDescent="0.3">
      <c r="A2518" t="s">
        <v>13113</v>
      </c>
      <c r="B2518">
        <v>110</v>
      </c>
      <c r="C2518">
        <v>14989761</v>
      </c>
      <c r="D2518" t="s">
        <v>1009</v>
      </c>
      <c r="E2518" t="s">
        <v>13612</v>
      </c>
      <c r="F2518" t="s">
        <v>37</v>
      </c>
      <c r="G2518" t="s">
        <v>56</v>
      </c>
      <c r="H2518">
        <v>15000000</v>
      </c>
      <c r="I2518">
        <v>7.2</v>
      </c>
    </row>
    <row r="2519" spans="1:9" x14ac:dyDescent="0.3">
      <c r="A2519" t="s">
        <v>2952</v>
      </c>
      <c r="B2519">
        <v>178</v>
      </c>
      <c r="C2519">
        <v>5501940</v>
      </c>
      <c r="D2519" t="s">
        <v>3241</v>
      </c>
      <c r="E2519" t="s">
        <v>13625</v>
      </c>
      <c r="F2519" t="s">
        <v>8731</v>
      </c>
      <c r="G2519" t="s">
        <v>767</v>
      </c>
      <c r="H2519">
        <v>13500000</v>
      </c>
      <c r="I2519">
        <v>8.3000000000000007</v>
      </c>
    </row>
    <row r="2520" spans="1:9" x14ac:dyDescent="0.3">
      <c r="A2520" t="s">
        <v>3563</v>
      </c>
      <c r="B2520">
        <v>125</v>
      </c>
      <c r="C2520">
        <v>2086345</v>
      </c>
      <c r="D2520" t="s">
        <v>6326</v>
      </c>
      <c r="E2520" t="s">
        <v>13630</v>
      </c>
      <c r="F2520" t="s">
        <v>2778</v>
      </c>
      <c r="G2520" t="s">
        <v>3571</v>
      </c>
      <c r="H2520">
        <v>10000000</v>
      </c>
      <c r="I2520">
        <v>8.1</v>
      </c>
    </row>
    <row r="2521" spans="1:9" x14ac:dyDescent="0.3">
      <c r="A2521" t="s">
        <v>3122</v>
      </c>
      <c r="B2521">
        <v>121</v>
      </c>
      <c r="C2521">
        <v>123922370</v>
      </c>
      <c r="D2521" t="s">
        <v>13639</v>
      </c>
      <c r="E2521" t="s">
        <v>13640</v>
      </c>
      <c r="F2521" t="s">
        <v>37</v>
      </c>
      <c r="G2521" t="s">
        <v>38</v>
      </c>
      <c r="H2521">
        <v>13000000</v>
      </c>
      <c r="I2521">
        <v>7.3</v>
      </c>
    </row>
    <row r="2522" spans="1:9" x14ac:dyDescent="0.3">
      <c r="A2522" t="s">
        <v>7997</v>
      </c>
      <c r="B2522">
        <v>100</v>
      </c>
      <c r="C2522">
        <v>163591</v>
      </c>
      <c r="D2522" t="s">
        <v>1671</v>
      </c>
      <c r="E2522" t="s">
        <v>13644</v>
      </c>
      <c r="F2522" t="s">
        <v>37</v>
      </c>
      <c r="G2522" t="s">
        <v>5694</v>
      </c>
      <c r="H2522">
        <v>13400000</v>
      </c>
      <c r="I2522">
        <v>3.6</v>
      </c>
    </row>
    <row r="2523" spans="1:9" x14ac:dyDescent="0.3">
      <c r="A2523" t="s">
        <v>1071</v>
      </c>
      <c r="B2523">
        <v>115</v>
      </c>
      <c r="C2523">
        <v>73000942</v>
      </c>
      <c r="D2523" t="s">
        <v>4068</v>
      </c>
      <c r="E2523" t="s">
        <v>13648</v>
      </c>
      <c r="F2523" t="s">
        <v>37</v>
      </c>
      <c r="G2523" t="s">
        <v>38</v>
      </c>
      <c r="H2523">
        <v>13000000</v>
      </c>
      <c r="I2523">
        <v>1.6</v>
      </c>
    </row>
    <row r="2524" spans="1:9" x14ac:dyDescent="0.3">
      <c r="A2524" t="s">
        <v>1204</v>
      </c>
      <c r="B2524">
        <v>108</v>
      </c>
      <c r="C2524">
        <v>106952327</v>
      </c>
      <c r="D2524" t="s">
        <v>4075</v>
      </c>
      <c r="E2524" t="s">
        <v>13652</v>
      </c>
      <c r="F2524" t="s">
        <v>37</v>
      </c>
      <c r="G2524" t="s">
        <v>38</v>
      </c>
      <c r="H2524">
        <v>13000000</v>
      </c>
      <c r="I2524">
        <v>8</v>
      </c>
    </row>
    <row r="2525" spans="1:9" x14ac:dyDescent="0.3">
      <c r="A2525" t="s">
        <v>4850</v>
      </c>
      <c r="B2525">
        <v>220</v>
      </c>
      <c r="C2525">
        <v>57300000</v>
      </c>
      <c r="D2525" t="s">
        <v>1935</v>
      </c>
      <c r="E2525" t="s">
        <v>13655</v>
      </c>
      <c r="F2525" t="s">
        <v>37</v>
      </c>
      <c r="G2525" t="s">
        <v>38</v>
      </c>
      <c r="H2525">
        <v>13000000</v>
      </c>
      <c r="I2525">
        <v>9</v>
      </c>
    </row>
    <row r="2526" spans="1:9" x14ac:dyDescent="0.3">
      <c r="A2526" t="s">
        <v>5769</v>
      </c>
      <c r="B2526">
        <v>112</v>
      </c>
      <c r="C2526">
        <v>91038276</v>
      </c>
      <c r="D2526" t="s">
        <v>7837</v>
      </c>
      <c r="E2526" t="s">
        <v>13658</v>
      </c>
      <c r="F2526" t="s">
        <v>37</v>
      </c>
      <c r="G2526" t="s">
        <v>38</v>
      </c>
      <c r="H2526">
        <v>13000000</v>
      </c>
      <c r="I2526">
        <v>6.1</v>
      </c>
    </row>
    <row r="2527" spans="1:9" x14ac:dyDescent="0.3">
      <c r="A2527" t="s">
        <v>2066</v>
      </c>
      <c r="B2527">
        <v>99</v>
      </c>
      <c r="C2527">
        <v>49369900</v>
      </c>
      <c r="D2527" t="s">
        <v>9754</v>
      </c>
      <c r="E2527" t="s">
        <v>13664</v>
      </c>
      <c r="F2527" t="s">
        <v>37</v>
      </c>
      <c r="G2527" t="s">
        <v>38</v>
      </c>
      <c r="H2527">
        <v>7000000</v>
      </c>
      <c r="I2527">
        <v>5.7</v>
      </c>
    </row>
    <row r="2528" spans="1:9" x14ac:dyDescent="0.3">
      <c r="A2528" t="s">
        <v>9878</v>
      </c>
      <c r="B2528">
        <v>109</v>
      </c>
      <c r="C2528">
        <v>61693523</v>
      </c>
      <c r="D2528" t="s">
        <v>3409</v>
      </c>
      <c r="E2528" t="s">
        <v>13669</v>
      </c>
      <c r="F2528" t="s">
        <v>37</v>
      </c>
      <c r="G2528" t="s">
        <v>38</v>
      </c>
      <c r="H2528">
        <v>13000000</v>
      </c>
      <c r="I2528">
        <v>6.8</v>
      </c>
    </row>
    <row r="2529" spans="1:9" x14ac:dyDescent="0.3">
      <c r="A2529" t="s">
        <v>13672</v>
      </c>
      <c r="B2529">
        <v>83</v>
      </c>
      <c r="C2529">
        <v>46729374</v>
      </c>
      <c r="D2529" t="s">
        <v>10440</v>
      </c>
      <c r="E2529" t="s">
        <v>13673</v>
      </c>
      <c r="F2529" t="s">
        <v>37</v>
      </c>
      <c r="G2529" t="s">
        <v>38</v>
      </c>
      <c r="H2529">
        <v>13000000</v>
      </c>
      <c r="I2529">
        <v>5.5</v>
      </c>
    </row>
    <row r="2530" spans="1:9" x14ac:dyDescent="0.3">
      <c r="A2530" t="s">
        <v>13676</v>
      </c>
      <c r="B2530">
        <v>107</v>
      </c>
      <c r="C2530">
        <v>44726644</v>
      </c>
      <c r="D2530" t="s">
        <v>10280</v>
      </c>
      <c r="E2530" t="s">
        <v>13678</v>
      </c>
      <c r="F2530" t="s">
        <v>37</v>
      </c>
      <c r="G2530" t="s">
        <v>38</v>
      </c>
      <c r="H2530">
        <v>13000000</v>
      </c>
      <c r="I2530">
        <v>6.8</v>
      </c>
    </row>
    <row r="2531" spans="1:9" x14ac:dyDescent="0.3">
      <c r="A2531" t="s">
        <v>13681</v>
      </c>
      <c r="B2531">
        <v>102</v>
      </c>
      <c r="C2531">
        <v>44134898</v>
      </c>
      <c r="D2531" t="s">
        <v>2527</v>
      </c>
      <c r="E2531" t="s">
        <v>13682</v>
      </c>
      <c r="F2531" t="s">
        <v>37</v>
      </c>
      <c r="G2531" t="s">
        <v>38</v>
      </c>
      <c r="H2531">
        <v>13000000</v>
      </c>
      <c r="I2531">
        <v>7.3</v>
      </c>
    </row>
    <row r="2532" spans="1:9" x14ac:dyDescent="0.3">
      <c r="A2532" t="s">
        <v>7181</v>
      </c>
      <c r="B2532">
        <v>100</v>
      </c>
      <c r="C2532">
        <v>48637684</v>
      </c>
      <c r="D2532" t="s">
        <v>1681</v>
      </c>
      <c r="E2532" t="s">
        <v>13685</v>
      </c>
      <c r="F2532" t="s">
        <v>37</v>
      </c>
      <c r="G2532" t="s">
        <v>38</v>
      </c>
      <c r="H2532">
        <v>12500000</v>
      </c>
      <c r="I2532">
        <v>6.1</v>
      </c>
    </row>
    <row r="2533" spans="1:9" x14ac:dyDescent="0.3">
      <c r="A2533" t="s">
        <v>7439</v>
      </c>
      <c r="B2533">
        <v>97</v>
      </c>
      <c r="C2533">
        <v>38176108</v>
      </c>
      <c r="D2533" t="s">
        <v>1415</v>
      </c>
      <c r="E2533" t="s">
        <v>13688</v>
      </c>
      <c r="F2533" t="s">
        <v>37</v>
      </c>
      <c r="G2533" t="s">
        <v>38</v>
      </c>
      <c r="H2533">
        <v>16000000</v>
      </c>
      <c r="I2533">
        <v>7.2</v>
      </c>
    </row>
    <row r="2534" spans="1:9" x14ac:dyDescent="0.3">
      <c r="A2534" t="s">
        <v>13692</v>
      </c>
      <c r="B2534">
        <v>92</v>
      </c>
      <c r="C2534">
        <v>28972187</v>
      </c>
      <c r="D2534" t="s">
        <v>1671</v>
      </c>
      <c r="E2534" t="s">
        <v>13693</v>
      </c>
      <c r="F2534" t="s">
        <v>37</v>
      </c>
      <c r="G2534" t="s">
        <v>38</v>
      </c>
      <c r="H2534">
        <v>13000000</v>
      </c>
      <c r="I2534">
        <v>5.9</v>
      </c>
    </row>
    <row r="2535" spans="1:9" x14ac:dyDescent="0.3">
      <c r="A2535" t="s">
        <v>13697</v>
      </c>
      <c r="B2535">
        <v>84</v>
      </c>
      <c r="C2535">
        <v>27979400</v>
      </c>
      <c r="D2535" t="s">
        <v>1752</v>
      </c>
      <c r="E2535" t="s">
        <v>13698</v>
      </c>
      <c r="F2535" t="s">
        <v>37</v>
      </c>
      <c r="G2535" t="s">
        <v>38</v>
      </c>
      <c r="H2535">
        <v>8200000</v>
      </c>
      <c r="I2535">
        <v>6.1</v>
      </c>
    </row>
    <row r="2536" spans="1:9" x14ac:dyDescent="0.3">
      <c r="A2536" t="s">
        <v>5128</v>
      </c>
      <c r="B2536">
        <v>86</v>
      </c>
      <c r="C2536">
        <v>54257433</v>
      </c>
      <c r="D2536" t="s">
        <v>4384</v>
      </c>
      <c r="E2536" t="s">
        <v>13701</v>
      </c>
      <c r="F2536" t="s">
        <v>37</v>
      </c>
      <c r="G2536" t="s">
        <v>38</v>
      </c>
      <c r="H2536">
        <v>17000000</v>
      </c>
      <c r="I2536">
        <v>6.8</v>
      </c>
    </row>
    <row r="2537" spans="1:9" x14ac:dyDescent="0.3">
      <c r="A2537" t="s">
        <v>13705</v>
      </c>
      <c r="B2537">
        <v>120</v>
      </c>
      <c r="C2537">
        <v>23947</v>
      </c>
      <c r="D2537" t="s">
        <v>2954</v>
      </c>
      <c r="E2537" t="s">
        <v>13706</v>
      </c>
      <c r="F2537" t="s">
        <v>37</v>
      </c>
      <c r="G2537" t="s">
        <v>38</v>
      </c>
      <c r="H2537">
        <v>13000000</v>
      </c>
      <c r="I2537">
        <v>7.7</v>
      </c>
    </row>
    <row r="2538" spans="1:9" x14ac:dyDescent="0.3">
      <c r="A2538" t="s">
        <v>11127</v>
      </c>
      <c r="B2538">
        <v>89</v>
      </c>
      <c r="C2538">
        <v>60008303</v>
      </c>
      <c r="D2538" t="s">
        <v>2358</v>
      </c>
      <c r="E2538" t="s">
        <v>13709</v>
      </c>
      <c r="F2538" t="s">
        <v>37</v>
      </c>
      <c r="G2538" t="s">
        <v>38</v>
      </c>
      <c r="H2538">
        <v>13000000</v>
      </c>
      <c r="I2538">
        <v>4.9000000000000004</v>
      </c>
    </row>
    <row r="2539" spans="1:9" x14ac:dyDescent="0.3">
      <c r="A2539" t="s">
        <v>13712</v>
      </c>
      <c r="B2539">
        <v>117</v>
      </c>
      <c r="C2539">
        <v>49121934</v>
      </c>
      <c r="D2539" t="s">
        <v>1415</v>
      </c>
      <c r="E2539" t="s">
        <v>13713</v>
      </c>
      <c r="F2539" t="s">
        <v>37</v>
      </c>
      <c r="G2539" t="s">
        <v>38</v>
      </c>
      <c r="H2539">
        <v>13000000</v>
      </c>
      <c r="I2539">
        <v>6.1</v>
      </c>
    </row>
    <row r="2540" spans="1:9" x14ac:dyDescent="0.3">
      <c r="A2540" t="s">
        <v>11263</v>
      </c>
      <c r="B2540">
        <v>97</v>
      </c>
      <c r="C2540">
        <v>27141959</v>
      </c>
      <c r="D2540" t="s">
        <v>13716</v>
      </c>
      <c r="E2540" t="s">
        <v>13717</v>
      </c>
      <c r="F2540" t="s">
        <v>37</v>
      </c>
      <c r="G2540" t="s">
        <v>38</v>
      </c>
      <c r="H2540">
        <v>18000000</v>
      </c>
      <c r="I2540">
        <v>2.5</v>
      </c>
    </row>
    <row r="2541" spans="1:9" x14ac:dyDescent="0.3">
      <c r="A2541" t="s">
        <v>13720</v>
      </c>
      <c r="B2541">
        <v>91</v>
      </c>
      <c r="C2541">
        <v>27052167</v>
      </c>
      <c r="D2541" t="s">
        <v>422</v>
      </c>
      <c r="E2541" t="s">
        <v>13721</v>
      </c>
      <c r="F2541" t="s">
        <v>37</v>
      </c>
      <c r="G2541" t="s">
        <v>38</v>
      </c>
      <c r="H2541">
        <v>13000000</v>
      </c>
      <c r="I2541">
        <v>6.1</v>
      </c>
    </row>
    <row r="2542" spans="1:9" x14ac:dyDescent="0.3">
      <c r="A2542" t="s">
        <v>13725</v>
      </c>
      <c r="B2542">
        <v>100</v>
      </c>
      <c r="C2542">
        <v>26539321</v>
      </c>
      <c r="D2542" t="s">
        <v>3932</v>
      </c>
      <c r="E2542" t="s">
        <v>13726</v>
      </c>
      <c r="F2542" t="s">
        <v>37</v>
      </c>
      <c r="G2542" t="s">
        <v>38</v>
      </c>
      <c r="H2542">
        <v>13000000</v>
      </c>
      <c r="I2542">
        <v>5.9</v>
      </c>
    </row>
    <row r="2543" spans="1:9" x14ac:dyDescent="0.3">
      <c r="A2543" t="s">
        <v>13730</v>
      </c>
      <c r="B2543">
        <v>72</v>
      </c>
      <c r="C2543">
        <v>28501605</v>
      </c>
      <c r="D2543" t="s">
        <v>7406</v>
      </c>
      <c r="E2543" t="s">
        <v>13732</v>
      </c>
      <c r="F2543" t="s">
        <v>37</v>
      </c>
      <c r="G2543" t="s">
        <v>38</v>
      </c>
      <c r="H2543">
        <v>13000000</v>
      </c>
      <c r="I2543">
        <v>5.7</v>
      </c>
    </row>
    <row r="2544" spans="1:9" x14ac:dyDescent="0.3">
      <c r="A2544" t="s">
        <v>13736</v>
      </c>
      <c r="B2544">
        <v>84</v>
      </c>
      <c r="C2544">
        <v>52543632</v>
      </c>
      <c r="D2544" t="s">
        <v>1528</v>
      </c>
      <c r="E2544" t="s">
        <v>13738</v>
      </c>
      <c r="F2544" t="s">
        <v>37</v>
      </c>
      <c r="G2544" t="s">
        <v>38</v>
      </c>
      <c r="H2544">
        <v>13200000</v>
      </c>
      <c r="I2544">
        <v>5.6</v>
      </c>
    </row>
    <row r="2545" spans="1:9" x14ac:dyDescent="0.3">
      <c r="A2545" t="s">
        <v>3259</v>
      </c>
      <c r="B2545">
        <v>126</v>
      </c>
      <c r="C2545">
        <v>25592632</v>
      </c>
      <c r="D2545" t="s">
        <v>6403</v>
      </c>
      <c r="E2545" t="s">
        <v>13742</v>
      </c>
      <c r="F2545" t="s">
        <v>37</v>
      </c>
      <c r="G2545" t="s">
        <v>38</v>
      </c>
      <c r="H2545">
        <v>18000000</v>
      </c>
      <c r="I2545">
        <v>7.2</v>
      </c>
    </row>
    <row r="2546" spans="1:9" x14ac:dyDescent="0.3">
      <c r="A2546" t="s">
        <v>13745</v>
      </c>
      <c r="B2546">
        <v>108</v>
      </c>
      <c r="C2546">
        <v>25440971</v>
      </c>
      <c r="D2546" t="s">
        <v>2202</v>
      </c>
      <c r="E2546" t="s">
        <v>13748</v>
      </c>
      <c r="F2546" t="s">
        <v>37</v>
      </c>
      <c r="G2546" t="s">
        <v>56</v>
      </c>
      <c r="H2546">
        <v>15000000</v>
      </c>
      <c r="I2546">
        <v>7.7</v>
      </c>
    </row>
    <row r="2547" spans="1:9" x14ac:dyDescent="0.3">
      <c r="A2547" t="s">
        <v>1800</v>
      </c>
      <c r="B2547">
        <v>112</v>
      </c>
      <c r="C2547">
        <v>22858926</v>
      </c>
      <c r="D2547" t="s">
        <v>7901</v>
      </c>
      <c r="E2547" t="s">
        <v>13753</v>
      </c>
      <c r="F2547" t="s">
        <v>37</v>
      </c>
      <c r="G2547" t="s">
        <v>38</v>
      </c>
      <c r="H2547">
        <v>13000000</v>
      </c>
      <c r="I2547">
        <v>7.8</v>
      </c>
    </row>
    <row r="2548" spans="1:9" x14ac:dyDescent="0.3">
      <c r="A2548" t="s">
        <v>13756</v>
      </c>
      <c r="B2548">
        <v>90</v>
      </c>
      <c r="C2548">
        <v>22235901</v>
      </c>
      <c r="D2548" t="s">
        <v>1681</v>
      </c>
      <c r="E2548" t="s">
        <v>13757</v>
      </c>
      <c r="F2548" t="s">
        <v>37</v>
      </c>
      <c r="G2548" t="s">
        <v>38</v>
      </c>
      <c r="H2548">
        <v>6000000</v>
      </c>
      <c r="I2548">
        <v>6.1</v>
      </c>
    </row>
    <row r="2549" spans="1:9" x14ac:dyDescent="0.3">
      <c r="A2549" t="s">
        <v>1495</v>
      </c>
      <c r="B2549">
        <v>91</v>
      </c>
      <c r="C2549">
        <v>38916903</v>
      </c>
      <c r="D2549" t="s">
        <v>13761</v>
      </c>
      <c r="E2549" t="s">
        <v>13763</v>
      </c>
      <c r="F2549" t="s">
        <v>37</v>
      </c>
      <c r="G2549" t="s">
        <v>38</v>
      </c>
      <c r="H2549">
        <v>13000000</v>
      </c>
      <c r="I2549">
        <v>5.8</v>
      </c>
    </row>
    <row r="2550" spans="1:9" x14ac:dyDescent="0.3">
      <c r="A2550" t="s">
        <v>5408</v>
      </c>
      <c r="B2550">
        <v>135</v>
      </c>
      <c r="C2550">
        <v>16929123</v>
      </c>
      <c r="D2550" t="s">
        <v>214</v>
      </c>
      <c r="E2550" t="s">
        <v>13767</v>
      </c>
      <c r="F2550" t="s">
        <v>37</v>
      </c>
      <c r="G2550" t="s">
        <v>38</v>
      </c>
      <c r="H2550">
        <v>14000000</v>
      </c>
      <c r="I2550">
        <v>6.5</v>
      </c>
    </row>
    <row r="2551" spans="1:9" x14ac:dyDescent="0.3">
      <c r="A2551" t="s">
        <v>3694</v>
      </c>
      <c r="B2551">
        <v>141</v>
      </c>
      <c r="C2551">
        <v>13753931</v>
      </c>
      <c r="D2551" t="s">
        <v>1961</v>
      </c>
      <c r="E2551" t="s">
        <v>13773</v>
      </c>
      <c r="F2551" t="s">
        <v>676</v>
      </c>
      <c r="G2551" t="s">
        <v>38</v>
      </c>
      <c r="H2551">
        <v>19000000</v>
      </c>
      <c r="I2551">
        <v>7.9</v>
      </c>
    </row>
    <row r="2552" spans="1:9" x14ac:dyDescent="0.3">
      <c r="A2552" t="s">
        <v>13777</v>
      </c>
      <c r="B2552">
        <v>104</v>
      </c>
      <c r="C2552">
        <v>10996440</v>
      </c>
      <c r="D2552" t="s">
        <v>659</v>
      </c>
      <c r="E2552" t="s">
        <v>13778</v>
      </c>
      <c r="F2552" t="s">
        <v>37</v>
      </c>
      <c r="G2552" t="s">
        <v>38</v>
      </c>
      <c r="H2552">
        <v>13000000</v>
      </c>
      <c r="I2552">
        <v>6.3</v>
      </c>
    </row>
    <row r="2553" spans="1:9" x14ac:dyDescent="0.3">
      <c r="A2553" t="s">
        <v>13781</v>
      </c>
      <c r="B2553">
        <v>84</v>
      </c>
      <c r="C2553">
        <v>8026971</v>
      </c>
      <c r="D2553" t="s">
        <v>1681</v>
      </c>
      <c r="E2553" t="s">
        <v>13782</v>
      </c>
      <c r="F2553" t="s">
        <v>37</v>
      </c>
      <c r="G2553" t="s">
        <v>38</v>
      </c>
      <c r="H2553">
        <v>13000000</v>
      </c>
      <c r="I2553">
        <v>3.8</v>
      </c>
    </row>
    <row r="2554" spans="1:9" x14ac:dyDescent="0.3">
      <c r="A2554" t="s">
        <v>13785</v>
      </c>
      <c r="B2554">
        <v>118</v>
      </c>
      <c r="C2554">
        <v>14677654</v>
      </c>
      <c r="D2554" t="s">
        <v>3409</v>
      </c>
      <c r="E2554" t="s">
        <v>13786</v>
      </c>
      <c r="F2554" t="s">
        <v>37</v>
      </c>
      <c r="G2554" t="s">
        <v>7987</v>
      </c>
      <c r="H2554">
        <v>13000000</v>
      </c>
      <c r="I2554">
        <v>8.3000000000000007</v>
      </c>
    </row>
    <row r="2555" spans="1:9" x14ac:dyDescent="0.3">
      <c r="A2555" t="s">
        <v>6768</v>
      </c>
      <c r="B2555">
        <v>82</v>
      </c>
      <c r="C2555">
        <v>9975684</v>
      </c>
      <c r="D2555" t="s">
        <v>1671</v>
      </c>
      <c r="E2555" t="s">
        <v>13789</v>
      </c>
      <c r="F2555" t="s">
        <v>37</v>
      </c>
      <c r="G2555" t="s">
        <v>268</v>
      </c>
      <c r="H2555">
        <v>13000000</v>
      </c>
      <c r="I2555">
        <v>6.4</v>
      </c>
    </row>
    <row r="2556" spans="1:9" x14ac:dyDescent="0.3">
      <c r="A2556" t="s">
        <v>13792</v>
      </c>
      <c r="B2556">
        <v>95</v>
      </c>
      <c r="C2556">
        <v>7881335</v>
      </c>
      <c r="D2556" t="s">
        <v>5967</v>
      </c>
      <c r="E2556" t="s">
        <v>13793</v>
      </c>
      <c r="F2556" t="s">
        <v>37</v>
      </c>
      <c r="G2556" t="s">
        <v>38</v>
      </c>
      <c r="H2556">
        <v>13000000</v>
      </c>
      <c r="I2556">
        <v>6.7</v>
      </c>
    </row>
    <row r="2557" spans="1:9" x14ac:dyDescent="0.3">
      <c r="A2557" t="s">
        <v>10959</v>
      </c>
      <c r="B2557">
        <v>94</v>
      </c>
      <c r="C2557">
        <v>6241697</v>
      </c>
      <c r="D2557" t="s">
        <v>1671</v>
      </c>
      <c r="E2557" t="s">
        <v>13796</v>
      </c>
      <c r="F2557" t="s">
        <v>37</v>
      </c>
      <c r="G2557" t="s">
        <v>1465</v>
      </c>
      <c r="H2557">
        <v>13000000</v>
      </c>
      <c r="I2557">
        <v>6.1</v>
      </c>
    </row>
    <row r="2558" spans="1:9" x14ac:dyDescent="0.3">
      <c r="A2558" t="s">
        <v>13803</v>
      </c>
      <c r="B2558">
        <v>99</v>
      </c>
      <c r="C2558">
        <v>5871603</v>
      </c>
      <c r="D2558" t="s">
        <v>4075</v>
      </c>
      <c r="E2558" t="s">
        <v>13804</v>
      </c>
      <c r="F2558" t="s">
        <v>37</v>
      </c>
      <c r="G2558" t="s">
        <v>38</v>
      </c>
      <c r="H2558">
        <v>13000000</v>
      </c>
      <c r="I2558">
        <v>6</v>
      </c>
    </row>
    <row r="2559" spans="1:9" x14ac:dyDescent="0.3">
      <c r="A2559" t="s">
        <v>13807</v>
      </c>
      <c r="B2559">
        <v>121</v>
      </c>
      <c r="C2559">
        <v>16574731</v>
      </c>
      <c r="D2559" t="s">
        <v>6199</v>
      </c>
      <c r="E2559" t="s">
        <v>13808</v>
      </c>
      <c r="F2559" t="s">
        <v>37</v>
      </c>
      <c r="G2559" t="s">
        <v>38</v>
      </c>
      <c r="H2559">
        <v>13000000</v>
      </c>
      <c r="I2559">
        <v>5.8</v>
      </c>
    </row>
    <row r="2560" spans="1:9" x14ac:dyDescent="0.3">
      <c r="A2560" t="s">
        <v>13811</v>
      </c>
      <c r="B2560">
        <v>84</v>
      </c>
      <c r="C2560">
        <v>5002310</v>
      </c>
      <c r="D2560" t="s">
        <v>13812</v>
      </c>
      <c r="E2560" t="s">
        <v>13813</v>
      </c>
      <c r="F2560" t="s">
        <v>37</v>
      </c>
      <c r="G2560" t="s">
        <v>38</v>
      </c>
      <c r="H2560">
        <v>13000000</v>
      </c>
      <c r="I2560">
        <v>5.6</v>
      </c>
    </row>
    <row r="2561" spans="1:9" x14ac:dyDescent="0.3">
      <c r="A2561" t="s">
        <v>13816</v>
      </c>
      <c r="B2561">
        <v>93</v>
      </c>
      <c r="C2561">
        <v>4919896</v>
      </c>
      <c r="D2561" t="s">
        <v>5967</v>
      </c>
      <c r="E2561" t="s">
        <v>13817</v>
      </c>
      <c r="F2561" t="s">
        <v>37</v>
      </c>
      <c r="G2561" t="s">
        <v>56</v>
      </c>
      <c r="H2561">
        <v>13000000</v>
      </c>
      <c r="I2561">
        <v>6.1</v>
      </c>
    </row>
    <row r="2562" spans="1:9" x14ac:dyDescent="0.3">
      <c r="A2562" t="s">
        <v>10752</v>
      </c>
      <c r="B2562">
        <v>93</v>
      </c>
      <c r="C2562">
        <v>25675765</v>
      </c>
      <c r="D2562" t="s">
        <v>1671</v>
      </c>
      <c r="E2562" t="s">
        <v>13822</v>
      </c>
      <c r="F2562" t="s">
        <v>37</v>
      </c>
      <c r="G2562" t="s">
        <v>38</v>
      </c>
      <c r="H2562">
        <v>13000000</v>
      </c>
      <c r="I2562">
        <v>5.9</v>
      </c>
    </row>
    <row r="2563" spans="1:9" x14ac:dyDescent="0.3">
      <c r="A2563" t="s">
        <v>13826</v>
      </c>
      <c r="B2563">
        <v>120</v>
      </c>
      <c r="C2563">
        <v>4857376</v>
      </c>
      <c r="D2563" t="s">
        <v>1415</v>
      </c>
      <c r="E2563" t="s">
        <v>13827</v>
      </c>
      <c r="F2563" t="s">
        <v>1464</v>
      </c>
      <c r="G2563" t="s">
        <v>1465</v>
      </c>
      <c r="H2563">
        <v>13000000</v>
      </c>
      <c r="I2563">
        <v>7.3</v>
      </c>
    </row>
    <row r="2564" spans="1:9" x14ac:dyDescent="0.3">
      <c r="A2564" t="s">
        <v>4351</v>
      </c>
      <c r="B2564">
        <v>112</v>
      </c>
      <c r="C2564">
        <v>3169424</v>
      </c>
      <c r="D2564" t="s">
        <v>3794</v>
      </c>
      <c r="E2564" t="s">
        <v>13832</v>
      </c>
      <c r="F2564" t="s">
        <v>37</v>
      </c>
      <c r="G2564" t="s">
        <v>38</v>
      </c>
      <c r="H2564">
        <v>13000000</v>
      </c>
      <c r="I2564">
        <v>6.8</v>
      </c>
    </row>
    <row r="2565" spans="1:9" x14ac:dyDescent="0.3">
      <c r="A2565" t="s">
        <v>1744</v>
      </c>
      <c r="B2565">
        <v>107</v>
      </c>
      <c r="C2565">
        <v>18004225</v>
      </c>
      <c r="D2565" t="s">
        <v>1415</v>
      </c>
      <c r="E2565" t="s">
        <v>13836</v>
      </c>
      <c r="F2565" t="s">
        <v>37</v>
      </c>
      <c r="G2565" t="s">
        <v>38</v>
      </c>
      <c r="H2565">
        <v>13000000</v>
      </c>
      <c r="I2565">
        <v>5.7</v>
      </c>
    </row>
    <row r="2566" spans="1:9" x14ac:dyDescent="0.3">
      <c r="A2566" t="s">
        <v>13839</v>
      </c>
      <c r="B2566">
        <v>112</v>
      </c>
      <c r="C2566">
        <v>3058380</v>
      </c>
      <c r="D2566" t="s">
        <v>214</v>
      </c>
      <c r="E2566" t="s">
        <v>13841</v>
      </c>
      <c r="F2566" t="s">
        <v>1464</v>
      </c>
      <c r="G2566" t="s">
        <v>1465</v>
      </c>
      <c r="H2566">
        <v>100000000</v>
      </c>
      <c r="I2566">
        <v>7.3</v>
      </c>
    </row>
    <row r="2567" spans="1:9" x14ac:dyDescent="0.3">
      <c r="A2567" t="s">
        <v>8638</v>
      </c>
      <c r="B2567">
        <v>96</v>
      </c>
      <c r="C2567">
        <v>3074838</v>
      </c>
      <c r="D2567" t="s">
        <v>3277</v>
      </c>
      <c r="E2567" t="s">
        <v>13846</v>
      </c>
      <c r="F2567" t="s">
        <v>37</v>
      </c>
      <c r="G2567" t="s">
        <v>38</v>
      </c>
      <c r="H2567">
        <v>11000000</v>
      </c>
      <c r="I2567">
        <v>6.3</v>
      </c>
    </row>
    <row r="2568" spans="1:9" x14ac:dyDescent="0.3">
      <c r="A2568" t="s">
        <v>13850</v>
      </c>
      <c r="B2568">
        <v>91</v>
      </c>
      <c r="C2568">
        <v>2104000</v>
      </c>
      <c r="D2568" t="s">
        <v>9193</v>
      </c>
      <c r="E2568" t="s">
        <v>13851</v>
      </c>
      <c r="F2568" t="s">
        <v>37</v>
      </c>
      <c r="G2568" t="s">
        <v>38</v>
      </c>
      <c r="H2568">
        <v>13000000</v>
      </c>
      <c r="I2568">
        <v>5.9</v>
      </c>
    </row>
    <row r="2569" spans="1:9" x14ac:dyDescent="0.3">
      <c r="A2569" t="s">
        <v>10145</v>
      </c>
      <c r="B2569">
        <v>125</v>
      </c>
      <c r="C2569">
        <v>1172769</v>
      </c>
      <c r="D2569" t="s">
        <v>1831</v>
      </c>
      <c r="E2569" t="s">
        <v>13854</v>
      </c>
      <c r="F2569" t="s">
        <v>37</v>
      </c>
      <c r="G2569" t="s">
        <v>767</v>
      </c>
      <c r="H2569">
        <v>13000000</v>
      </c>
      <c r="I2569">
        <v>7.1</v>
      </c>
    </row>
    <row r="2570" spans="1:9" x14ac:dyDescent="0.3">
      <c r="A2570" t="s">
        <v>13857</v>
      </c>
      <c r="B2570">
        <v>102</v>
      </c>
      <c r="C2570">
        <v>17738570</v>
      </c>
      <c r="D2570" t="s">
        <v>214</v>
      </c>
      <c r="E2570" t="s">
        <v>13859</v>
      </c>
      <c r="F2570" t="s">
        <v>37</v>
      </c>
      <c r="G2570" t="s">
        <v>38</v>
      </c>
      <c r="H2570">
        <v>13000000</v>
      </c>
      <c r="I2570">
        <v>8</v>
      </c>
    </row>
    <row r="2571" spans="1:9" x14ac:dyDescent="0.3">
      <c r="A2571" t="s">
        <v>13862</v>
      </c>
      <c r="B2571">
        <v>87</v>
      </c>
      <c r="C2571">
        <v>1200000</v>
      </c>
      <c r="D2571" t="s">
        <v>1325</v>
      </c>
      <c r="E2571" t="s">
        <v>13864</v>
      </c>
      <c r="F2571" t="s">
        <v>37</v>
      </c>
      <c r="G2571" t="s">
        <v>38</v>
      </c>
      <c r="H2571">
        <v>3000000</v>
      </c>
      <c r="I2571">
        <v>5.0999999999999996</v>
      </c>
    </row>
    <row r="2572" spans="1:9" x14ac:dyDescent="0.3">
      <c r="A2572" t="s">
        <v>10161</v>
      </c>
      <c r="B2572">
        <v>118</v>
      </c>
      <c r="C2572">
        <v>1150403</v>
      </c>
      <c r="D2572" t="s">
        <v>1726</v>
      </c>
      <c r="E2572" t="s">
        <v>13868</v>
      </c>
      <c r="F2572" t="s">
        <v>37</v>
      </c>
      <c r="G2572" t="s">
        <v>38</v>
      </c>
      <c r="H2572">
        <v>13000000</v>
      </c>
      <c r="I2572">
        <v>7.1</v>
      </c>
    </row>
    <row r="2573" spans="1:9" x14ac:dyDescent="0.3">
      <c r="A2573" t="s">
        <v>9430</v>
      </c>
      <c r="B2573">
        <v>115</v>
      </c>
      <c r="C2573">
        <v>403932</v>
      </c>
      <c r="D2573" t="s">
        <v>4042</v>
      </c>
      <c r="E2573" t="s">
        <v>13871</v>
      </c>
      <c r="F2573" t="s">
        <v>37</v>
      </c>
      <c r="G2573" t="s">
        <v>56</v>
      </c>
      <c r="H2573">
        <v>20000000</v>
      </c>
      <c r="I2573">
        <v>6.5</v>
      </c>
    </row>
    <row r="2574" spans="1:9" x14ac:dyDescent="0.3">
      <c r="A2574" t="s">
        <v>4531</v>
      </c>
      <c r="B2574">
        <v>91</v>
      </c>
      <c r="C2574">
        <v>1712111</v>
      </c>
      <c r="D2574" t="s">
        <v>5544</v>
      </c>
      <c r="E2574" t="s">
        <v>13874</v>
      </c>
      <c r="F2574" t="s">
        <v>37</v>
      </c>
      <c r="G2574" t="s">
        <v>38</v>
      </c>
      <c r="H2574">
        <v>8495000</v>
      </c>
      <c r="I2574">
        <v>4.5</v>
      </c>
    </row>
    <row r="2575" spans="1:9" x14ac:dyDescent="0.3">
      <c r="A2575" t="s">
        <v>12455</v>
      </c>
      <c r="B2575">
        <v>88</v>
      </c>
      <c r="C2575">
        <v>1024175</v>
      </c>
      <c r="D2575" t="s">
        <v>7566</v>
      </c>
      <c r="E2575" t="s">
        <v>13879</v>
      </c>
      <c r="F2575" t="s">
        <v>37</v>
      </c>
      <c r="G2575" t="s">
        <v>56</v>
      </c>
      <c r="H2575">
        <v>13000000</v>
      </c>
      <c r="I2575">
        <v>6.6</v>
      </c>
    </row>
    <row r="2576" spans="1:9" x14ac:dyDescent="0.3">
      <c r="A2576" t="s">
        <v>565</v>
      </c>
      <c r="B2576">
        <v>127</v>
      </c>
      <c r="C2576">
        <v>301305</v>
      </c>
      <c r="D2576" t="s">
        <v>5605</v>
      </c>
      <c r="E2576" t="s">
        <v>13884</v>
      </c>
      <c r="F2576" t="s">
        <v>13888</v>
      </c>
      <c r="G2576" t="s">
        <v>38</v>
      </c>
      <c r="H2576">
        <v>13000000</v>
      </c>
      <c r="I2576">
        <v>4.3</v>
      </c>
    </row>
    <row r="2577" spans="1:9" x14ac:dyDescent="0.3">
      <c r="A2577" t="s">
        <v>13181</v>
      </c>
      <c r="B2577">
        <v>94</v>
      </c>
      <c r="C2577">
        <v>51872378</v>
      </c>
      <c r="D2577" t="s">
        <v>1528</v>
      </c>
      <c r="E2577" t="s">
        <v>13890</v>
      </c>
      <c r="F2577" t="s">
        <v>37</v>
      </c>
      <c r="G2577" t="s">
        <v>38</v>
      </c>
      <c r="H2577">
        <v>13000000</v>
      </c>
      <c r="I2577">
        <v>6.7</v>
      </c>
    </row>
    <row r="2578" spans="1:9" x14ac:dyDescent="0.3">
      <c r="A2578" t="s">
        <v>13893</v>
      </c>
      <c r="B2578">
        <v>115</v>
      </c>
      <c r="C2578">
        <v>31662</v>
      </c>
      <c r="D2578" t="s">
        <v>1017</v>
      </c>
      <c r="E2578" t="s">
        <v>13895</v>
      </c>
      <c r="F2578" t="s">
        <v>37</v>
      </c>
      <c r="G2578" t="s">
        <v>5694</v>
      </c>
      <c r="H2578">
        <v>12620000</v>
      </c>
      <c r="I2578">
        <v>6.8</v>
      </c>
    </row>
    <row r="2579" spans="1:9" x14ac:dyDescent="0.3">
      <c r="A2579" t="s">
        <v>13898</v>
      </c>
      <c r="B2579">
        <v>90</v>
      </c>
      <c r="C2579">
        <v>28399192</v>
      </c>
      <c r="D2579" t="s">
        <v>13899</v>
      </c>
      <c r="E2579" t="s">
        <v>13901</v>
      </c>
      <c r="F2579" t="s">
        <v>37</v>
      </c>
      <c r="G2579" t="s">
        <v>370</v>
      </c>
      <c r="H2579">
        <v>13000000</v>
      </c>
      <c r="I2579">
        <v>5.4</v>
      </c>
    </row>
    <row r="2580" spans="1:9" x14ac:dyDescent="0.3">
      <c r="A2580" t="s">
        <v>3739</v>
      </c>
      <c r="B2580">
        <v>102</v>
      </c>
      <c r="C2580">
        <v>2035566</v>
      </c>
      <c r="D2580" t="s">
        <v>13905</v>
      </c>
      <c r="E2580" t="s">
        <v>13907</v>
      </c>
      <c r="F2580" t="s">
        <v>37</v>
      </c>
      <c r="G2580" t="s">
        <v>1465</v>
      </c>
      <c r="H2580">
        <v>13000000</v>
      </c>
      <c r="I2580">
        <v>6.6</v>
      </c>
    </row>
    <row r="2581" spans="1:9" x14ac:dyDescent="0.3">
      <c r="A2581" t="s">
        <v>1727</v>
      </c>
      <c r="B2581">
        <v>117</v>
      </c>
      <c r="C2581">
        <v>21078145</v>
      </c>
      <c r="D2581" t="s">
        <v>1544</v>
      </c>
      <c r="E2581" t="s">
        <v>13917</v>
      </c>
      <c r="F2581" t="s">
        <v>37</v>
      </c>
      <c r="G2581" t="s">
        <v>38</v>
      </c>
      <c r="H2581">
        <v>12500000</v>
      </c>
      <c r="I2581">
        <v>7.3</v>
      </c>
    </row>
    <row r="2582" spans="1:9" x14ac:dyDescent="0.3">
      <c r="A2582" t="s">
        <v>9392</v>
      </c>
      <c r="B2582">
        <v>109</v>
      </c>
      <c r="C2582">
        <v>14060950</v>
      </c>
      <c r="D2582" t="s">
        <v>3409</v>
      </c>
      <c r="E2582" t="s">
        <v>13921</v>
      </c>
      <c r="F2582" t="s">
        <v>37</v>
      </c>
      <c r="G2582" t="s">
        <v>38</v>
      </c>
      <c r="H2582">
        <v>12500000</v>
      </c>
      <c r="I2582">
        <v>6.9</v>
      </c>
    </row>
    <row r="2583" spans="1:9" x14ac:dyDescent="0.3">
      <c r="A2583" t="s">
        <v>1739</v>
      </c>
      <c r="B2583">
        <v>121</v>
      </c>
      <c r="C2583">
        <v>12281500</v>
      </c>
      <c r="D2583" t="s">
        <v>5806</v>
      </c>
      <c r="E2583" t="s">
        <v>13925</v>
      </c>
      <c r="F2583" t="s">
        <v>37</v>
      </c>
      <c r="G2583" t="s">
        <v>38</v>
      </c>
      <c r="H2583">
        <v>13000000</v>
      </c>
      <c r="I2583">
        <v>8</v>
      </c>
    </row>
    <row r="2584" spans="1:9" x14ac:dyDescent="0.3">
      <c r="A2584" t="s">
        <v>13030</v>
      </c>
      <c r="B2584">
        <v>100</v>
      </c>
      <c r="C2584">
        <v>10725228</v>
      </c>
      <c r="D2584" t="s">
        <v>3082</v>
      </c>
      <c r="E2584" t="s">
        <v>13933</v>
      </c>
      <c r="F2584" t="s">
        <v>37</v>
      </c>
      <c r="G2584" t="s">
        <v>38</v>
      </c>
      <c r="H2584">
        <v>12500000</v>
      </c>
      <c r="I2584">
        <v>7.8</v>
      </c>
    </row>
    <row r="2585" spans="1:9" x14ac:dyDescent="0.3">
      <c r="A2585" t="s">
        <v>9430</v>
      </c>
      <c r="B2585">
        <v>109</v>
      </c>
      <c r="C2585">
        <v>214966</v>
      </c>
      <c r="D2585" t="s">
        <v>2125</v>
      </c>
      <c r="E2585" t="s">
        <v>13937</v>
      </c>
      <c r="F2585" t="s">
        <v>37</v>
      </c>
      <c r="G2585" t="s">
        <v>38</v>
      </c>
      <c r="H2585">
        <v>13000000</v>
      </c>
      <c r="I2585">
        <v>6.1</v>
      </c>
    </row>
    <row r="2586" spans="1:9" x14ac:dyDescent="0.3">
      <c r="A2586" t="s">
        <v>13944</v>
      </c>
      <c r="B2586">
        <v>101</v>
      </c>
      <c r="C2586">
        <v>11956207</v>
      </c>
      <c r="D2586" t="s">
        <v>5103</v>
      </c>
      <c r="E2586" t="s">
        <v>13947</v>
      </c>
      <c r="F2586" t="s">
        <v>37</v>
      </c>
      <c r="G2586" t="s">
        <v>38</v>
      </c>
      <c r="H2586">
        <v>16000000</v>
      </c>
      <c r="I2586">
        <v>5.0999999999999996</v>
      </c>
    </row>
    <row r="2587" spans="1:9" x14ac:dyDescent="0.3">
      <c r="A2587" t="s">
        <v>3585</v>
      </c>
      <c r="B2587">
        <v>106</v>
      </c>
      <c r="C2587">
        <v>5949693</v>
      </c>
      <c r="D2587" t="s">
        <v>1415</v>
      </c>
      <c r="E2587" t="s">
        <v>13956</v>
      </c>
      <c r="F2587" t="s">
        <v>37</v>
      </c>
      <c r="G2587" t="s">
        <v>38</v>
      </c>
      <c r="H2587">
        <v>12000000</v>
      </c>
      <c r="I2587">
        <v>7.4</v>
      </c>
    </row>
    <row r="2588" spans="1:9" x14ac:dyDescent="0.3">
      <c r="A2588" t="s">
        <v>13959</v>
      </c>
      <c r="B2588">
        <v>94</v>
      </c>
      <c r="C2588">
        <v>9030581</v>
      </c>
      <c r="D2588" t="s">
        <v>3396</v>
      </c>
      <c r="E2588" t="s">
        <v>13962</v>
      </c>
      <c r="F2588" t="s">
        <v>37</v>
      </c>
      <c r="G2588" t="s">
        <v>56</v>
      </c>
      <c r="H2588">
        <v>12500000</v>
      </c>
      <c r="I2588">
        <v>7.8</v>
      </c>
    </row>
    <row r="2589" spans="1:9" x14ac:dyDescent="0.3">
      <c r="A2589" t="s">
        <v>13347</v>
      </c>
      <c r="B2589">
        <v>140</v>
      </c>
      <c r="C2589">
        <v>4157491</v>
      </c>
      <c r="D2589" t="s">
        <v>13966</v>
      </c>
      <c r="E2589" t="s">
        <v>13967</v>
      </c>
      <c r="F2589" t="s">
        <v>37</v>
      </c>
      <c r="G2589" t="s">
        <v>7711</v>
      </c>
      <c r="H2589">
        <v>12800000</v>
      </c>
      <c r="I2589">
        <v>8</v>
      </c>
    </row>
    <row r="2590" spans="1:9" x14ac:dyDescent="0.3">
      <c r="A2590" t="s">
        <v>12743</v>
      </c>
      <c r="B2590">
        <v>132</v>
      </c>
      <c r="C2590">
        <v>1508689</v>
      </c>
      <c r="D2590" t="s">
        <v>214</v>
      </c>
      <c r="E2590" t="s">
        <v>13971</v>
      </c>
      <c r="F2590" t="s">
        <v>37</v>
      </c>
      <c r="G2590" t="s">
        <v>38</v>
      </c>
      <c r="H2590">
        <v>16000000</v>
      </c>
      <c r="I2590">
        <v>6.7</v>
      </c>
    </row>
    <row r="2591" spans="1:9" x14ac:dyDescent="0.3">
      <c r="A2591" t="s">
        <v>13974</v>
      </c>
      <c r="B2591">
        <v>99</v>
      </c>
      <c r="C2591">
        <v>1227324</v>
      </c>
      <c r="D2591" t="s">
        <v>1935</v>
      </c>
      <c r="E2591" t="s">
        <v>13976</v>
      </c>
      <c r="F2591" t="s">
        <v>37</v>
      </c>
      <c r="G2591" t="s">
        <v>38</v>
      </c>
      <c r="H2591">
        <v>12500000</v>
      </c>
      <c r="I2591">
        <v>6.6</v>
      </c>
    </row>
    <row r="2592" spans="1:9" x14ac:dyDescent="0.3">
      <c r="A2592" t="s">
        <v>13025</v>
      </c>
      <c r="B2592">
        <v>90</v>
      </c>
      <c r="C2592">
        <v>4360548</v>
      </c>
      <c r="D2592" t="s">
        <v>1415</v>
      </c>
      <c r="E2592" t="s">
        <v>13979</v>
      </c>
      <c r="F2592" t="s">
        <v>37</v>
      </c>
      <c r="G2592" t="s">
        <v>38</v>
      </c>
      <c r="H2592">
        <v>15000000</v>
      </c>
      <c r="I2592">
        <v>6.4</v>
      </c>
    </row>
    <row r="2593" spans="1:9" x14ac:dyDescent="0.3">
      <c r="A2593" t="s">
        <v>13982</v>
      </c>
      <c r="B2593">
        <v>105</v>
      </c>
      <c r="C2593">
        <v>26589953</v>
      </c>
      <c r="D2593" t="s">
        <v>334</v>
      </c>
      <c r="E2593" t="s">
        <v>13983</v>
      </c>
      <c r="F2593" t="s">
        <v>37</v>
      </c>
      <c r="G2593" t="s">
        <v>38</v>
      </c>
      <c r="H2593">
        <v>10500000</v>
      </c>
      <c r="I2593">
        <v>6.7</v>
      </c>
    </row>
    <row r="2594" spans="1:9" x14ac:dyDescent="0.3">
      <c r="A2594" t="s">
        <v>13986</v>
      </c>
      <c r="B2594">
        <v>108</v>
      </c>
      <c r="C2594">
        <v>1039869</v>
      </c>
      <c r="D2594" t="s">
        <v>1831</v>
      </c>
      <c r="E2594" t="s">
        <v>13987</v>
      </c>
      <c r="F2594" t="s">
        <v>37</v>
      </c>
      <c r="G2594" t="s">
        <v>268</v>
      </c>
      <c r="H2594">
        <v>15000000</v>
      </c>
      <c r="I2594">
        <v>6.2</v>
      </c>
    </row>
    <row r="2595" spans="1:9" x14ac:dyDescent="0.3">
      <c r="A2595" t="s">
        <v>3154</v>
      </c>
      <c r="B2595">
        <v>69</v>
      </c>
      <c r="C2595">
        <v>48092846</v>
      </c>
      <c r="D2595" t="s">
        <v>2831</v>
      </c>
      <c r="E2595" t="s">
        <v>13992</v>
      </c>
      <c r="F2595" t="s">
        <v>37</v>
      </c>
      <c r="G2595" t="s">
        <v>38</v>
      </c>
      <c r="H2595">
        <v>12500000</v>
      </c>
      <c r="I2595">
        <v>7.3</v>
      </c>
    </row>
    <row r="2596" spans="1:9" x14ac:dyDescent="0.3">
      <c r="A2596" t="s">
        <v>13996</v>
      </c>
      <c r="B2596">
        <v>148</v>
      </c>
      <c r="C2596">
        <v>1110186</v>
      </c>
      <c r="D2596" t="s">
        <v>1467</v>
      </c>
      <c r="E2596" t="s">
        <v>13999</v>
      </c>
      <c r="F2596" t="s">
        <v>12700</v>
      </c>
      <c r="G2596" t="s">
        <v>5694</v>
      </c>
      <c r="H2596">
        <v>12800000</v>
      </c>
      <c r="I2596">
        <v>8.1</v>
      </c>
    </row>
    <row r="2597" spans="1:9" x14ac:dyDescent="0.3">
      <c r="A2597" t="s">
        <v>14002</v>
      </c>
      <c r="B2597">
        <v>118</v>
      </c>
      <c r="C2597">
        <v>1089445</v>
      </c>
      <c r="D2597" t="s">
        <v>7445</v>
      </c>
      <c r="E2597" t="s">
        <v>14003</v>
      </c>
      <c r="F2597" t="s">
        <v>37</v>
      </c>
      <c r="G2597" t="s">
        <v>268</v>
      </c>
      <c r="H2597">
        <v>12500000</v>
      </c>
      <c r="I2597">
        <v>7</v>
      </c>
    </row>
    <row r="2598" spans="1:9" x14ac:dyDescent="0.3">
      <c r="A2598" t="s">
        <v>4733</v>
      </c>
      <c r="B2598">
        <v>132</v>
      </c>
      <c r="C2598">
        <v>204565000</v>
      </c>
      <c r="D2598" t="s">
        <v>6403</v>
      </c>
      <c r="E2598" t="s">
        <v>14006</v>
      </c>
      <c r="F2598" t="s">
        <v>37</v>
      </c>
      <c r="G2598" t="s">
        <v>38</v>
      </c>
      <c r="H2598">
        <v>8000000</v>
      </c>
      <c r="I2598">
        <v>8</v>
      </c>
    </row>
    <row r="2599" spans="1:9" x14ac:dyDescent="0.3">
      <c r="A2599" t="s">
        <v>389</v>
      </c>
      <c r="B2599">
        <v>130</v>
      </c>
      <c r="C2599">
        <v>260000000</v>
      </c>
      <c r="D2599" t="s">
        <v>1826</v>
      </c>
      <c r="E2599" t="s">
        <v>14011</v>
      </c>
      <c r="F2599" t="s">
        <v>37</v>
      </c>
      <c r="G2599" t="s">
        <v>38</v>
      </c>
      <c r="H2599">
        <v>8000000</v>
      </c>
      <c r="I2599">
        <v>8</v>
      </c>
    </row>
    <row r="2600" spans="1:9" x14ac:dyDescent="0.3">
      <c r="A2600" t="s">
        <v>1744</v>
      </c>
      <c r="B2600">
        <v>95</v>
      </c>
      <c r="C2600">
        <v>101736215</v>
      </c>
      <c r="D2600" t="s">
        <v>1671</v>
      </c>
      <c r="E2600" t="s">
        <v>14014</v>
      </c>
      <c r="F2600" t="s">
        <v>37</v>
      </c>
      <c r="G2600" t="s">
        <v>38</v>
      </c>
      <c r="H2600">
        <v>11000000</v>
      </c>
      <c r="I2600">
        <v>7</v>
      </c>
    </row>
    <row r="2601" spans="1:9" x14ac:dyDescent="0.3">
      <c r="A2601" t="s">
        <v>14017</v>
      </c>
      <c r="B2601">
        <v>80</v>
      </c>
      <c r="C2601">
        <v>71442</v>
      </c>
      <c r="D2601" t="s">
        <v>14018</v>
      </c>
      <c r="E2601" t="s">
        <v>14019</v>
      </c>
      <c r="F2601" t="s">
        <v>1464</v>
      </c>
      <c r="G2601" t="s">
        <v>1465</v>
      </c>
      <c r="H2601">
        <v>9600000</v>
      </c>
      <c r="I2601">
        <v>7.9</v>
      </c>
    </row>
    <row r="2602" spans="1:9" x14ac:dyDescent="0.3">
      <c r="A2602" t="s">
        <v>7443</v>
      </c>
      <c r="B2602">
        <v>94</v>
      </c>
      <c r="C2602">
        <v>79817937</v>
      </c>
      <c r="D2602" t="s">
        <v>14023</v>
      </c>
      <c r="E2602" t="s">
        <v>14024</v>
      </c>
      <c r="F2602" t="s">
        <v>37</v>
      </c>
      <c r="G2602" t="s">
        <v>38</v>
      </c>
      <c r="H2602">
        <v>25000000</v>
      </c>
      <c r="I2602">
        <v>5.9</v>
      </c>
    </row>
    <row r="2603" spans="1:9" x14ac:dyDescent="0.3">
      <c r="A2603" t="s">
        <v>1351</v>
      </c>
      <c r="B2603">
        <v>122</v>
      </c>
      <c r="C2603">
        <v>91547205</v>
      </c>
      <c r="D2603" t="s">
        <v>1681</v>
      </c>
      <c r="E2603" t="s">
        <v>14028</v>
      </c>
      <c r="F2603" t="s">
        <v>37</v>
      </c>
      <c r="G2603" t="s">
        <v>38</v>
      </c>
      <c r="H2603">
        <v>12000000</v>
      </c>
      <c r="I2603">
        <v>6.6</v>
      </c>
    </row>
    <row r="2604" spans="1:9" x14ac:dyDescent="0.3">
      <c r="A2604" t="s">
        <v>1351</v>
      </c>
      <c r="B2604">
        <v>102</v>
      </c>
      <c r="C2604">
        <v>75074950</v>
      </c>
      <c r="D2604" t="s">
        <v>2527</v>
      </c>
      <c r="E2604" t="s">
        <v>14031</v>
      </c>
      <c r="F2604" t="s">
        <v>37</v>
      </c>
      <c r="G2604" t="s">
        <v>38</v>
      </c>
      <c r="H2604">
        <v>12000000</v>
      </c>
      <c r="I2604">
        <v>6.3</v>
      </c>
    </row>
    <row r="2605" spans="1:9" x14ac:dyDescent="0.3">
      <c r="A2605" t="s">
        <v>9085</v>
      </c>
      <c r="B2605">
        <v>116</v>
      </c>
      <c r="C2605">
        <v>78900000</v>
      </c>
      <c r="D2605" t="s">
        <v>73</v>
      </c>
      <c r="E2605" t="s">
        <v>14034</v>
      </c>
      <c r="F2605" t="s">
        <v>37</v>
      </c>
      <c r="G2605" t="s">
        <v>38</v>
      </c>
      <c r="H2605">
        <v>11000000</v>
      </c>
      <c r="I2605">
        <v>7.7</v>
      </c>
    </row>
    <row r="2606" spans="1:9" x14ac:dyDescent="0.3">
      <c r="A2606" t="s">
        <v>514</v>
      </c>
      <c r="B2606">
        <v>78</v>
      </c>
      <c r="C2606">
        <v>72217000</v>
      </c>
      <c r="D2606" t="s">
        <v>1671</v>
      </c>
      <c r="E2606" t="s">
        <v>14037</v>
      </c>
      <c r="F2606" t="s">
        <v>37</v>
      </c>
      <c r="G2606" t="s">
        <v>38</v>
      </c>
      <c r="H2606">
        <v>12000000</v>
      </c>
      <c r="I2606">
        <v>6.9</v>
      </c>
    </row>
    <row r="2607" spans="1:9" x14ac:dyDescent="0.3">
      <c r="A2607" t="s">
        <v>14040</v>
      </c>
      <c r="B2607">
        <v>114</v>
      </c>
      <c r="C2607">
        <v>79568000</v>
      </c>
      <c r="D2607" t="s">
        <v>2954</v>
      </c>
      <c r="E2607" t="s">
        <v>14041</v>
      </c>
      <c r="F2607" t="s">
        <v>37</v>
      </c>
      <c r="G2607" t="s">
        <v>38</v>
      </c>
      <c r="H2607">
        <v>12000000</v>
      </c>
      <c r="I2607">
        <v>7.1</v>
      </c>
    </row>
    <row r="2608" spans="1:9" x14ac:dyDescent="0.3">
      <c r="A2608" t="s">
        <v>1096</v>
      </c>
      <c r="B2608">
        <v>112</v>
      </c>
      <c r="C2608">
        <v>65500000</v>
      </c>
      <c r="D2608" t="s">
        <v>5274</v>
      </c>
      <c r="E2608" t="s">
        <v>14045</v>
      </c>
      <c r="F2608" t="s">
        <v>37</v>
      </c>
      <c r="G2608" t="s">
        <v>38</v>
      </c>
      <c r="H2608">
        <v>12000000</v>
      </c>
      <c r="I2608">
        <v>7.4</v>
      </c>
    </row>
    <row r="2609" spans="1:9" x14ac:dyDescent="0.3">
      <c r="A2609" t="s">
        <v>14048</v>
      </c>
      <c r="B2609">
        <v>110</v>
      </c>
      <c r="C2609">
        <v>70011073</v>
      </c>
      <c r="D2609" t="s">
        <v>14050</v>
      </c>
      <c r="E2609" t="s">
        <v>14052</v>
      </c>
      <c r="F2609" t="s">
        <v>37</v>
      </c>
      <c r="G2609" t="s">
        <v>38</v>
      </c>
      <c r="H2609">
        <v>12000000</v>
      </c>
      <c r="I2609">
        <v>6.5</v>
      </c>
    </row>
    <row r="2610" spans="1:9" x14ac:dyDescent="0.3">
      <c r="A2610" t="s">
        <v>6244</v>
      </c>
      <c r="B2610">
        <v>104</v>
      </c>
      <c r="C2610">
        <v>65269010</v>
      </c>
      <c r="D2610" t="s">
        <v>14056</v>
      </c>
      <c r="E2610" t="s">
        <v>14057</v>
      </c>
      <c r="F2610" t="s">
        <v>37</v>
      </c>
      <c r="G2610" t="s">
        <v>38</v>
      </c>
      <c r="H2610">
        <v>12000000</v>
      </c>
      <c r="I2610">
        <v>6.5</v>
      </c>
    </row>
    <row r="2611" spans="1:9" x14ac:dyDescent="0.3">
      <c r="A2611" t="s">
        <v>14061</v>
      </c>
      <c r="B2611">
        <v>81</v>
      </c>
      <c r="C2611">
        <v>63071133</v>
      </c>
      <c r="D2611" t="s">
        <v>14062</v>
      </c>
      <c r="E2611" t="s">
        <v>14063</v>
      </c>
      <c r="F2611" t="s">
        <v>37</v>
      </c>
      <c r="G2611" t="s">
        <v>38</v>
      </c>
      <c r="H2611">
        <v>12000000</v>
      </c>
      <c r="I2611">
        <v>6.8</v>
      </c>
    </row>
    <row r="2612" spans="1:9" x14ac:dyDescent="0.3">
      <c r="A2612" t="s">
        <v>1764</v>
      </c>
      <c r="B2612">
        <v>154</v>
      </c>
      <c r="C2612">
        <v>39647595</v>
      </c>
      <c r="D2612" t="s">
        <v>1528</v>
      </c>
      <c r="E2612" t="s">
        <v>14067</v>
      </c>
      <c r="F2612" t="s">
        <v>37</v>
      </c>
      <c r="G2612" t="s">
        <v>38</v>
      </c>
      <c r="H2612">
        <v>12000000</v>
      </c>
      <c r="I2612">
        <v>7.5</v>
      </c>
    </row>
    <row r="2613" spans="1:9" x14ac:dyDescent="0.3">
      <c r="A2613" t="s">
        <v>5230</v>
      </c>
      <c r="B2613">
        <v>102</v>
      </c>
      <c r="C2613">
        <v>38087366</v>
      </c>
      <c r="D2613" t="s">
        <v>4219</v>
      </c>
      <c r="E2613" t="s">
        <v>14070</v>
      </c>
      <c r="F2613" t="s">
        <v>37</v>
      </c>
      <c r="G2613" t="s">
        <v>38</v>
      </c>
      <c r="H2613">
        <v>12000000</v>
      </c>
      <c r="I2613">
        <v>6.6</v>
      </c>
    </row>
    <row r="2614" spans="1:9" x14ac:dyDescent="0.3">
      <c r="A2614" t="s">
        <v>1500</v>
      </c>
      <c r="B2614">
        <v>89</v>
      </c>
      <c r="C2614">
        <v>64572496</v>
      </c>
      <c r="D2614" t="s">
        <v>2683</v>
      </c>
      <c r="E2614" t="s">
        <v>14073</v>
      </c>
      <c r="F2614" t="s">
        <v>37</v>
      </c>
      <c r="G2614" t="s">
        <v>38</v>
      </c>
      <c r="H2614">
        <v>12000000</v>
      </c>
      <c r="I2614">
        <v>7.1</v>
      </c>
    </row>
    <row r="2615" spans="1:9" x14ac:dyDescent="0.3">
      <c r="A2615" t="s">
        <v>6126</v>
      </c>
      <c r="B2615">
        <v>132</v>
      </c>
      <c r="C2615">
        <v>30400000</v>
      </c>
      <c r="D2615" t="s">
        <v>2850</v>
      </c>
      <c r="E2615" t="s">
        <v>14078</v>
      </c>
      <c r="F2615" t="s">
        <v>37</v>
      </c>
      <c r="G2615" t="s">
        <v>56</v>
      </c>
      <c r="H2615">
        <v>12000000</v>
      </c>
      <c r="I2615">
        <v>6.6</v>
      </c>
    </row>
    <row r="2616" spans="1:9" x14ac:dyDescent="0.3">
      <c r="A2616" t="s">
        <v>2791</v>
      </c>
      <c r="B2616">
        <v>103</v>
      </c>
      <c r="C2616">
        <v>42365600</v>
      </c>
      <c r="D2616" t="s">
        <v>14082</v>
      </c>
      <c r="E2616" t="s">
        <v>14083</v>
      </c>
      <c r="F2616" t="s">
        <v>37</v>
      </c>
      <c r="G2616" t="s">
        <v>56</v>
      </c>
      <c r="H2616">
        <v>5000000</v>
      </c>
      <c r="I2616">
        <v>7</v>
      </c>
    </row>
    <row r="2617" spans="1:9" x14ac:dyDescent="0.3">
      <c r="A2617" t="s">
        <v>14086</v>
      </c>
      <c r="B2617">
        <v>93</v>
      </c>
      <c r="C2617">
        <v>37188667</v>
      </c>
      <c r="D2617" t="s">
        <v>2527</v>
      </c>
      <c r="E2617" t="s">
        <v>14089</v>
      </c>
      <c r="F2617" t="s">
        <v>37</v>
      </c>
      <c r="G2617" t="s">
        <v>38</v>
      </c>
      <c r="H2617">
        <v>12000000</v>
      </c>
      <c r="I2617">
        <v>3.3</v>
      </c>
    </row>
    <row r="2618" spans="1:9" x14ac:dyDescent="0.3">
      <c r="A2618" t="s">
        <v>14093</v>
      </c>
      <c r="B2618">
        <v>93</v>
      </c>
      <c r="C2618">
        <v>54724272</v>
      </c>
      <c r="D2618" t="s">
        <v>1009</v>
      </c>
      <c r="E2618" t="s">
        <v>14095</v>
      </c>
      <c r="F2618" t="s">
        <v>37</v>
      </c>
      <c r="G2618" t="s">
        <v>38</v>
      </c>
      <c r="H2618">
        <v>12000000</v>
      </c>
      <c r="I2618">
        <v>6.7</v>
      </c>
    </row>
    <row r="2619" spans="1:9" x14ac:dyDescent="0.3">
      <c r="A2619" t="s">
        <v>13173</v>
      </c>
      <c r="B2619">
        <v>96</v>
      </c>
      <c r="C2619">
        <v>31597131</v>
      </c>
      <c r="D2619" t="s">
        <v>4075</v>
      </c>
      <c r="E2619" t="s">
        <v>14105</v>
      </c>
      <c r="F2619" t="s">
        <v>37</v>
      </c>
      <c r="G2619" t="s">
        <v>38</v>
      </c>
      <c r="H2619">
        <v>12000000</v>
      </c>
      <c r="I2619">
        <v>6.8</v>
      </c>
    </row>
    <row r="2620" spans="1:9" x14ac:dyDescent="0.3">
      <c r="A2620" t="s">
        <v>14108</v>
      </c>
      <c r="B2620">
        <v>89</v>
      </c>
      <c r="C2620">
        <v>31691811</v>
      </c>
      <c r="D2620" t="s">
        <v>4332</v>
      </c>
      <c r="E2620" t="s">
        <v>14109</v>
      </c>
      <c r="F2620" t="s">
        <v>37</v>
      </c>
      <c r="G2620" t="s">
        <v>38</v>
      </c>
      <c r="H2620">
        <v>12000000</v>
      </c>
      <c r="I2620">
        <v>6</v>
      </c>
    </row>
    <row r="2621" spans="1:9" x14ac:dyDescent="0.3">
      <c r="A2621" t="s">
        <v>14112</v>
      </c>
      <c r="B2621">
        <v>92</v>
      </c>
      <c r="C2621">
        <v>31397498</v>
      </c>
      <c r="D2621" t="s">
        <v>5103</v>
      </c>
      <c r="E2621" t="s">
        <v>14113</v>
      </c>
      <c r="F2621" t="s">
        <v>37</v>
      </c>
      <c r="G2621" t="s">
        <v>38</v>
      </c>
      <c r="H2621">
        <v>12000000</v>
      </c>
      <c r="I2621">
        <v>5.4</v>
      </c>
    </row>
    <row r="2622" spans="1:9" x14ac:dyDescent="0.3">
      <c r="A2622" t="s">
        <v>14116</v>
      </c>
      <c r="B2622">
        <v>97</v>
      </c>
      <c r="C2622">
        <v>31179516</v>
      </c>
      <c r="D2622" t="s">
        <v>1671</v>
      </c>
      <c r="E2622" t="s">
        <v>14117</v>
      </c>
      <c r="F2622" t="s">
        <v>37</v>
      </c>
      <c r="G2622" t="s">
        <v>38</v>
      </c>
      <c r="H2622">
        <v>12000000</v>
      </c>
      <c r="I2622">
        <v>4.3</v>
      </c>
    </row>
    <row r="2623" spans="1:9" x14ac:dyDescent="0.3">
      <c r="A2623" t="s">
        <v>4597</v>
      </c>
      <c r="B2623">
        <v>93</v>
      </c>
      <c r="C2623">
        <v>31155435</v>
      </c>
      <c r="D2623" t="s">
        <v>2786</v>
      </c>
      <c r="E2623" t="s">
        <v>14120</v>
      </c>
      <c r="F2623" t="s">
        <v>37</v>
      </c>
      <c r="G2623" t="s">
        <v>38</v>
      </c>
      <c r="H2623">
        <v>12000000</v>
      </c>
      <c r="I2623">
        <v>6.2</v>
      </c>
    </row>
    <row r="2624" spans="1:9" x14ac:dyDescent="0.3">
      <c r="A2624" t="s">
        <v>14123</v>
      </c>
      <c r="B2624">
        <v>89</v>
      </c>
      <c r="C2624">
        <v>27281507</v>
      </c>
      <c r="D2624" t="s">
        <v>14125</v>
      </c>
      <c r="E2624" t="s">
        <v>14126</v>
      </c>
      <c r="F2624" t="s">
        <v>37</v>
      </c>
      <c r="G2624" t="s">
        <v>38</v>
      </c>
      <c r="H2624">
        <v>12000000</v>
      </c>
      <c r="I2624">
        <v>7.7</v>
      </c>
    </row>
    <row r="2625" spans="1:9" x14ac:dyDescent="0.3">
      <c r="A2625" t="s">
        <v>5882</v>
      </c>
      <c r="B2625">
        <v>123</v>
      </c>
      <c r="C2625">
        <v>25776062</v>
      </c>
      <c r="D2625" t="s">
        <v>6326</v>
      </c>
      <c r="E2625" t="s">
        <v>14129</v>
      </c>
      <c r="F2625" t="s">
        <v>37</v>
      </c>
      <c r="G2625" t="s">
        <v>38</v>
      </c>
      <c r="H2625">
        <v>12000000</v>
      </c>
      <c r="I2625">
        <v>7.4</v>
      </c>
    </row>
    <row r="2626" spans="1:9" x14ac:dyDescent="0.3">
      <c r="A2626" t="s">
        <v>14132</v>
      </c>
      <c r="B2626">
        <v>93</v>
      </c>
      <c r="C2626">
        <v>25240988</v>
      </c>
      <c r="D2626" t="s">
        <v>4068</v>
      </c>
      <c r="E2626" t="s">
        <v>14135</v>
      </c>
      <c r="F2626" t="s">
        <v>37</v>
      </c>
      <c r="G2626" t="s">
        <v>38</v>
      </c>
      <c r="H2626">
        <v>12000000</v>
      </c>
      <c r="I2626">
        <v>5.9</v>
      </c>
    </row>
    <row r="2627" spans="1:9" x14ac:dyDescent="0.3">
      <c r="A2627" t="s">
        <v>14139</v>
      </c>
      <c r="B2627">
        <v>133</v>
      </c>
      <c r="C2627">
        <v>124868837</v>
      </c>
      <c r="D2627" t="s">
        <v>214</v>
      </c>
      <c r="E2627" t="s">
        <v>14140</v>
      </c>
      <c r="F2627" t="s">
        <v>37</v>
      </c>
      <c r="G2627" t="s">
        <v>38</v>
      </c>
      <c r="H2627">
        <v>12000000</v>
      </c>
      <c r="I2627">
        <v>7.8</v>
      </c>
    </row>
    <row r="2628" spans="1:9" x14ac:dyDescent="0.3">
      <c r="A2628" t="s">
        <v>4423</v>
      </c>
      <c r="B2628">
        <v>121</v>
      </c>
      <c r="C2628">
        <v>22905674</v>
      </c>
      <c r="D2628" t="s">
        <v>1935</v>
      </c>
      <c r="E2628" t="s">
        <v>14144</v>
      </c>
      <c r="F2628" t="s">
        <v>37</v>
      </c>
      <c r="G2628" t="s">
        <v>38</v>
      </c>
      <c r="H2628">
        <v>12000000</v>
      </c>
      <c r="I2628">
        <v>7.4</v>
      </c>
    </row>
    <row r="2629" spans="1:9" x14ac:dyDescent="0.3">
      <c r="A2629" t="s">
        <v>7227</v>
      </c>
      <c r="B2629">
        <v>102</v>
      </c>
      <c r="C2629">
        <v>25277561</v>
      </c>
      <c r="D2629" t="s">
        <v>1681</v>
      </c>
      <c r="E2629" t="s">
        <v>14147</v>
      </c>
      <c r="F2629" t="s">
        <v>37</v>
      </c>
      <c r="G2629" t="s">
        <v>38</v>
      </c>
      <c r="H2629">
        <v>12000000</v>
      </c>
      <c r="I2629">
        <v>6.5</v>
      </c>
    </row>
    <row r="2630" spans="1:9" x14ac:dyDescent="0.3">
      <c r="A2630" t="s">
        <v>4401</v>
      </c>
      <c r="B2630">
        <v>99</v>
      </c>
      <c r="C2630">
        <v>21133087</v>
      </c>
      <c r="D2630" t="s">
        <v>3030</v>
      </c>
      <c r="E2630" t="s">
        <v>14157</v>
      </c>
      <c r="F2630" t="s">
        <v>37</v>
      </c>
      <c r="G2630" t="s">
        <v>38</v>
      </c>
      <c r="H2630">
        <v>12000000</v>
      </c>
      <c r="I2630">
        <v>7</v>
      </c>
    </row>
    <row r="2631" spans="1:9" x14ac:dyDescent="0.3">
      <c r="A2631" t="s">
        <v>5647</v>
      </c>
      <c r="B2631">
        <v>98</v>
      </c>
      <c r="C2631">
        <v>37707719</v>
      </c>
      <c r="D2631" t="s">
        <v>1544</v>
      </c>
      <c r="E2631" t="s">
        <v>14168</v>
      </c>
      <c r="F2631" t="s">
        <v>37</v>
      </c>
      <c r="G2631" t="s">
        <v>56</v>
      </c>
      <c r="H2631">
        <v>12000000</v>
      </c>
      <c r="I2631">
        <v>7.6</v>
      </c>
    </row>
    <row r="2632" spans="1:9" x14ac:dyDescent="0.3">
      <c r="A2632" t="s">
        <v>11065</v>
      </c>
      <c r="B2632">
        <v>118</v>
      </c>
      <c r="C2632">
        <v>18761993</v>
      </c>
      <c r="D2632" t="s">
        <v>2527</v>
      </c>
      <c r="E2632" t="s">
        <v>14172</v>
      </c>
      <c r="F2632" t="s">
        <v>37</v>
      </c>
      <c r="G2632" t="s">
        <v>38</v>
      </c>
      <c r="H2632">
        <v>9000000</v>
      </c>
      <c r="I2632">
        <v>6.9</v>
      </c>
    </row>
    <row r="2633" spans="1:9" x14ac:dyDescent="0.3">
      <c r="A2633" t="s">
        <v>12904</v>
      </c>
      <c r="B2633">
        <v>104</v>
      </c>
      <c r="C2633">
        <v>18595716</v>
      </c>
      <c r="D2633" t="s">
        <v>2614</v>
      </c>
      <c r="E2633" t="s">
        <v>14180</v>
      </c>
      <c r="F2633" t="s">
        <v>37</v>
      </c>
      <c r="G2633" t="s">
        <v>38</v>
      </c>
      <c r="H2633">
        <v>12000000</v>
      </c>
      <c r="I2633">
        <v>5.3</v>
      </c>
    </row>
    <row r="2634" spans="1:9" x14ac:dyDescent="0.3">
      <c r="A2634" t="s">
        <v>14184</v>
      </c>
      <c r="B2634">
        <v>109</v>
      </c>
      <c r="C2634">
        <v>31990064</v>
      </c>
      <c r="D2634" t="s">
        <v>3831</v>
      </c>
      <c r="E2634" t="s">
        <v>14185</v>
      </c>
      <c r="F2634" t="s">
        <v>37</v>
      </c>
      <c r="G2634" t="s">
        <v>38</v>
      </c>
      <c r="H2634">
        <v>12000000</v>
      </c>
      <c r="I2634">
        <v>6.4</v>
      </c>
    </row>
    <row r="2635" spans="1:9" x14ac:dyDescent="0.3">
      <c r="A2635" t="s">
        <v>8191</v>
      </c>
      <c r="B2635">
        <v>115</v>
      </c>
      <c r="C2635">
        <v>17613460</v>
      </c>
      <c r="D2635" t="s">
        <v>5383</v>
      </c>
      <c r="E2635" t="s">
        <v>14193</v>
      </c>
      <c r="F2635" t="s">
        <v>37</v>
      </c>
      <c r="G2635" t="s">
        <v>38</v>
      </c>
      <c r="H2635">
        <v>12000000</v>
      </c>
      <c r="I2635">
        <v>7.8</v>
      </c>
    </row>
    <row r="2636" spans="1:9" x14ac:dyDescent="0.3">
      <c r="A2636" t="s">
        <v>14196</v>
      </c>
      <c r="B2636">
        <v>92</v>
      </c>
      <c r="C2636">
        <v>21088568</v>
      </c>
      <c r="D2636" t="s">
        <v>8945</v>
      </c>
      <c r="E2636" t="s">
        <v>14197</v>
      </c>
      <c r="F2636" t="s">
        <v>37</v>
      </c>
      <c r="G2636" t="s">
        <v>38</v>
      </c>
      <c r="H2636">
        <v>13000000</v>
      </c>
      <c r="I2636">
        <v>6.7</v>
      </c>
    </row>
    <row r="2637" spans="1:9" x14ac:dyDescent="0.3">
      <c r="A2637" t="s">
        <v>3917</v>
      </c>
      <c r="B2637">
        <v>91</v>
      </c>
      <c r="C2637">
        <v>17292381</v>
      </c>
      <c r="D2637" t="s">
        <v>14200</v>
      </c>
      <c r="E2637" t="s">
        <v>14201</v>
      </c>
      <c r="F2637" t="s">
        <v>37</v>
      </c>
      <c r="G2637" t="s">
        <v>38</v>
      </c>
      <c r="H2637">
        <v>12000000</v>
      </c>
      <c r="I2637">
        <v>5.3</v>
      </c>
    </row>
    <row r="2638" spans="1:9" x14ac:dyDescent="0.3">
      <c r="A2638" t="s">
        <v>8186</v>
      </c>
      <c r="B2638">
        <v>94</v>
      </c>
      <c r="C2638">
        <v>16300302</v>
      </c>
      <c r="D2638" t="s">
        <v>2527</v>
      </c>
      <c r="E2638" t="s">
        <v>14204</v>
      </c>
      <c r="F2638" t="s">
        <v>37</v>
      </c>
      <c r="G2638" t="s">
        <v>38</v>
      </c>
      <c r="H2638">
        <v>12000000</v>
      </c>
      <c r="I2638">
        <v>6.3</v>
      </c>
    </row>
    <row r="2639" spans="1:9" x14ac:dyDescent="0.3">
      <c r="A2639" t="s">
        <v>4531</v>
      </c>
      <c r="B2639">
        <v>93</v>
      </c>
      <c r="C2639">
        <v>27829874</v>
      </c>
      <c r="D2639" t="s">
        <v>334</v>
      </c>
      <c r="E2639" t="s">
        <v>14207</v>
      </c>
      <c r="F2639" t="s">
        <v>37</v>
      </c>
      <c r="G2639" t="s">
        <v>38</v>
      </c>
      <c r="H2639">
        <v>12000000</v>
      </c>
      <c r="I2639">
        <v>7</v>
      </c>
    </row>
    <row r="2640" spans="1:9" x14ac:dyDescent="0.3">
      <c r="A2640" t="s">
        <v>5462</v>
      </c>
      <c r="B2640">
        <v>100</v>
      </c>
      <c r="C2640">
        <v>12902790</v>
      </c>
      <c r="D2640" t="s">
        <v>1415</v>
      </c>
      <c r="E2640" t="s">
        <v>14215</v>
      </c>
      <c r="F2640" t="s">
        <v>37</v>
      </c>
      <c r="G2640" t="s">
        <v>38</v>
      </c>
      <c r="H2640">
        <v>12000000</v>
      </c>
      <c r="I2640">
        <v>6.6</v>
      </c>
    </row>
    <row r="2641" spans="1:9" x14ac:dyDescent="0.3">
      <c r="A2641" t="s">
        <v>710</v>
      </c>
      <c r="B2641">
        <v>293</v>
      </c>
      <c r="C2641">
        <v>11433134</v>
      </c>
      <c r="D2641" t="s">
        <v>14233</v>
      </c>
      <c r="E2641" t="s">
        <v>14234</v>
      </c>
      <c r="F2641" t="s">
        <v>8731</v>
      </c>
      <c r="G2641" t="s">
        <v>9139</v>
      </c>
      <c r="H2641">
        <v>14000000</v>
      </c>
      <c r="I2641">
        <v>8.4</v>
      </c>
    </row>
    <row r="2642" spans="1:9" x14ac:dyDescent="0.3">
      <c r="A2642" t="s">
        <v>14238</v>
      </c>
      <c r="B2642">
        <v>93</v>
      </c>
      <c r="C2642">
        <v>10198766</v>
      </c>
      <c r="D2642" t="s">
        <v>1671</v>
      </c>
      <c r="E2642" t="s">
        <v>14239</v>
      </c>
      <c r="F2642" t="s">
        <v>37</v>
      </c>
      <c r="G2642" t="s">
        <v>38</v>
      </c>
      <c r="H2642">
        <v>12000000</v>
      </c>
      <c r="I2642">
        <v>5.4</v>
      </c>
    </row>
    <row r="2643" spans="1:9" x14ac:dyDescent="0.3">
      <c r="A2643" t="s">
        <v>5509</v>
      </c>
      <c r="B2643">
        <v>123</v>
      </c>
      <c r="C2643">
        <v>15294553</v>
      </c>
      <c r="D2643" t="s">
        <v>687</v>
      </c>
      <c r="E2643" t="s">
        <v>14243</v>
      </c>
      <c r="F2643" t="s">
        <v>37</v>
      </c>
      <c r="G2643" t="s">
        <v>56</v>
      </c>
      <c r="H2643">
        <v>12000000</v>
      </c>
      <c r="I2643">
        <v>7.8</v>
      </c>
    </row>
    <row r="2644" spans="1:9" x14ac:dyDescent="0.3">
      <c r="A2644" t="s">
        <v>1939</v>
      </c>
      <c r="B2644">
        <v>119</v>
      </c>
      <c r="C2644">
        <v>11041228</v>
      </c>
      <c r="D2644" t="s">
        <v>207</v>
      </c>
      <c r="E2644" t="s">
        <v>14246</v>
      </c>
      <c r="F2644" t="s">
        <v>1946</v>
      </c>
      <c r="G2644" t="s">
        <v>892</v>
      </c>
      <c r="H2644">
        <v>100000000</v>
      </c>
      <c r="I2644">
        <v>7.6</v>
      </c>
    </row>
    <row r="2645" spans="1:9" x14ac:dyDescent="0.3">
      <c r="A2645" t="s">
        <v>14250</v>
      </c>
      <c r="B2645">
        <v>107</v>
      </c>
      <c r="C2645">
        <v>7918283</v>
      </c>
      <c r="D2645" t="s">
        <v>4075</v>
      </c>
      <c r="E2645" t="s">
        <v>14251</v>
      </c>
      <c r="F2645" t="s">
        <v>37</v>
      </c>
      <c r="G2645" t="s">
        <v>38</v>
      </c>
      <c r="H2645">
        <v>12000000</v>
      </c>
      <c r="I2645">
        <v>6.6</v>
      </c>
    </row>
    <row r="2646" spans="1:9" x14ac:dyDescent="0.3">
      <c r="A2646" t="s">
        <v>14254</v>
      </c>
      <c r="B2646">
        <v>106</v>
      </c>
      <c r="C2646">
        <v>22331028</v>
      </c>
      <c r="D2646" t="s">
        <v>2954</v>
      </c>
      <c r="E2646" t="s">
        <v>14257</v>
      </c>
      <c r="F2646" t="s">
        <v>37</v>
      </c>
      <c r="G2646" t="s">
        <v>38</v>
      </c>
      <c r="H2646">
        <v>12000000</v>
      </c>
      <c r="I2646">
        <v>6.4</v>
      </c>
    </row>
    <row r="2647" spans="1:9" x14ac:dyDescent="0.3">
      <c r="A2647" t="s">
        <v>14261</v>
      </c>
      <c r="B2647">
        <v>109</v>
      </c>
      <c r="C2647">
        <v>8134217</v>
      </c>
      <c r="D2647" t="s">
        <v>4296</v>
      </c>
      <c r="E2647" t="s">
        <v>14263</v>
      </c>
      <c r="F2647" t="s">
        <v>37</v>
      </c>
      <c r="G2647" t="s">
        <v>38</v>
      </c>
      <c r="H2647">
        <v>12000000</v>
      </c>
      <c r="I2647">
        <v>7</v>
      </c>
    </row>
    <row r="2648" spans="1:9" x14ac:dyDescent="0.3">
      <c r="A2648" t="s">
        <v>14267</v>
      </c>
      <c r="B2648">
        <v>81</v>
      </c>
      <c r="C2648">
        <v>6982680</v>
      </c>
      <c r="D2648" t="s">
        <v>1009</v>
      </c>
      <c r="E2648" t="s">
        <v>14268</v>
      </c>
      <c r="F2648" t="s">
        <v>37</v>
      </c>
      <c r="G2648" t="s">
        <v>38</v>
      </c>
      <c r="H2648">
        <v>10000000</v>
      </c>
      <c r="I2648">
        <v>5.7</v>
      </c>
    </row>
    <row r="2649" spans="1:9" x14ac:dyDescent="0.3">
      <c r="A2649" t="s">
        <v>14272</v>
      </c>
      <c r="B2649">
        <v>95</v>
      </c>
      <c r="C2649">
        <v>6739141</v>
      </c>
      <c r="D2649" t="s">
        <v>1401</v>
      </c>
      <c r="E2649" t="s">
        <v>14273</v>
      </c>
      <c r="F2649" t="s">
        <v>37</v>
      </c>
      <c r="G2649" t="s">
        <v>370</v>
      </c>
      <c r="H2649">
        <v>8000000</v>
      </c>
      <c r="I2649">
        <v>5.9</v>
      </c>
    </row>
    <row r="2650" spans="1:9" x14ac:dyDescent="0.3">
      <c r="A2650" t="s">
        <v>11224</v>
      </c>
      <c r="B2650">
        <v>86</v>
      </c>
      <c r="C2650">
        <v>5542025</v>
      </c>
      <c r="D2650" t="s">
        <v>1671</v>
      </c>
      <c r="E2650" t="s">
        <v>14276</v>
      </c>
      <c r="F2650" t="s">
        <v>37</v>
      </c>
      <c r="G2650" t="s">
        <v>38</v>
      </c>
      <c r="H2650">
        <v>12000000</v>
      </c>
      <c r="I2650">
        <v>6.3</v>
      </c>
    </row>
    <row r="2651" spans="1:9" x14ac:dyDescent="0.3">
      <c r="A2651" t="s">
        <v>4003</v>
      </c>
      <c r="B2651">
        <v>113</v>
      </c>
      <c r="C2651">
        <v>5032496</v>
      </c>
      <c r="D2651" t="s">
        <v>2527</v>
      </c>
      <c r="E2651" t="s">
        <v>14280</v>
      </c>
      <c r="F2651" t="s">
        <v>37</v>
      </c>
      <c r="G2651" t="s">
        <v>38</v>
      </c>
      <c r="H2651">
        <v>12000000</v>
      </c>
      <c r="I2651">
        <v>6.3</v>
      </c>
    </row>
    <row r="2652" spans="1:9" x14ac:dyDescent="0.3">
      <c r="A2652" t="s">
        <v>4027</v>
      </c>
      <c r="B2652">
        <v>122</v>
      </c>
      <c r="C2652">
        <v>6754898</v>
      </c>
      <c r="D2652" t="s">
        <v>2527</v>
      </c>
      <c r="E2652" t="s">
        <v>14284</v>
      </c>
      <c r="F2652" t="s">
        <v>37</v>
      </c>
      <c r="G2652" t="s">
        <v>38</v>
      </c>
      <c r="H2652">
        <v>12000000</v>
      </c>
      <c r="I2652">
        <v>6.2</v>
      </c>
    </row>
    <row r="2653" spans="1:9" x14ac:dyDescent="0.3">
      <c r="A2653" t="s">
        <v>12474</v>
      </c>
      <c r="B2653">
        <v>90</v>
      </c>
      <c r="C2653">
        <v>4922166</v>
      </c>
      <c r="D2653" t="s">
        <v>11250</v>
      </c>
      <c r="E2653" t="s">
        <v>14288</v>
      </c>
      <c r="F2653" t="s">
        <v>37</v>
      </c>
      <c r="G2653" t="s">
        <v>38</v>
      </c>
      <c r="H2653">
        <v>12000000</v>
      </c>
      <c r="I2653">
        <v>2.1</v>
      </c>
    </row>
    <row r="2654" spans="1:9" x14ac:dyDescent="0.3">
      <c r="A2654" t="s">
        <v>5076</v>
      </c>
      <c r="B2654">
        <v>108</v>
      </c>
      <c r="C2654">
        <v>4903000</v>
      </c>
      <c r="D2654" t="s">
        <v>2527</v>
      </c>
      <c r="E2654" t="s">
        <v>14292</v>
      </c>
      <c r="F2654" t="s">
        <v>37</v>
      </c>
      <c r="G2654" t="s">
        <v>38</v>
      </c>
      <c r="H2654">
        <v>12000000</v>
      </c>
      <c r="I2654">
        <v>5</v>
      </c>
    </row>
    <row r="2655" spans="1:9" x14ac:dyDescent="0.3">
      <c r="A2655" t="s">
        <v>14295</v>
      </c>
      <c r="B2655">
        <v>113</v>
      </c>
      <c r="C2655">
        <v>4717455</v>
      </c>
      <c r="D2655" t="s">
        <v>852</v>
      </c>
      <c r="E2655" t="s">
        <v>14297</v>
      </c>
      <c r="F2655" t="s">
        <v>37</v>
      </c>
      <c r="G2655" t="s">
        <v>370</v>
      </c>
      <c r="H2655">
        <v>12000000</v>
      </c>
      <c r="I2655">
        <v>5.3</v>
      </c>
    </row>
    <row r="2656" spans="1:9" x14ac:dyDescent="0.3">
      <c r="A2656" t="s">
        <v>8972</v>
      </c>
      <c r="B2656">
        <v>110</v>
      </c>
      <c r="C2656">
        <v>3148482</v>
      </c>
      <c r="D2656" t="s">
        <v>214</v>
      </c>
      <c r="E2656" t="s">
        <v>14301</v>
      </c>
      <c r="F2656" t="s">
        <v>37</v>
      </c>
      <c r="G2656" t="s">
        <v>38</v>
      </c>
      <c r="H2656">
        <v>12000000</v>
      </c>
      <c r="I2656">
        <v>7.1</v>
      </c>
    </row>
    <row r="2657" spans="1:9" x14ac:dyDescent="0.3">
      <c r="A2657" t="s">
        <v>14305</v>
      </c>
      <c r="B2657">
        <v>109</v>
      </c>
      <c r="C2657">
        <v>2326407</v>
      </c>
      <c r="D2657" t="s">
        <v>3409</v>
      </c>
      <c r="E2657" t="s">
        <v>14306</v>
      </c>
      <c r="F2657" t="s">
        <v>37</v>
      </c>
      <c r="G2657" t="s">
        <v>56</v>
      </c>
      <c r="H2657">
        <v>12000000</v>
      </c>
      <c r="I2657">
        <v>7</v>
      </c>
    </row>
    <row r="2658" spans="1:9" x14ac:dyDescent="0.3">
      <c r="A2658" t="s">
        <v>6891</v>
      </c>
      <c r="B2658">
        <v>110</v>
      </c>
      <c r="C2658">
        <v>2201412</v>
      </c>
      <c r="D2658" t="s">
        <v>14309</v>
      </c>
      <c r="E2658" t="s">
        <v>5351</v>
      </c>
      <c r="F2658" t="s">
        <v>12700</v>
      </c>
      <c r="G2658" t="s">
        <v>5694</v>
      </c>
      <c r="H2658">
        <v>12215500000</v>
      </c>
      <c r="I2658">
        <v>7</v>
      </c>
    </row>
    <row r="2659" spans="1:9" x14ac:dyDescent="0.3">
      <c r="A2659" t="s">
        <v>14319</v>
      </c>
      <c r="B2659">
        <v>101</v>
      </c>
      <c r="C2659">
        <v>2060953</v>
      </c>
      <c r="D2659" t="s">
        <v>9754</v>
      </c>
      <c r="E2659" t="s">
        <v>14320</v>
      </c>
      <c r="F2659" t="s">
        <v>37</v>
      </c>
      <c r="G2659" t="s">
        <v>5560</v>
      </c>
      <c r="H2659">
        <v>12000000</v>
      </c>
      <c r="I2659">
        <v>7.1</v>
      </c>
    </row>
    <row r="2660" spans="1:9" x14ac:dyDescent="0.3">
      <c r="A2660" t="s">
        <v>14323</v>
      </c>
      <c r="B2660">
        <v>97</v>
      </c>
      <c r="C2660">
        <v>3950294</v>
      </c>
      <c r="D2660" t="s">
        <v>1415</v>
      </c>
      <c r="E2660" t="s">
        <v>14324</v>
      </c>
      <c r="F2660" t="s">
        <v>37</v>
      </c>
      <c r="G2660" t="s">
        <v>38</v>
      </c>
      <c r="H2660">
        <v>12000000</v>
      </c>
      <c r="I2660">
        <v>7</v>
      </c>
    </row>
    <row r="2661" spans="1:9" x14ac:dyDescent="0.3">
      <c r="A2661" t="s">
        <v>14327</v>
      </c>
      <c r="B2661">
        <v>172</v>
      </c>
      <c r="C2661">
        <v>2835886</v>
      </c>
      <c r="D2661" t="s">
        <v>3409</v>
      </c>
      <c r="E2661" t="s">
        <v>14330</v>
      </c>
      <c r="F2661" t="s">
        <v>9795</v>
      </c>
      <c r="G2661" t="s">
        <v>7090</v>
      </c>
      <c r="H2661">
        <v>9200000</v>
      </c>
      <c r="I2661">
        <v>7.7</v>
      </c>
    </row>
    <row r="2662" spans="1:9" x14ac:dyDescent="0.3">
      <c r="A2662" t="s">
        <v>14334</v>
      </c>
      <c r="B2662">
        <v>104</v>
      </c>
      <c r="C2662">
        <v>1779284</v>
      </c>
      <c r="D2662" t="s">
        <v>2527</v>
      </c>
      <c r="E2662" t="s">
        <v>14336</v>
      </c>
      <c r="F2662" t="s">
        <v>37</v>
      </c>
      <c r="G2662" t="s">
        <v>38</v>
      </c>
      <c r="H2662">
        <v>12000000</v>
      </c>
      <c r="I2662">
        <v>7.1</v>
      </c>
    </row>
    <row r="2663" spans="1:9" x14ac:dyDescent="0.3">
      <c r="A2663" t="s">
        <v>14340</v>
      </c>
      <c r="B2663">
        <v>99</v>
      </c>
      <c r="C2663">
        <v>1702277</v>
      </c>
      <c r="D2663" t="s">
        <v>4075</v>
      </c>
      <c r="E2663" t="s">
        <v>14342</v>
      </c>
      <c r="F2663" t="s">
        <v>37</v>
      </c>
      <c r="G2663" t="s">
        <v>56</v>
      </c>
      <c r="H2663">
        <v>12000000</v>
      </c>
      <c r="I2663">
        <v>6.8</v>
      </c>
    </row>
    <row r="2664" spans="1:9" x14ac:dyDescent="0.3">
      <c r="A2664" t="s">
        <v>6977</v>
      </c>
      <c r="B2664">
        <v>129</v>
      </c>
      <c r="C2664">
        <v>261481</v>
      </c>
      <c r="D2664" t="s">
        <v>5499</v>
      </c>
      <c r="E2664" t="s">
        <v>14346</v>
      </c>
      <c r="F2664" t="s">
        <v>7241</v>
      </c>
      <c r="G2664" t="s">
        <v>3859</v>
      </c>
      <c r="H2664">
        <v>12000000</v>
      </c>
      <c r="I2664">
        <v>7.5</v>
      </c>
    </row>
    <row r="2665" spans="1:9" x14ac:dyDescent="0.3">
      <c r="A2665" t="s">
        <v>14349</v>
      </c>
      <c r="B2665">
        <v>91</v>
      </c>
      <c r="C2665">
        <v>1506998</v>
      </c>
      <c r="D2665" t="s">
        <v>4824</v>
      </c>
      <c r="E2665" t="s">
        <v>14352</v>
      </c>
      <c r="F2665" t="s">
        <v>37</v>
      </c>
      <c r="G2665" t="s">
        <v>38</v>
      </c>
      <c r="H2665">
        <v>12000000</v>
      </c>
      <c r="I2665">
        <v>6.3</v>
      </c>
    </row>
    <row r="2666" spans="1:9" x14ac:dyDescent="0.3">
      <c r="A2666" t="s">
        <v>14356</v>
      </c>
      <c r="B2666">
        <v>100</v>
      </c>
      <c r="C2666">
        <v>860002</v>
      </c>
      <c r="D2666" t="s">
        <v>3271</v>
      </c>
      <c r="E2666" t="s">
        <v>14358</v>
      </c>
      <c r="F2666" t="s">
        <v>37</v>
      </c>
      <c r="G2666" t="s">
        <v>38</v>
      </c>
      <c r="H2666">
        <v>12000000</v>
      </c>
      <c r="I2666">
        <v>7.3</v>
      </c>
    </row>
    <row r="2667" spans="1:9" x14ac:dyDescent="0.3">
      <c r="A2667" t="s">
        <v>5050</v>
      </c>
      <c r="B2667">
        <v>111</v>
      </c>
      <c r="C2667">
        <v>548934</v>
      </c>
      <c r="D2667" t="s">
        <v>3831</v>
      </c>
      <c r="E2667" t="s">
        <v>14361</v>
      </c>
      <c r="F2667" t="s">
        <v>37</v>
      </c>
      <c r="G2667" t="s">
        <v>7987</v>
      </c>
      <c r="H2667">
        <v>12000000</v>
      </c>
      <c r="I2667">
        <v>6.8</v>
      </c>
    </row>
    <row r="2668" spans="1:9" x14ac:dyDescent="0.3">
      <c r="A2668" t="s">
        <v>14365</v>
      </c>
      <c r="B2668">
        <v>114</v>
      </c>
      <c r="C2668">
        <v>447750</v>
      </c>
      <c r="D2668" t="s">
        <v>2125</v>
      </c>
      <c r="E2668" t="s">
        <v>14366</v>
      </c>
      <c r="F2668" t="s">
        <v>37</v>
      </c>
      <c r="G2668" t="s">
        <v>38</v>
      </c>
      <c r="H2668">
        <v>10000000</v>
      </c>
      <c r="I2668">
        <v>7.2</v>
      </c>
    </row>
    <row r="2669" spans="1:9" x14ac:dyDescent="0.3">
      <c r="A2669" t="s">
        <v>220</v>
      </c>
      <c r="B2669">
        <v>86</v>
      </c>
      <c r="C2669">
        <v>333976</v>
      </c>
      <c r="D2669" t="s">
        <v>1009</v>
      </c>
      <c r="E2669" t="s">
        <v>14370</v>
      </c>
      <c r="F2669" t="s">
        <v>37</v>
      </c>
      <c r="G2669" t="s">
        <v>38</v>
      </c>
      <c r="H2669">
        <v>12000000</v>
      </c>
      <c r="I2669">
        <v>6.4</v>
      </c>
    </row>
    <row r="2670" spans="1:9" x14ac:dyDescent="0.3">
      <c r="A2670" t="s">
        <v>10145</v>
      </c>
      <c r="B2670">
        <v>107</v>
      </c>
      <c r="C2670">
        <v>141853</v>
      </c>
      <c r="D2670" t="s">
        <v>2527</v>
      </c>
      <c r="E2670" t="s">
        <v>14374</v>
      </c>
      <c r="F2670" t="s">
        <v>37</v>
      </c>
      <c r="G2670" t="s">
        <v>370</v>
      </c>
      <c r="H2670">
        <v>12000000</v>
      </c>
      <c r="I2670">
        <v>6</v>
      </c>
    </row>
    <row r="2671" spans="1:9" x14ac:dyDescent="0.3">
      <c r="A2671" t="s">
        <v>12371</v>
      </c>
      <c r="B2671">
        <v>90</v>
      </c>
      <c r="C2671">
        <v>303439</v>
      </c>
      <c r="D2671" t="s">
        <v>1924</v>
      </c>
      <c r="E2671" t="s">
        <v>14377</v>
      </c>
      <c r="F2671" t="s">
        <v>37</v>
      </c>
      <c r="G2671" t="s">
        <v>38</v>
      </c>
      <c r="H2671">
        <v>8000000</v>
      </c>
      <c r="I2671">
        <v>6.4</v>
      </c>
    </row>
    <row r="2672" spans="1:9" x14ac:dyDescent="0.3">
      <c r="A2672" t="s">
        <v>14383</v>
      </c>
      <c r="B2672">
        <v>120</v>
      </c>
      <c r="C2672">
        <v>214202</v>
      </c>
      <c r="D2672" t="s">
        <v>2125</v>
      </c>
      <c r="E2672" t="s">
        <v>14384</v>
      </c>
      <c r="F2672" t="s">
        <v>37</v>
      </c>
      <c r="G2672" t="s">
        <v>767</v>
      </c>
      <c r="H2672">
        <v>12000000</v>
      </c>
      <c r="I2672">
        <v>7.5</v>
      </c>
    </row>
    <row r="2673" spans="1:9" x14ac:dyDescent="0.3">
      <c r="A2673" t="s">
        <v>14387</v>
      </c>
      <c r="B2673">
        <v>134</v>
      </c>
      <c r="C2673">
        <v>195888</v>
      </c>
      <c r="D2673" t="s">
        <v>5605</v>
      </c>
      <c r="E2673" t="s">
        <v>14390</v>
      </c>
      <c r="F2673" t="s">
        <v>14394</v>
      </c>
      <c r="G2673" t="s">
        <v>10982</v>
      </c>
      <c r="H2673">
        <v>2500000000</v>
      </c>
      <c r="I2673">
        <v>7.1</v>
      </c>
    </row>
    <row r="2674" spans="1:9" x14ac:dyDescent="0.3">
      <c r="A2674" t="s">
        <v>14395</v>
      </c>
      <c r="B2674">
        <v>110</v>
      </c>
      <c r="C2674">
        <v>175370</v>
      </c>
      <c r="D2674" t="s">
        <v>1671</v>
      </c>
      <c r="E2674" t="s">
        <v>14396</v>
      </c>
      <c r="F2674" t="s">
        <v>37</v>
      </c>
      <c r="G2674" t="s">
        <v>38</v>
      </c>
      <c r="H2674">
        <v>12000000</v>
      </c>
      <c r="I2674">
        <v>4.5999999999999996</v>
      </c>
    </row>
    <row r="2675" spans="1:9" x14ac:dyDescent="0.3">
      <c r="A2675" t="s">
        <v>14408</v>
      </c>
      <c r="B2675">
        <v>132</v>
      </c>
      <c r="C2675">
        <v>119922</v>
      </c>
      <c r="D2675" t="s">
        <v>1961</v>
      </c>
      <c r="E2675" t="s">
        <v>14410</v>
      </c>
      <c r="F2675" t="s">
        <v>1946</v>
      </c>
      <c r="G2675" t="s">
        <v>892</v>
      </c>
      <c r="H2675">
        <v>12000000</v>
      </c>
      <c r="I2675">
        <v>7.7</v>
      </c>
    </row>
    <row r="2676" spans="1:9" x14ac:dyDescent="0.3">
      <c r="A2676" t="s">
        <v>2066</v>
      </c>
      <c r="B2676">
        <v>113</v>
      </c>
      <c r="C2676">
        <v>17149</v>
      </c>
      <c r="D2676" t="s">
        <v>1467</v>
      </c>
      <c r="E2676" t="s">
        <v>14426</v>
      </c>
      <c r="F2676" t="s">
        <v>37</v>
      </c>
      <c r="G2676" t="s">
        <v>14430</v>
      </c>
      <c r="H2676">
        <v>20000000</v>
      </c>
      <c r="I2676">
        <v>5.6</v>
      </c>
    </row>
    <row r="2677" spans="1:9" x14ac:dyDescent="0.3">
      <c r="A2677" t="s">
        <v>14439</v>
      </c>
      <c r="B2677">
        <v>111</v>
      </c>
      <c r="C2677">
        <v>14616</v>
      </c>
      <c r="D2677" t="s">
        <v>3409</v>
      </c>
      <c r="E2677" t="s">
        <v>14441</v>
      </c>
      <c r="F2677" t="s">
        <v>37</v>
      </c>
      <c r="G2677" t="s">
        <v>38</v>
      </c>
      <c r="H2677">
        <v>12000000</v>
      </c>
      <c r="I2677">
        <v>7.5</v>
      </c>
    </row>
    <row r="2678" spans="1:9" x14ac:dyDescent="0.3">
      <c r="A2678" t="s">
        <v>3367</v>
      </c>
      <c r="B2678">
        <v>99</v>
      </c>
      <c r="C2678">
        <v>91443253</v>
      </c>
      <c r="D2678" t="s">
        <v>1544</v>
      </c>
      <c r="E2678" t="s">
        <v>14445</v>
      </c>
      <c r="F2678" t="s">
        <v>37</v>
      </c>
      <c r="G2678" t="s">
        <v>38</v>
      </c>
      <c r="H2678">
        <v>12000000</v>
      </c>
      <c r="I2678">
        <v>5.8</v>
      </c>
    </row>
    <row r="2679" spans="1:9" x14ac:dyDescent="0.3">
      <c r="A2679" t="s">
        <v>1294</v>
      </c>
      <c r="B2679">
        <v>104</v>
      </c>
      <c r="C2679">
        <v>30093107</v>
      </c>
      <c r="D2679" t="s">
        <v>1009</v>
      </c>
      <c r="E2679" t="s">
        <v>14448</v>
      </c>
      <c r="F2679" t="s">
        <v>37</v>
      </c>
      <c r="G2679" t="s">
        <v>56</v>
      </c>
      <c r="H2679">
        <v>6000000</v>
      </c>
      <c r="I2679">
        <v>8.3000000000000007</v>
      </c>
    </row>
    <row r="2680" spans="1:9" x14ac:dyDescent="0.3">
      <c r="A2680" t="s">
        <v>13140</v>
      </c>
      <c r="B2680">
        <v>103</v>
      </c>
      <c r="C2680">
        <v>57469179</v>
      </c>
      <c r="D2680" t="s">
        <v>7406</v>
      </c>
      <c r="E2680" t="s">
        <v>14458</v>
      </c>
      <c r="F2680" t="s">
        <v>37</v>
      </c>
      <c r="G2680" t="s">
        <v>38</v>
      </c>
      <c r="H2680">
        <v>11500000</v>
      </c>
      <c r="I2680">
        <v>6.6</v>
      </c>
    </row>
    <row r="2681" spans="1:9" x14ac:dyDescent="0.3">
      <c r="A2681" t="s">
        <v>14462</v>
      </c>
      <c r="B2681">
        <v>134</v>
      </c>
      <c r="C2681">
        <v>48856</v>
      </c>
      <c r="D2681" t="s">
        <v>3409</v>
      </c>
      <c r="E2681" t="s">
        <v>14465</v>
      </c>
      <c r="F2681" t="s">
        <v>676</v>
      </c>
      <c r="G2681" t="s">
        <v>677</v>
      </c>
      <c r="H2681">
        <v>11900000</v>
      </c>
      <c r="I2681">
        <v>7.5</v>
      </c>
    </row>
    <row r="2682" spans="1:9" x14ac:dyDescent="0.3">
      <c r="A2682" t="s">
        <v>2843</v>
      </c>
      <c r="B2682">
        <v>106</v>
      </c>
      <c r="C2682">
        <v>148170000</v>
      </c>
      <c r="D2682" t="s">
        <v>882</v>
      </c>
      <c r="E2682" t="s">
        <v>14479</v>
      </c>
      <c r="F2682" t="s">
        <v>37</v>
      </c>
      <c r="G2682" t="s">
        <v>38</v>
      </c>
      <c r="H2682">
        <v>11000000</v>
      </c>
      <c r="I2682">
        <v>7.2</v>
      </c>
    </row>
    <row r="2683" spans="1:9" x14ac:dyDescent="0.3">
      <c r="A2683" t="s">
        <v>1432</v>
      </c>
      <c r="B2683">
        <v>125</v>
      </c>
      <c r="C2683">
        <v>460935665</v>
      </c>
      <c r="D2683" t="s">
        <v>31</v>
      </c>
      <c r="E2683" t="s">
        <v>14484</v>
      </c>
      <c r="F2683" t="s">
        <v>37</v>
      </c>
      <c r="G2683" t="s">
        <v>38</v>
      </c>
      <c r="H2683">
        <v>11000000</v>
      </c>
      <c r="I2683">
        <v>8.6999999999999993</v>
      </c>
    </row>
    <row r="2684" spans="1:9" x14ac:dyDescent="0.3">
      <c r="A2684" t="s">
        <v>14487</v>
      </c>
      <c r="B2684">
        <v>109</v>
      </c>
      <c r="C2684">
        <v>35537564</v>
      </c>
      <c r="D2684" t="s">
        <v>1671</v>
      </c>
      <c r="E2684" t="s">
        <v>14488</v>
      </c>
      <c r="F2684" t="s">
        <v>37</v>
      </c>
      <c r="G2684" t="s">
        <v>38</v>
      </c>
      <c r="H2684">
        <v>11500000</v>
      </c>
      <c r="I2684">
        <v>6</v>
      </c>
    </row>
    <row r="2685" spans="1:9" x14ac:dyDescent="0.3">
      <c r="A2685" t="s">
        <v>9065</v>
      </c>
      <c r="B2685">
        <v>200</v>
      </c>
      <c r="C2685">
        <v>111722000</v>
      </c>
      <c r="D2685" t="s">
        <v>5605</v>
      </c>
      <c r="E2685" t="s">
        <v>14493</v>
      </c>
      <c r="F2685" t="s">
        <v>37</v>
      </c>
      <c r="G2685" t="s">
        <v>38</v>
      </c>
      <c r="H2685">
        <v>11000000</v>
      </c>
      <c r="I2685">
        <v>8</v>
      </c>
    </row>
    <row r="2686" spans="1:9" x14ac:dyDescent="0.3">
      <c r="A2686" t="s">
        <v>4066</v>
      </c>
      <c r="B2686">
        <v>112</v>
      </c>
      <c r="C2686">
        <v>90556401</v>
      </c>
      <c r="D2686" t="s">
        <v>3023</v>
      </c>
      <c r="E2686" t="s">
        <v>14504</v>
      </c>
      <c r="F2686" t="s">
        <v>37</v>
      </c>
      <c r="G2686" t="s">
        <v>38</v>
      </c>
      <c r="H2686">
        <v>11000000</v>
      </c>
      <c r="I2686">
        <v>4.5</v>
      </c>
    </row>
    <row r="2687" spans="1:9" x14ac:dyDescent="0.3">
      <c r="A2687" t="s">
        <v>4166</v>
      </c>
      <c r="B2687">
        <v>116</v>
      </c>
      <c r="C2687">
        <v>93571803</v>
      </c>
      <c r="D2687" t="s">
        <v>1634</v>
      </c>
      <c r="E2687" t="s">
        <v>14508</v>
      </c>
      <c r="F2687" t="s">
        <v>37</v>
      </c>
      <c r="G2687" t="s">
        <v>38</v>
      </c>
      <c r="H2687">
        <v>25000000</v>
      </c>
      <c r="I2687">
        <v>7.9</v>
      </c>
    </row>
    <row r="2688" spans="1:9" x14ac:dyDescent="0.3">
      <c r="A2688" t="s">
        <v>6963</v>
      </c>
      <c r="B2688">
        <v>120</v>
      </c>
      <c r="C2688">
        <v>52929168</v>
      </c>
      <c r="D2688" t="s">
        <v>1009</v>
      </c>
      <c r="E2688" t="s">
        <v>14514</v>
      </c>
      <c r="F2688" t="s">
        <v>37</v>
      </c>
      <c r="G2688" t="s">
        <v>38</v>
      </c>
      <c r="H2688">
        <v>11000000</v>
      </c>
      <c r="I2688">
        <v>7.5</v>
      </c>
    </row>
    <row r="2689" spans="1:9" x14ac:dyDescent="0.3">
      <c r="A2689" t="s">
        <v>14518</v>
      </c>
      <c r="B2689">
        <v>107</v>
      </c>
      <c r="C2689">
        <v>50461335</v>
      </c>
      <c r="D2689" t="s">
        <v>14519</v>
      </c>
      <c r="E2689" t="s">
        <v>14520</v>
      </c>
      <c r="F2689" t="s">
        <v>37</v>
      </c>
      <c r="G2689" t="s">
        <v>38</v>
      </c>
      <c r="H2689">
        <v>11000000</v>
      </c>
      <c r="I2689">
        <v>6.8</v>
      </c>
    </row>
    <row r="2690" spans="1:9" x14ac:dyDescent="0.3">
      <c r="A2690" t="s">
        <v>14527</v>
      </c>
      <c r="B2690">
        <v>107</v>
      </c>
      <c r="C2690">
        <v>49797148</v>
      </c>
      <c r="D2690" t="s">
        <v>3913</v>
      </c>
      <c r="E2690" t="s">
        <v>14528</v>
      </c>
      <c r="F2690" t="s">
        <v>37</v>
      </c>
      <c r="G2690" t="s">
        <v>38</v>
      </c>
      <c r="H2690">
        <v>11000000</v>
      </c>
      <c r="I2690">
        <v>7.2</v>
      </c>
    </row>
    <row r="2691" spans="1:9" x14ac:dyDescent="0.3">
      <c r="A2691" t="s">
        <v>1324</v>
      </c>
      <c r="B2691">
        <v>81</v>
      </c>
      <c r="C2691">
        <v>46563158</v>
      </c>
      <c r="D2691" t="s">
        <v>1528</v>
      </c>
      <c r="E2691" t="s">
        <v>14535</v>
      </c>
      <c r="F2691" t="s">
        <v>37</v>
      </c>
      <c r="G2691" t="s">
        <v>38</v>
      </c>
      <c r="H2691">
        <v>13000000</v>
      </c>
      <c r="I2691">
        <v>7.1</v>
      </c>
    </row>
    <row r="2692" spans="1:9" x14ac:dyDescent="0.3">
      <c r="A2692" t="s">
        <v>2612</v>
      </c>
      <c r="B2692">
        <v>101</v>
      </c>
      <c r="C2692">
        <v>41227069</v>
      </c>
      <c r="D2692" t="s">
        <v>214</v>
      </c>
      <c r="E2692" t="s">
        <v>14539</v>
      </c>
      <c r="F2692" t="s">
        <v>37</v>
      </c>
      <c r="G2692" t="s">
        <v>38</v>
      </c>
      <c r="H2692">
        <v>11000000</v>
      </c>
      <c r="I2692">
        <v>7.4</v>
      </c>
    </row>
    <row r="2693" spans="1:9" x14ac:dyDescent="0.3">
      <c r="A2693" t="s">
        <v>8015</v>
      </c>
      <c r="B2693">
        <v>122</v>
      </c>
      <c r="C2693">
        <v>39025000</v>
      </c>
      <c r="D2693" t="s">
        <v>1935</v>
      </c>
      <c r="E2693" t="s">
        <v>14542</v>
      </c>
      <c r="F2693" t="s">
        <v>37</v>
      </c>
      <c r="G2693" t="s">
        <v>56</v>
      </c>
      <c r="H2693">
        <v>11000000</v>
      </c>
      <c r="I2693">
        <v>7.6</v>
      </c>
    </row>
    <row r="2694" spans="1:9" x14ac:dyDescent="0.3">
      <c r="A2694" t="s">
        <v>6063</v>
      </c>
      <c r="B2694">
        <v>97</v>
      </c>
      <c r="C2694">
        <v>38201895</v>
      </c>
      <c r="D2694" t="s">
        <v>214</v>
      </c>
      <c r="E2694" t="s">
        <v>14546</v>
      </c>
      <c r="F2694" t="s">
        <v>37</v>
      </c>
      <c r="G2694" t="s">
        <v>38</v>
      </c>
      <c r="H2694">
        <v>10500000</v>
      </c>
      <c r="I2694">
        <v>6.9</v>
      </c>
    </row>
    <row r="2695" spans="1:9" x14ac:dyDescent="0.3">
      <c r="A2695" t="s">
        <v>12184</v>
      </c>
      <c r="B2695">
        <v>92</v>
      </c>
      <c r="C2695">
        <v>27669413</v>
      </c>
      <c r="D2695" t="s">
        <v>5103</v>
      </c>
      <c r="E2695" t="s">
        <v>14551</v>
      </c>
      <c r="F2695" t="s">
        <v>37</v>
      </c>
      <c r="G2695" t="s">
        <v>268</v>
      </c>
      <c r="H2695">
        <v>11000000</v>
      </c>
      <c r="I2695">
        <v>6</v>
      </c>
    </row>
    <row r="2696" spans="1:9" x14ac:dyDescent="0.3">
      <c r="A2696" t="s">
        <v>12876</v>
      </c>
      <c r="B2696">
        <v>110</v>
      </c>
      <c r="C2696">
        <v>37766350</v>
      </c>
      <c r="D2696" t="s">
        <v>3409</v>
      </c>
      <c r="E2696" t="s">
        <v>14560</v>
      </c>
      <c r="F2696" t="s">
        <v>37</v>
      </c>
      <c r="G2696" t="s">
        <v>38</v>
      </c>
      <c r="H2696">
        <v>11000000</v>
      </c>
      <c r="I2696">
        <v>7.3</v>
      </c>
    </row>
    <row r="2697" spans="1:9" x14ac:dyDescent="0.3">
      <c r="A2697" t="s">
        <v>14563</v>
      </c>
      <c r="B2697">
        <v>86</v>
      </c>
      <c r="C2697">
        <v>23978402</v>
      </c>
      <c r="D2697" t="s">
        <v>1009</v>
      </c>
      <c r="E2697" t="s">
        <v>14564</v>
      </c>
      <c r="F2697" t="s">
        <v>37</v>
      </c>
      <c r="G2697" t="s">
        <v>38</v>
      </c>
      <c r="H2697">
        <v>11000000</v>
      </c>
      <c r="I2697">
        <v>4.5999999999999996</v>
      </c>
    </row>
    <row r="2698" spans="1:9" x14ac:dyDescent="0.3">
      <c r="A2698" t="s">
        <v>2246</v>
      </c>
      <c r="B2698">
        <v>91</v>
      </c>
      <c r="C2698">
        <v>21370057</v>
      </c>
      <c r="D2698" t="s">
        <v>2125</v>
      </c>
      <c r="E2698" t="s">
        <v>14569</v>
      </c>
      <c r="F2698" t="s">
        <v>37</v>
      </c>
      <c r="G2698" t="s">
        <v>38</v>
      </c>
      <c r="H2698">
        <v>12000000</v>
      </c>
      <c r="I2698">
        <v>6</v>
      </c>
    </row>
    <row r="2699" spans="1:9" x14ac:dyDescent="0.3">
      <c r="A2699" t="s">
        <v>7404</v>
      </c>
      <c r="B2699">
        <v>100</v>
      </c>
      <c r="C2699">
        <v>4884663</v>
      </c>
      <c r="D2699" t="s">
        <v>10222</v>
      </c>
      <c r="E2699" t="s">
        <v>14577</v>
      </c>
      <c r="F2699" t="s">
        <v>37</v>
      </c>
      <c r="G2699" t="s">
        <v>38</v>
      </c>
      <c r="H2699">
        <v>12000000</v>
      </c>
      <c r="I2699">
        <v>5.5</v>
      </c>
    </row>
    <row r="2700" spans="1:9" x14ac:dyDescent="0.3">
      <c r="A2700" t="s">
        <v>14580</v>
      </c>
      <c r="B2700">
        <v>111</v>
      </c>
      <c r="C2700">
        <v>38317535</v>
      </c>
      <c r="D2700" t="s">
        <v>214</v>
      </c>
      <c r="E2700" t="s">
        <v>14582</v>
      </c>
      <c r="F2700" t="s">
        <v>37</v>
      </c>
      <c r="G2700" t="s">
        <v>56</v>
      </c>
      <c r="H2700">
        <v>11000000</v>
      </c>
      <c r="I2700">
        <v>7.5</v>
      </c>
    </row>
    <row r="2701" spans="1:9" x14ac:dyDescent="0.3">
      <c r="A2701" t="s">
        <v>14591</v>
      </c>
      <c r="B2701">
        <v>89</v>
      </c>
      <c r="C2701">
        <v>13903262</v>
      </c>
      <c r="D2701" t="s">
        <v>3913</v>
      </c>
      <c r="E2701" t="s">
        <v>14592</v>
      </c>
      <c r="F2701" t="s">
        <v>37</v>
      </c>
      <c r="G2701" t="s">
        <v>38</v>
      </c>
      <c r="H2701">
        <v>11000000</v>
      </c>
      <c r="I2701">
        <v>6.3</v>
      </c>
    </row>
    <row r="2702" spans="1:9" x14ac:dyDescent="0.3">
      <c r="A2702" t="s">
        <v>6102</v>
      </c>
      <c r="B2702">
        <v>84</v>
      </c>
      <c r="C2702">
        <v>13592872</v>
      </c>
      <c r="D2702" t="s">
        <v>1671</v>
      </c>
      <c r="E2702" t="s">
        <v>14595</v>
      </c>
      <c r="F2702" t="s">
        <v>37</v>
      </c>
      <c r="G2702" t="s">
        <v>38</v>
      </c>
      <c r="H2702">
        <v>11000000</v>
      </c>
      <c r="I2702">
        <v>5.0999999999999996</v>
      </c>
    </row>
    <row r="2703" spans="1:9" x14ac:dyDescent="0.3">
      <c r="A2703" t="s">
        <v>14598</v>
      </c>
      <c r="B2703">
        <v>98</v>
      </c>
      <c r="C2703">
        <v>18381787</v>
      </c>
      <c r="D2703" t="s">
        <v>2527</v>
      </c>
      <c r="E2703" t="s">
        <v>14600</v>
      </c>
      <c r="F2703" t="s">
        <v>37</v>
      </c>
      <c r="G2703" t="s">
        <v>56</v>
      </c>
      <c r="H2703">
        <v>11000000</v>
      </c>
      <c r="I2703">
        <v>6.8</v>
      </c>
    </row>
    <row r="2704" spans="1:9" x14ac:dyDescent="0.3">
      <c r="A2704" t="s">
        <v>14604</v>
      </c>
      <c r="B2704">
        <v>95</v>
      </c>
      <c r="C2704">
        <v>13558739</v>
      </c>
      <c r="D2704" t="s">
        <v>1671</v>
      </c>
      <c r="E2704" t="s">
        <v>14605</v>
      </c>
      <c r="F2704" t="s">
        <v>37</v>
      </c>
      <c r="G2704" t="s">
        <v>38</v>
      </c>
      <c r="H2704">
        <v>11000000</v>
      </c>
      <c r="I2704">
        <v>5.3</v>
      </c>
    </row>
    <row r="2705" spans="1:9" x14ac:dyDescent="0.3">
      <c r="A2705" t="s">
        <v>9796</v>
      </c>
      <c r="B2705">
        <v>100</v>
      </c>
      <c r="C2705">
        <v>13103828</v>
      </c>
      <c r="D2705" t="s">
        <v>2125</v>
      </c>
      <c r="E2705" t="s">
        <v>14608</v>
      </c>
      <c r="F2705" t="s">
        <v>37</v>
      </c>
      <c r="G2705" t="s">
        <v>38</v>
      </c>
      <c r="H2705">
        <v>11000000</v>
      </c>
      <c r="I2705">
        <v>7.3</v>
      </c>
    </row>
    <row r="2706" spans="1:9" x14ac:dyDescent="0.3">
      <c r="A2706" t="s">
        <v>14611</v>
      </c>
      <c r="B2706">
        <v>109</v>
      </c>
      <c r="C2706">
        <v>33305037</v>
      </c>
      <c r="D2706" t="s">
        <v>5940</v>
      </c>
      <c r="E2706" t="s">
        <v>14612</v>
      </c>
      <c r="F2706" t="s">
        <v>37</v>
      </c>
      <c r="G2706" t="s">
        <v>56</v>
      </c>
      <c r="H2706">
        <v>11000000</v>
      </c>
      <c r="I2706">
        <v>7.3</v>
      </c>
    </row>
    <row r="2707" spans="1:9" x14ac:dyDescent="0.3">
      <c r="A2707" t="s">
        <v>1104</v>
      </c>
      <c r="B2707">
        <v>118</v>
      </c>
      <c r="C2707">
        <v>10214647</v>
      </c>
      <c r="D2707" t="s">
        <v>1544</v>
      </c>
      <c r="E2707" t="s">
        <v>14615</v>
      </c>
      <c r="F2707" t="s">
        <v>37</v>
      </c>
      <c r="G2707" t="s">
        <v>38</v>
      </c>
      <c r="H2707">
        <v>11000000</v>
      </c>
      <c r="I2707">
        <v>7.1</v>
      </c>
    </row>
    <row r="2708" spans="1:9" x14ac:dyDescent="0.3">
      <c r="A2708" t="s">
        <v>79</v>
      </c>
      <c r="B2708">
        <v>88</v>
      </c>
      <c r="C2708">
        <v>11501093</v>
      </c>
      <c r="D2708" t="s">
        <v>882</v>
      </c>
      <c r="E2708" t="s">
        <v>14619</v>
      </c>
      <c r="F2708" t="s">
        <v>37</v>
      </c>
      <c r="G2708" t="s">
        <v>38</v>
      </c>
      <c r="H2708">
        <v>13000000</v>
      </c>
      <c r="I2708">
        <v>7.6</v>
      </c>
    </row>
    <row r="2709" spans="1:9" x14ac:dyDescent="0.3">
      <c r="A2709" t="s">
        <v>14622</v>
      </c>
      <c r="B2709">
        <v>86</v>
      </c>
      <c r="C2709">
        <v>4814244</v>
      </c>
      <c r="D2709" t="s">
        <v>1681</v>
      </c>
      <c r="E2709" t="s">
        <v>14623</v>
      </c>
      <c r="F2709" t="s">
        <v>37</v>
      </c>
      <c r="G2709" t="s">
        <v>268</v>
      </c>
      <c r="H2709">
        <v>11000000</v>
      </c>
      <c r="I2709">
        <v>5.3</v>
      </c>
    </row>
    <row r="2710" spans="1:9" x14ac:dyDescent="0.3">
      <c r="A2710" t="s">
        <v>7635</v>
      </c>
      <c r="B2710">
        <v>118</v>
      </c>
      <c r="C2710">
        <v>9170214</v>
      </c>
      <c r="D2710" t="s">
        <v>214</v>
      </c>
      <c r="E2710" t="s">
        <v>14627</v>
      </c>
      <c r="F2710" t="s">
        <v>37</v>
      </c>
      <c r="G2710" t="s">
        <v>38</v>
      </c>
      <c r="H2710">
        <v>11000000</v>
      </c>
      <c r="I2710">
        <v>7.8</v>
      </c>
    </row>
    <row r="2711" spans="1:9" x14ac:dyDescent="0.3">
      <c r="A2711" t="s">
        <v>14631</v>
      </c>
      <c r="B2711">
        <v>125</v>
      </c>
      <c r="C2711">
        <v>4068087</v>
      </c>
      <c r="D2711" t="s">
        <v>5940</v>
      </c>
      <c r="E2711" t="s">
        <v>14633</v>
      </c>
      <c r="F2711" t="s">
        <v>37</v>
      </c>
      <c r="G2711" t="s">
        <v>268</v>
      </c>
      <c r="H2711">
        <v>17000000</v>
      </c>
      <c r="I2711">
        <v>7.7</v>
      </c>
    </row>
    <row r="2712" spans="1:9" x14ac:dyDescent="0.3">
      <c r="A2712" t="s">
        <v>11327</v>
      </c>
      <c r="B2712">
        <v>125</v>
      </c>
      <c r="C2712">
        <v>3753806</v>
      </c>
      <c r="D2712" t="s">
        <v>1935</v>
      </c>
      <c r="E2712" t="s">
        <v>14637</v>
      </c>
      <c r="F2712" t="s">
        <v>37</v>
      </c>
      <c r="G2712" t="s">
        <v>56</v>
      </c>
      <c r="H2712">
        <v>11000000</v>
      </c>
      <c r="I2712">
        <v>7.7</v>
      </c>
    </row>
    <row r="2713" spans="1:9" x14ac:dyDescent="0.3">
      <c r="A2713" t="s">
        <v>13781</v>
      </c>
      <c r="B2713">
        <v>94</v>
      </c>
      <c r="C2713">
        <v>3034181</v>
      </c>
      <c r="D2713" t="s">
        <v>6545</v>
      </c>
      <c r="E2713" t="s">
        <v>14640</v>
      </c>
      <c r="F2713" t="s">
        <v>37</v>
      </c>
      <c r="G2713" t="s">
        <v>56</v>
      </c>
      <c r="H2713">
        <v>11000000</v>
      </c>
      <c r="I2713">
        <v>5.4</v>
      </c>
    </row>
    <row r="2714" spans="1:9" x14ac:dyDescent="0.3">
      <c r="A2714" t="s">
        <v>10306</v>
      </c>
      <c r="B2714">
        <v>113</v>
      </c>
      <c r="C2714">
        <v>2832826</v>
      </c>
      <c r="D2714" t="s">
        <v>1415</v>
      </c>
      <c r="E2714" t="s">
        <v>14644</v>
      </c>
      <c r="F2714" t="s">
        <v>37</v>
      </c>
      <c r="G2714" t="s">
        <v>38</v>
      </c>
      <c r="H2714">
        <v>11000000</v>
      </c>
      <c r="I2714">
        <v>6.2</v>
      </c>
    </row>
    <row r="2715" spans="1:9" x14ac:dyDescent="0.3">
      <c r="A2715" t="s">
        <v>7113</v>
      </c>
      <c r="B2715">
        <v>104</v>
      </c>
      <c r="C2715">
        <v>13214255</v>
      </c>
      <c r="D2715" t="s">
        <v>6199</v>
      </c>
      <c r="E2715" t="s">
        <v>14647</v>
      </c>
      <c r="F2715" t="s">
        <v>37</v>
      </c>
      <c r="G2715" t="s">
        <v>38</v>
      </c>
      <c r="H2715">
        <v>11000000</v>
      </c>
      <c r="I2715">
        <v>7.4</v>
      </c>
    </row>
    <row r="2716" spans="1:9" x14ac:dyDescent="0.3">
      <c r="A2716" t="s">
        <v>1502</v>
      </c>
      <c r="B2716">
        <v>95</v>
      </c>
      <c r="C2716">
        <v>16017403</v>
      </c>
      <c r="D2716" t="s">
        <v>8921</v>
      </c>
      <c r="E2716" t="s">
        <v>14651</v>
      </c>
      <c r="F2716" t="s">
        <v>37</v>
      </c>
      <c r="G2716" t="s">
        <v>38</v>
      </c>
      <c r="H2716">
        <v>5000000</v>
      </c>
      <c r="I2716">
        <v>6.2</v>
      </c>
    </row>
    <row r="2717" spans="1:9" x14ac:dyDescent="0.3">
      <c r="A2717" t="s">
        <v>14654</v>
      </c>
      <c r="B2717">
        <v>102</v>
      </c>
      <c r="C2717">
        <v>2807854</v>
      </c>
      <c r="D2717" t="s">
        <v>2308</v>
      </c>
      <c r="E2717" t="s">
        <v>14656</v>
      </c>
      <c r="F2717" t="s">
        <v>37</v>
      </c>
      <c r="G2717" t="s">
        <v>38</v>
      </c>
      <c r="H2717">
        <v>11000000</v>
      </c>
      <c r="I2717">
        <v>5.0999999999999996</v>
      </c>
    </row>
    <row r="2718" spans="1:9" x14ac:dyDescent="0.3">
      <c r="A2718" t="s">
        <v>14669</v>
      </c>
      <c r="B2718">
        <v>104</v>
      </c>
      <c r="C2718">
        <v>352786</v>
      </c>
      <c r="D2718" t="s">
        <v>4296</v>
      </c>
      <c r="E2718" t="s">
        <v>14672</v>
      </c>
      <c r="F2718" t="s">
        <v>37</v>
      </c>
      <c r="G2718" t="s">
        <v>38</v>
      </c>
      <c r="H2718">
        <v>11000000</v>
      </c>
      <c r="I2718">
        <v>6.8</v>
      </c>
    </row>
    <row r="2719" spans="1:9" x14ac:dyDescent="0.3">
      <c r="A2719" t="s">
        <v>14680</v>
      </c>
      <c r="B2719">
        <v>95</v>
      </c>
      <c r="C2719">
        <v>56729973</v>
      </c>
      <c r="D2719" t="s">
        <v>5103</v>
      </c>
      <c r="E2719" t="s">
        <v>14681</v>
      </c>
      <c r="F2719" t="s">
        <v>37</v>
      </c>
      <c r="G2719" t="s">
        <v>38</v>
      </c>
      <c r="H2719">
        <v>10800000</v>
      </c>
      <c r="I2719">
        <v>5.8</v>
      </c>
    </row>
    <row r="2720" spans="1:9" x14ac:dyDescent="0.3">
      <c r="A2720" t="s">
        <v>14697</v>
      </c>
      <c r="B2720">
        <v>118</v>
      </c>
      <c r="C2720">
        <v>399879</v>
      </c>
      <c r="D2720" t="s">
        <v>2142</v>
      </c>
      <c r="E2720" t="s">
        <v>14700</v>
      </c>
      <c r="F2720" t="s">
        <v>37</v>
      </c>
      <c r="G2720" t="s">
        <v>370</v>
      </c>
      <c r="H2720">
        <v>15000000</v>
      </c>
      <c r="I2720">
        <v>6.4</v>
      </c>
    </row>
    <row r="2721" spans="1:9" x14ac:dyDescent="0.3">
      <c r="A2721" t="s">
        <v>14704</v>
      </c>
      <c r="B2721">
        <v>193</v>
      </c>
      <c r="C2721">
        <v>3275443</v>
      </c>
      <c r="D2721" t="s">
        <v>3409</v>
      </c>
      <c r="E2721" t="s">
        <v>14707</v>
      </c>
      <c r="F2721" t="s">
        <v>5611</v>
      </c>
      <c r="G2721" t="s">
        <v>5612</v>
      </c>
      <c r="H2721">
        <v>700000000</v>
      </c>
      <c r="I2721">
        <v>6</v>
      </c>
    </row>
    <row r="2722" spans="1:9" x14ac:dyDescent="0.3">
      <c r="A2722" t="s">
        <v>5990</v>
      </c>
      <c r="B2722">
        <v>97</v>
      </c>
      <c r="C2722">
        <v>18535191</v>
      </c>
      <c r="D2722" t="s">
        <v>1681</v>
      </c>
      <c r="E2722" t="s">
        <v>14711</v>
      </c>
      <c r="F2722" t="s">
        <v>37</v>
      </c>
      <c r="G2722" t="s">
        <v>56</v>
      </c>
      <c r="H2722">
        <v>14000000</v>
      </c>
      <c r="I2722">
        <v>6.9</v>
      </c>
    </row>
    <row r="2723" spans="1:9" x14ac:dyDescent="0.3">
      <c r="A2723" t="s">
        <v>14714</v>
      </c>
      <c r="B2723">
        <v>98</v>
      </c>
      <c r="C2723">
        <v>23838</v>
      </c>
      <c r="D2723" t="s">
        <v>4332</v>
      </c>
      <c r="E2723" t="s">
        <v>14715</v>
      </c>
      <c r="F2723" t="s">
        <v>37</v>
      </c>
      <c r="G2723" t="s">
        <v>56</v>
      </c>
      <c r="H2723">
        <v>7000000</v>
      </c>
      <c r="I2723">
        <v>5.5</v>
      </c>
    </row>
    <row r="2724" spans="1:9" x14ac:dyDescent="0.3">
      <c r="A2724" t="s">
        <v>14719</v>
      </c>
      <c r="B2724">
        <v>103</v>
      </c>
      <c r="C2724">
        <v>22160085</v>
      </c>
      <c r="D2724" t="s">
        <v>6403</v>
      </c>
      <c r="E2724" t="s">
        <v>14720</v>
      </c>
      <c r="F2724" t="s">
        <v>37</v>
      </c>
      <c r="G2724" t="s">
        <v>38</v>
      </c>
      <c r="H2724">
        <v>10600000</v>
      </c>
      <c r="I2724">
        <v>5.4</v>
      </c>
    </row>
    <row r="2725" spans="1:9" x14ac:dyDescent="0.3">
      <c r="A2725" t="s">
        <v>3727</v>
      </c>
      <c r="B2725">
        <v>161</v>
      </c>
      <c r="C2725">
        <v>56715371</v>
      </c>
      <c r="D2725" t="s">
        <v>1380</v>
      </c>
      <c r="E2725" t="s">
        <v>14726</v>
      </c>
      <c r="F2725" t="s">
        <v>37</v>
      </c>
      <c r="G2725" t="s">
        <v>56</v>
      </c>
      <c r="H2725">
        <v>12000000</v>
      </c>
      <c r="I2725">
        <v>8.3000000000000007</v>
      </c>
    </row>
    <row r="2726" spans="1:9" x14ac:dyDescent="0.3">
      <c r="A2726" t="s">
        <v>389</v>
      </c>
      <c r="B2726">
        <v>120</v>
      </c>
      <c r="C2726">
        <v>434949459</v>
      </c>
      <c r="D2726" t="s">
        <v>14731</v>
      </c>
      <c r="E2726" t="s">
        <v>14732</v>
      </c>
      <c r="F2726" t="s">
        <v>37</v>
      </c>
      <c r="G2726" t="s">
        <v>38</v>
      </c>
      <c r="H2726">
        <v>10500000</v>
      </c>
      <c r="I2726">
        <v>7.9</v>
      </c>
    </row>
    <row r="2727" spans="1:9" x14ac:dyDescent="0.3">
      <c r="A2727" t="s">
        <v>14735</v>
      </c>
      <c r="B2727">
        <v>97</v>
      </c>
      <c r="C2727">
        <v>11043445</v>
      </c>
      <c r="D2727" t="s">
        <v>1415</v>
      </c>
      <c r="E2727" t="s">
        <v>14736</v>
      </c>
      <c r="F2727" t="s">
        <v>37</v>
      </c>
      <c r="G2727" t="s">
        <v>38</v>
      </c>
      <c r="H2727">
        <v>10000000</v>
      </c>
      <c r="I2727">
        <v>6.5</v>
      </c>
    </row>
    <row r="2728" spans="1:9" x14ac:dyDescent="0.3">
      <c r="A2728" t="s">
        <v>14744</v>
      </c>
      <c r="B2728">
        <v>99</v>
      </c>
      <c r="C2728">
        <v>125169</v>
      </c>
      <c r="D2728" t="s">
        <v>2527</v>
      </c>
      <c r="E2728" t="s">
        <v>14746</v>
      </c>
      <c r="F2728" t="s">
        <v>37</v>
      </c>
      <c r="G2728" t="s">
        <v>38</v>
      </c>
      <c r="H2728">
        <v>10500000</v>
      </c>
      <c r="I2728">
        <v>6.4</v>
      </c>
    </row>
    <row r="2729" spans="1:9" x14ac:dyDescent="0.3">
      <c r="A2729" t="s">
        <v>14767</v>
      </c>
      <c r="B2729">
        <v>145</v>
      </c>
      <c r="C2729">
        <v>5669081</v>
      </c>
      <c r="D2729" t="s">
        <v>1961</v>
      </c>
      <c r="E2729" t="s">
        <v>14769</v>
      </c>
      <c r="F2729" t="s">
        <v>2778</v>
      </c>
      <c r="G2729" t="s">
        <v>2913</v>
      </c>
      <c r="H2729">
        <v>10818775</v>
      </c>
      <c r="I2729">
        <v>6.6</v>
      </c>
    </row>
    <row r="2730" spans="1:9" x14ac:dyDescent="0.3">
      <c r="A2730" t="s">
        <v>6051</v>
      </c>
      <c r="B2730">
        <v>126</v>
      </c>
      <c r="C2730">
        <v>138339411</v>
      </c>
      <c r="D2730" t="s">
        <v>3409</v>
      </c>
      <c r="E2730" t="s">
        <v>14779</v>
      </c>
      <c r="F2730" t="s">
        <v>37</v>
      </c>
      <c r="G2730" t="s">
        <v>38</v>
      </c>
      <c r="H2730">
        <v>10000000</v>
      </c>
      <c r="I2730">
        <v>8.3000000000000007</v>
      </c>
    </row>
    <row r="2731" spans="1:9" x14ac:dyDescent="0.3">
      <c r="A2731" t="s">
        <v>14787</v>
      </c>
      <c r="B2731">
        <v>121</v>
      </c>
      <c r="C2731">
        <v>80150343</v>
      </c>
      <c r="D2731" t="s">
        <v>5103</v>
      </c>
      <c r="E2731" t="s">
        <v>14788</v>
      </c>
      <c r="F2731" t="s">
        <v>37</v>
      </c>
      <c r="G2731" t="s">
        <v>38</v>
      </c>
      <c r="H2731">
        <v>10000000</v>
      </c>
      <c r="I2731">
        <v>6.2</v>
      </c>
    </row>
    <row r="2732" spans="1:9" x14ac:dyDescent="0.3">
      <c r="A2732" t="s">
        <v>2698</v>
      </c>
      <c r="B2732">
        <v>117</v>
      </c>
      <c r="C2732">
        <v>85300000</v>
      </c>
      <c r="D2732" t="s">
        <v>7959</v>
      </c>
      <c r="E2732" t="s">
        <v>14792</v>
      </c>
      <c r="F2732" t="s">
        <v>37</v>
      </c>
      <c r="G2732" t="s">
        <v>38</v>
      </c>
      <c r="H2732">
        <v>10000000</v>
      </c>
      <c r="I2732">
        <v>6.9</v>
      </c>
    </row>
    <row r="2733" spans="1:9" x14ac:dyDescent="0.3">
      <c r="A2733" t="s">
        <v>1165</v>
      </c>
      <c r="B2733">
        <v>98</v>
      </c>
      <c r="C2733">
        <v>68353550</v>
      </c>
      <c r="D2733" t="s">
        <v>3913</v>
      </c>
      <c r="E2733" t="s">
        <v>14795</v>
      </c>
      <c r="F2733" t="s">
        <v>37</v>
      </c>
      <c r="G2733" t="s">
        <v>38</v>
      </c>
      <c r="H2733">
        <v>10000000</v>
      </c>
      <c r="I2733">
        <v>5.9</v>
      </c>
    </row>
    <row r="2734" spans="1:9" x14ac:dyDescent="0.3">
      <c r="A2734" t="s">
        <v>14799</v>
      </c>
      <c r="B2734">
        <v>109</v>
      </c>
      <c r="C2734">
        <v>78845130</v>
      </c>
      <c r="D2734" t="s">
        <v>2208</v>
      </c>
      <c r="E2734" t="s">
        <v>14800</v>
      </c>
      <c r="F2734" t="s">
        <v>37</v>
      </c>
      <c r="G2734" t="s">
        <v>1465</v>
      </c>
      <c r="H2734">
        <v>10000000</v>
      </c>
      <c r="I2734">
        <v>6.1</v>
      </c>
    </row>
    <row r="2735" spans="1:9" x14ac:dyDescent="0.3">
      <c r="A2735" t="s">
        <v>12474</v>
      </c>
      <c r="B2735">
        <v>95</v>
      </c>
      <c r="C2735">
        <v>63319509</v>
      </c>
      <c r="D2735" t="s">
        <v>1681</v>
      </c>
      <c r="E2735" t="s">
        <v>14803</v>
      </c>
      <c r="F2735" t="s">
        <v>37</v>
      </c>
      <c r="G2735" t="s">
        <v>38</v>
      </c>
      <c r="H2735">
        <v>10000000</v>
      </c>
      <c r="I2735">
        <v>5.8</v>
      </c>
    </row>
    <row r="2736" spans="1:9" x14ac:dyDescent="0.3">
      <c r="A2736" t="s">
        <v>14787</v>
      </c>
      <c r="B2736">
        <v>96</v>
      </c>
      <c r="C2736">
        <v>63270259</v>
      </c>
      <c r="D2736" t="s">
        <v>5103</v>
      </c>
      <c r="E2736" t="s">
        <v>14806</v>
      </c>
      <c r="F2736" t="s">
        <v>37</v>
      </c>
      <c r="G2736" t="s">
        <v>38</v>
      </c>
      <c r="H2736">
        <v>10000000</v>
      </c>
      <c r="I2736">
        <v>5.9</v>
      </c>
    </row>
    <row r="2737" spans="1:9" x14ac:dyDescent="0.3">
      <c r="A2737" t="s">
        <v>6854</v>
      </c>
      <c r="B2737">
        <v>101</v>
      </c>
      <c r="C2737">
        <v>55865715</v>
      </c>
      <c r="D2737" t="s">
        <v>6132</v>
      </c>
      <c r="E2737" t="s">
        <v>14809</v>
      </c>
      <c r="F2737" t="s">
        <v>37</v>
      </c>
      <c r="G2737" t="s">
        <v>56</v>
      </c>
      <c r="H2737">
        <v>10000000</v>
      </c>
      <c r="I2737">
        <v>5.5</v>
      </c>
    </row>
    <row r="2738" spans="1:9" x14ac:dyDescent="0.3">
      <c r="A2738" t="s">
        <v>9516</v>
      </c>
      <c r="B2738">
        <v>107</v>
      </c>
      <c r="C2738">
        <v>63231524</v>
      </c>
      <c r="D2738" t="s">
        <v>1415</v>
      </c>
      <c r="E2738" t="s">
        <v>14812</v>
      </c>
      <c r="F2738" t="s">
        <v>37</v>
      </c>
      <c r="G2738" t="s">
        <v>38</v>
      </c>
      <c r="H2738">
        <v>6000000</v>
      </c>
      <c r="I2738">
        <v>5</v>
      </c>
    </row>
    <row r="2739" spans="1:9" x14ac:dyDescent="0.3">
      <c r="A2739" t="s">
        <v>487</v>
      </c>
      <c r="B2739">
        <v>119</v>
      </c>
      <c r="C2739">
        <v>52293982</v>
      </c>
      <c r="D2739" t="s">
        <v>3794</v>
      </c>
      <c r="E2739" t="s">
        <v>14815</v>
      </c>
      <c r="F2739" t="s">
        <v>37</v>
      </c>
      <c r="G2739" t="s">
        <v>38</v>
      </c>
      <c r="H2739">
        <v>13800000</v>
      </c>
      <c r="I2739">
        <v>7</v>
      </c>
    </row>
    <row r="2740" spans="1:9" x14ac:dyDescent="0.3">
      <c r="A2740" t="s">
        <v>4437</v>
      </c>
      <c r="B2740">
        <v>100</v>
      </c>
      <c r="C2740">
        <v>50752337</v>
      </c>
      <c r="D2740" t="s">
        <v>7445</v>
      </c>
      <c r="E2740" t="s">
        <v>14824</v>
      </c>
      <c r="F2740" t="s">
        <v>37</v>
      </c>
      <c r="G2740" t="s">
        <v>38</v>
      </c>
      <c r="H2740">
        <v>10000000</v>
      </c>
      <c r="I2740">
        <v>6.4</v>
      </c>
    </row>
    <row r="2741" spans="1:9" x14ac:dyDescent="0.3">
      <c r="A2741" t="s">
        <v>10819</v>
      </c>
      <c r="B2741">
        <v>98</v>
      </c>
      <c r="C2741">
        <v>110175871</v>
      </c>
      <c r="D2741" t="s">
        <v>3030</v>
      </c>
      <c r="E2741" t="s">
        <v>14827</v>
      </c>
      <c r="F2741" t="s">
        <v>37</v>
      </c>
      <c r="G2741" t="s">
        <v>38</v>
      </c>
      <c r="H2741">
        <v>10000000</v>
      </c>
      <c r="I2741">
        <v>5.9</v>
      </c>
    </row>
    <row r="2742" spans="1:9" x14ac:dyDescent="0.3">
      <c r="A2742" t="s">
        <v>2178</v>
      </c>
      <c r="B2742">
        <v>92</v>
      </c>
      <c r="C2742">
        <v>38624000</v>
      </c>
      <c r="D2742" t="s">
        <v>3913</v>
      </c>
      <c r="E2742" t="s">
        <v>14831</v>
      </c>
      <c r="F2742" t="s">
        <v>37</v>
      </c>
      <c r="G2742" t="s">
        <v>38</v>
      </c>
      <c r="H2742">
        <v>12000000</v>
      </c>
      <c r="I2742">
        <v>7</v>
      </c>
    </row>
    <row r="2743" spans="1:9" x14ac:dyDescent="0.3">
      <c r="A2743" t="s">
        <v>9610</v>
      </c>
      <c r="B2743">
        <v>90</v>
      </c>
      <c r="C2743">
        <v>37470017</v>
      </c>
      <c r="D2743" t="s">
        <v>5103</v>
      </c>
      <c r="E2743" t="s">
        <v>14836</v>
      </c>
      <c r="F2743" t="s">
        <v>37</v>
      </c>
      <c r="G2743" t="s">
        <v>767</v>
      </c>
      <c r="H2743">
        <v>10000000</v>
      </c>
      <c r="I2743">
        <v>6.1</v>
      </c>
    </row>
    <row r="2744" spans="1:9" x14ac:dyDescent="0.3">
      <c r="A2744" t="s">
        <v>4437</v>
      </c>
      <c r="B2744">
        <v>90</v>
      </c>
      <c r="C2744">
        <v>40485039</v>
      </c>
      <c r="D2744" t="s">
        <v>14839</v>
      </c>
      <c r="E2744" t="s">
        <v>14840</v>
      </c>
      <c r="F2744" t="s">
        <v>37</v>
      </c>
      <c r="G2744" t="s">
        <v>38</v>
      </c>
      <c r="H2744">
        <v>10000000</v>
      </c>
      <c r="I2744">
        <v>6.9</v>
      </c>
    </row>
    <row r="2745" spans="1:9" x14ac:dyDescent="0.3">
      <c r="A2745" t="s">
        <v>14844</v>
      </c>
      <c r="B2745">
        <v>153</v>
      </c>
      <c r="C2745">
        <v>16800000</v>
      </c>
      <c r="D2745" t="s">
        <v>14846</v>
      </c>
      <c r="E2745" t="s">
        <v>14847</v>
      </c>
      <c r="F2745" t="s">
        <v>37</v>
      </c>
      <c r="G2745" t="s">
        <v>56</v>
      </c>
      <c r="H2745">
        <v>10000000</v>
      </c>
      <c r="I2745">
        <v>7.5</v>
      </c>
    </row>
    <row r="2746" spans="1:9" x14ac:dyDescent="0.3">
      <c r="A2746" t="s">
        <v>4537</v>
      </c>
      <c r="B2746">
        <v>124</v>
      </c>
      <c r="C2746">
        <v>46377022</v>
      </c>
      <c r="D2746" t="s">
        <v>2527</v>
      </c>
      <c r="E2746" t="s">
        <v>14851</v>
      </c>
      <c r="F2746" t="s">
        <v>37</v>
      </c>
      <c r="G2746" t="s">
        <v>56</v>
      </c>
      <c r="H2746">
        <v>10000000</v>
      </c>
      <c r="I2746">
        <v>7.3</v>
      </c>
    </row>
    <row r="2747" spans="1:9" x14ac:dyDescent="0.3">
      <c r="A2747" t="s">
        <v>14854</v>
      </c>
      <c r="B2747">
        <v>82</v>
      </c>
      <c r="C2747">
        <v>36696761</v>
      </c>
      <c r="D2747" t="s">
        <v>8295</v>
      </c>
      <c r="E2747" t="s">
        <v>14856</v>
      </c>
      <c r="F2747" t="s">
        <v>37</v>
      </c>
      <c r="G2747" t="s">
        <v>38</v>
      </c>
      <c r="H2747">
        <v>23000000</v>
      </c>
      <c r="I2747">
        <v>6.5</v>
      </c>
    </row>
    <row r="2748" spans="1:9" x14ac:dyDescent="0.3">
      <c r="A2748" t="s">
        <v>845</v>
      </c>
      <c r="B2748">
        <v>107</v>
      </c>
      <c r="C2748">
        <v>36200000</v>
      </c>
      <c r="D2748" t="s">
        <v>227</v>
      </c>
      <c r="E2748" t="s">
        <v>14861</v>
      </c>
      <c r="F2748" t="s">
        <v>37</v>
      </c>
      <c r="G2748" t="s">
        <v>370</v>
      </c>
      <c r="H2748">
        <v>12305523</v>
      </c>
      <c r="I2748">
        <v>6.2</v>
      </c>
    </row>
    <row r="2749" spans="1:9" x14ac:dyDescent="0.3">
      <c r="A2749" t="s">
        <v>10983</v>
      </c>
      <c r="B2749">
        <v>97</v>
      </c>
      <c r="C2749">
        <v>35794166</v>
      </c>
      <c r="D2749" t="s">
        <v>3030</v>
      </c>
      <c r="E2749" t="s">
        <v>14869</v>
      </c>
      <c r="F2749" t="s">
        <v>37</v>
      </c>
      <c r="G2749" t="s">
        <v>38</v>
      </c>
      <c r="H2749">
        <v>10000000</v>
      </c>
      <c r="I2749">
        <v>6</v>
      </c>
    </row>
    <row r="2750" spans="1:9" x14ac:dyDescent="0.3">
      <c r="A2750" t="s">
        <v>14108</v>
      </c>
      <c r="B2750">
        <v>80</v>
      </c>
      <c r="C2750">
        <v>33583175</v>
      </c>
      <c r="D2750" t="s">
        <v>3030</v>
      </c>
      <c r="E2750" t="s">
        <v>14873</v>
      </c>
      <c r="F2750" t="s">
        <v>37</v>
      </c>
      <c r="G2750" t="s">
        <v>38</v>
      </c>
      <c r="H2750">
        <v>10000000</v>
      </c>
      <c r="I2750">
        <v>6.3</v>
      </c>
    </row>
    <row r="2751" spans="1:9" x14ac:dyDescent="0.3">
      <c r="A2751" t="s">
        <v>14876</v>
      </c>
      <c r="B2751">
        <v>85</v>
      </c>
      <c r="C2751">
        <v>32983713</v>
      </c>
      <c r="D2751" t="s">
        <v>2527</v>
      </c>
      <c r="E2751" t="s">
        <v>14877</v>
      </c>
      <c r="F2751" t="s">
        <v>37</v>
      </c>
      <c r="G2751" t="s">
        <v>38</v>
      </c>
      <c r="H2751">
        <v>20000000</v>
      </c>
      <c r="I2751">
        <v>5.8</v>
      </c>
    </row>
    <row r="2752" spans="1:9" x14ac:dyDescent="0.3">
      <c r="A2752" t="s">
        <v>14789</v>
      </c>
      <c r="B2752">
        <v>97</v>
      </c>
      <c r="C2752">
        <v>52200504</v>
      </c>
      <c r="D2752" t="s">
        <v>9754</v>
      </c>
      <c r="E2752" t="s">
        <v>14881</v>
      </c>
      <c r="F2752" t="s">
        <v>37</v>
      </c>
      <c r="G2752" t="s">
        <v>268</v>
      </c>
      <c r="H2752">
        <v>10000000</v>
      </c>
      <c r="I2752">
        <v>6.1</v>
      </c>
    </row>
    <row r="2753" spans="1:9" x14ac:dyDescent="0.3">
      <c r="A2753" t="s">
        <v>14884</v>
      </c>
      <c r="B2753">
        <v>109</v>
      </c>
      <c r="C2753">
        <v>33000000</v>
      </c>
      <c r="D2753" t="s">
        <v>14886</v>
      </c>
      <c r="E2753" t="s">
        <v>14887</v>
      </c>
      <c r="F2753" t="s">
        <v>37</v>
      </c>
      <c r="G2753" t="s">
        <v>38</v>
      </c>
      <c r="H2753">
        <v>10000000</v>
      </c>
      <c r="I2753">
        <v>6.9</v>
      </c>
    </row>
    <row r="2754" spans="1:9" x14ac:dyDescent="0.3">
      <c r="A2754" t="s">
        <v>8480</v>
      </c>
      <c r="B2754">
        <v>140</v>
      </c>
      <c r="C2754">
        <v>32101000</v>
      </c>
      <c r="D2754" t="s">
        <v>10222</v>
      </c>
      <c r="E2754" t="s">
        <v>14892</v>
      </c>
      <c r="F2754" t="s">
        <v>37</v>
      </c>
      <c r="G2754" t="s">
        <v>56</v>
      </c>
      <c r="H2754">
        <v>10000000</v>
      </c>
      <c r="I2754">
        <v>5.4</v>
      </c>
    </row>
    <row r="2755" spans="1:9" x14ac:dyDescent="0.3">
      <c r="A2755" t="s">
        <v>14895</v>
      </c>
      <c r="B2755">
        <v>90</v>
      </c>
      <c r="C2755">
        <v>31487293</v>
      </c>
      <c r="D2755" t="s">
        <v>5788</v>
      </c>
      <c r="E2755" t="s">
        <v>14896</v>
      </c>
      <c r="F2755" t="s">
        <v>37</v>
      </c>
      <c r="G2755" t="s">
        <v>38</v>
      </c>
      <c r="H2755">
        <v>9000000</v>
      </c>
      <c r="I2755">
        <v>6.7</v>
      </c>
    </row>
    <row r="2756" spans="1:9" x14ac:dyDescent="0.3">
      <c r="A2756" t="s">
        <v>7134</v>
      </c>
      <c r="B2756">
        <v>130</v>
      </c>
      <c r="C2756">
        <v>30651422</v>
      </c>
      <c r="D2756" t="s">
        <v>11056</v>
      </c>
      <c r="E2756" t="s">
        <v>14899</v>
      </c>
      <c r="F2756" t="s">
        <v>37</v>
      </c>
      <c r="G2756" t="s">
        <v>38</v>
      </c>
      <c r="H2756">
        <v>10000000</v>
      </c>
      <c r="I2756">
        <v>7.4</v>
      </c>
    </row>
    <row r="2757" spans="1:9" x14ac:dyDescent="0.3">
      <c r="A2757" t="s">
        <v>14902</v>
      </c>
      <c r="B2757">
        <v>98</v>
      </c>
      <c r="C2757">
        <v>30306281</v>
      </c>
      <c r="D2757" t="s">
        <v>2527</v>
      </c>
      <c r="E2757" t="s">
        <v>14903</v>
      </c>
      <c r="F2757" t="s">
        <v>37</v>
      </c>
      <c r="G2757" t="s">
        <v>38</v>
      </c>
      <c r="H2757">
        <v>10000000</v>
      </c>
      <c r="I2757">
        <v>5.6</v>
      </c>
    </row>
    <row r="2758" spans="1:9" x14ac:dyDescent="0.3">
      <c r="A2758" t="s">
        <v>2843</v>
      </c>
      <c r="B2758">
        <v>101</v>
      </c>
      <c r="C2758">
        <v>29500000</v>
      </c>
      <c r="D2758" t="s">
        <v>14907</v>
      </c>
      <c r="E2758" t="s">
        <v>14908</v>
      </c>
      <c r="F2758" t="s">
        <v>37</v>
      </c>
      <c r="G2758" t="s">
        <v>38</v>
      </c>
      <c r="H2758">
        <v>10000000</v>
      </c>
      <c r="I2758">
        <v>6.5</v>
      </c>
    </row>
    <row r="2759" spans="1:9" x14ac:dyDescent="0.3">
      <c r="A2759" t="s">
        <v>12291</v>
      </c>
      <c r="B2759">
        <v>114</v>
      </c>
      <c r="C2759">
        <v>30050028</v>
      </c>
      <c r="D2759" t="s">
        <v>59</v>
      </c>
      <c r="E2759" t="s">
        <v>14911</v>
      </c>
      <c r="F2759" t="s">
        <v>37</v>
      </c>
      <c r="G2759" t="s">
        <v>38</v>
      </c>
      <c r="H2759">
        <v>17000000</v>
      </c>
      <c r="I2759">
        <v>6.5</v>
      </c>
    </row>
    <row r="2760" spans="1:9" x14ac:dyDescent="0.3">
      <c r="A2760" t="s">
        <v>3880</v>
      </c>
      <c r="B2760">
        <v>100</v>
      </c>
      <c r="C2760">
        <v>29392418</v>
      </c>
      <c r="D2760" t="s">
        <v>1752</v>
      </c>
      <c r="E2760" t="s">
        <v>14914</v>
      </c>
      <c r="F2760" t="s">
        <v>37</v>
      </c>
      <c r="G2760" t="s">
        <v>38</v>
      </c>
      <c r="H2760">
        <v>10000000</v>
      </c>
      <c r="I2760">
        <v>5.8</v>
      </c>
    </row>
    <row r="2761" spans="1:9" x14ac:dyDescent="0.3">
      <c r="A2761" t="s">
        <v>9525</v>
      </c>
      <c r="B2761">
        <v>85</v>
      </c>
      <c r="C2761">
        <v>28563926</v>
      </c>
      <c r="D2761" t="s">
        <v>4075</v>
      </c>
      <c r="E2761" t="s">
        <v>14918</v>
      </c>
      <c r="F2761" t="s">
        <v>37</v>
      </c>
      <c r="G2761" t="s">
        <v>38</v>
      </c>
      <c r="H2761">
        <v>8500000</v>
      </c>
      <c r="I2761">
        <v>5</v>
      </c>
    </row>
    <row r="2762" spans="1:9" x14ac:dyDescent="0.3">
      <c r="A2762" t="s">
        <v>14921</v>
      </c>
      <c r="B2762">
        <v>103</v>
      </c>
      <c r="C2762">
        <v>28435406</v>
      </c>
      <c r="D2762" t="s">
        <v>1681</v>
      </c>
      <c r="E2762" t="s">
        <v>14922</v>
      </c>
      <c r="F2762" t="s">
        <v>37</v>
      </c>
      <c r="G2762" t="s">
        <v>38</v>
      </c>
      <c r="H2762">
        <v>12000000</v>
      </c>
      <c r="I2762">
        <v>5.5</v>
      </c>
    </row>
    <row r="2763" spans="1:9" x14ac:dyDescent="0.3">
      <c r="A2763" t="s">
        <v>10444</v>
      </c>
      <c r="B2763">
        <v>100</v>
      </c>
      <c r="C2763">
        <v>25339117</v>
      </c>
      <c r="D2763" t="s">
        <v>1681</v>
      </c>
      <c r="E2763" t="s">
        <v>14925</v>
      </c>
      <c r="F2763" t="s">
        <v>37</v>
      </c>
      <c r="G2763" t="s">
        <v>38</v>
      </c>
      <c r="H2763">
        <v>10000000</v>
      </c>
      <c r="I2763">
        <v>6.5</v>
      </c>
    </row>
    <row r="2764" spans="1:9" x14ac:dyDescent="0.3">
      <c r="A2764" t="s">
        <v>4850</v>
      </c>
      <c r="B2764">
        <v>114</v>
      </c>
      <c r="C2764">
        <v>25600000</v>
      </c>
      <c r="D2764" t="s">
        <v>1935</v>
      </c>
      <c r="E2764" t="s">
        <v>14928</v>
      </c>
      <c r="F2764" t="s">
        <v>37</v>
      </c>
      <c r="G2764" t="s">
        <v>38</v>
      </c>
      <c r="H2764">
        <v>10000000</v>
      </c>
      <c r="I2764">
        <v>7.2</v>
      </c>
    </row>
    <row r="2765" spans="1:9" x14ac:dyDescent="0.3">
      <c r="A2765" t="s">
        <v>14940</v>
      </c>
      <c r="B2765">
        <v>97</v>
      </c>
      <c r="C2765">
        <v>27736779</v>
      </c>
      <c r="D2765" t="s">
        <v>3030</v>
      </c>
      <c r="E2765" t="s">
        <v>14942</v>
      </c>
      <c r="F2765" t="s">
        <v>37</v>
      </c>
      <c r="G2765" t="s">
        <v>38</v>
      </c>
      <c r="H2765">
        <v>10000000</v>
      </c>
      <c r="I2765">
        <v>5.2</v>
      </c>
    </row>
    <row r="2766" spans="1:9" x14ac:dyDescent="0.3">
      <c r="A2766" t="s">
        <v>14946</v>
      </c>
      <c r="B2766">
        <v>116</v>
      </c>
      <c r="C2766">
        <v>24397469</v>
      </c>
      <c r="D2766" t="s">
        <v>6199</v>
      </c>
      <c r="E2766" t="s">
        <v>14947</v>
      </c>
      <c r="F2766" t="s">
        <v>37</v>
      </c>
      <c r="G2766" t="s">
        <v>38</v>
      </c>
      <c r="H2766">
        <v>17000000</v>
      </c>
      <c r="I2766">
        <v>5.7</v>
      </c>
    </row>
    <row r="2767" spans="1:9" x14ac:dyDescent="0.3">
      <c r="A2767" t="s">
        <v>13404</v>
      </c>
      <c r="B2767">
        <v>96</v>
      </c>
      <c r="C2767">
        <v>20384136</v>
      </c>
      <c r="D2767" t="s">
        <v>3030</v>
      </c>
      <c r="E2767" t="s">
        <v>14950</v>
      </c>
      <c r="F2767" t="s">
        <v>37</v>
      </c>
      <c r="G2767" t="s">
        <v>38</v>
      </c>
      <c r="H2767">
        <v>10000000</v>
      </c>
      <c r="I2767">
        <v>4.7</v>
      </c>
    </row>
    <row r="2768" spans="1:9" x14ac:dyDescent="0.3">
      <c r="A2768" t="s">
        <v>14954</v>
      </c>
      <c r="B2768">
        <v>98</v>
      </c>
      <c r="C2768">
        <v>25464480</v>
      </c>
      <c r="D2768" t="s">
        <v>5032</v>
      </c>
      <c r="E2768" t="s">
        <v>14955</v>
      </c>
      <c r="F2768" t="s">
        <v>37</v>
      </c>
      <c r="G2768" t="s">
        <v>38</v>
      </c>
      <c r="H2768">
        <v>10000000</v>
      </c>
      <c r="I2768">
        <v>5.9</v>
      </c>
    </row>
    <row r="2769" spans="1:9" x14ac:dyDescent="0.3">
      <c r="A2769" t="s">
        <v>11681</v>
      </c>
      <c r="B2769">
        <v>105</v>
      </c>
      <c r="C2769">
        <v>20338609</v>
      </c>
      <c r="D2769" t="s">
        <v>5510</v>
      </c>
      <c r="E2769" t="s">
        <v>14958</v>
      </c>
      <c r="F2769" t="s">
        <v>37</v>
      </c>
      <c r="G2769" t="s">
        <v>38</v>
      </c>
      <c r="H2769">
        <v>10000000</v>
      </c>
      <c r="I2769">
        <v>6.8</v>
      </c>
    </row>
    <row r="2770" spans="1:9" x14ac:dyDescent="0.3">
      <c r="A2770" t="s">
        <v>14961</v>
      </c>
      <c r="B2770">
        <v>123</v>
      </c>
      <c r="C2770">
        <v>18272447</v>
      </c>
      <c r="D2770" t="s">
        <v>4075</v>
      </c>
      <c r="E2770" t="s">
        <v>14962</v>
      </c>
      <c r="F2770" t="s">
        <v>37</v>
      </c>
      <c r="G2770" t="s">
        <v>38</v>
      </c>
      <c r="H2770">
        <v>10000000</v>
      </c>
      <c r="I2770">
        <v>5.9</v>
      </c>
    </row>
    <row r="2771" spans="1:9" x14ac:dyDescent="0.3">
      <c r="A2771" t="s">
        <v>5382</v>
      </c>
      <c r="B2771">
        <v>93</v>
      </c>
      <c r="C2771">
        <v>17096053</v>
      </c>
      <c r="D2771" t="s">
        <v>2527</v>
      </c>
      <c r="E2771" t="s">
        <v>14974</v>
      </c>
      <c r="F2771" t="s">
        <v>37</v>
      </c>
      <c r="G2771" t="s">
        <v>38</v>
      </c>
      <c r="H2771">
        <v>9000000</v>
      </c>
      <c r="I2771">
        <v>7.7</v>
      </c>
    </row>
    <row r="2772" spans="1:9" x14ac:dyDescent="0.3">
      <c r="A2772" t="s">
        <v>6529</v>
      </c>
      <c r="B2772">
        <v>97</v>
      </c>
      <c r="C2772">
        <v>21371425</v>
      </c>
      <c r="D2772" t="s">
        <v>2813</v>
      </c>
      <c r="E2772" t="s">
        <v>14977</v>
      </c>
      <c r="F2772" t="s">
        <v>37</v>
      </c>
      <c r="G2772" t="s">
        <v>38</v>
      </c>
      <c r="H2772">
        <v>10000000</v>
      </c>
      <c r="I2772">
        <v>4.4000000000000004</v>
      </c>
    </row>
    <row r="2773" spans="1:9" x14ac:dyDescent="0.3">
      <c r="A2773" t="s">
        <v>4537</v>
      </c>
      <c r="B2773">
        <v>122</v>
      </c>
      <c r="C2773">
        <v>33071558</v>
      </c>
      <c r="D2773" t="s">
        <v>2527</v>
      </c>
      <c r="E2773" t="s">
        <v>14981</v>
      </c>
      <c r="F2773" t="s">
        <v>37</v>
      </c>
      <c r="G2773" t="s">
        <v>56</v>
      </c>
      <c r="H2773">
        <v>10000000</v>
      </c>
      <c r="I2773">
        <v>6.6</v>
      </c>
    </row>
    <row r="2774" spans="1:9" x14ac:dyDescent="0.3">
      <c r="A2774" t="s">
        <v>14985</v>
      </c>
      <c r="B2774">
        <v>101</v>
      </c>
      <c r="C2774">
        <v>17655201</v>
      </c>
      <c r="D2774" t="s">
        <v>7144</v>
      </c>
      <c r="E2774" t="s">
        <v>14986</v>
      </c>
      <c r="F2774" t="s">
        <v>37</v>
      </c>
      <c r="G2774" t="s">
        <v>38</v>
      </c>
      <c r="H2774">
        <v>10000000</v>
      </c>
      <c r="I2774">
        <v>6.7</v>
      </c>
    </row>
    <row r="2775" spans="1:9" x14ac:dyDescent="0.3">
      <c r="A2775" t="s">
        <v>11562</v>
      </c>
      <c r="B2775">
        <v>100</v>
      </c>
      <c r="C2775">
        <v>16247775</v>
      </c>
      <c r="D2775" t="s">
        <v>2717</v>
      </c>
      <c r="E2775" t="s">
        <v>14989</v>
      </c>
      <c r="F2775" t="s">
        <v>37</v>
      </c>
      <c r="G2775" t="s">
        <v>38</v>
      </c>
      <c r="H2775">
        <v>25000000</v>
      </c>
      <c r="I2775">
        <v>5.5</v>
      </c>
    </row>
    <row r="2776" spans="1:9" x14ac:dyDescent="0.3">
      <c r="A2776" t="s">
        <v>5076</v>
      </c>
      <c r="B2776">
        <v>129</v>
      </c>
      <c r="C2776">
        <v>16153600</v>
      </c>
      <c r="D2776" t="s">
        <v>7837</v>
      </c>
      <c r="E2776" t="s">
        <v>14992</v>
      </c>
      <c r="F2776" t="s">
        <v>37</v>
      </c>
      <c r="G2776" t="s">
        <v>38</v>
      </c>
      <c r="H2776">
        <v>10000000</v>
      </c>
      <c r="I2776">
        <v>6.5</v>
      </c>
    </row>
    <row r="2777" spans="1:9" x14ac:dyDescent="0.3">
      <c r="A2777" t="s">
        <v>4982</v>
      </c>
      <c r="B2777">
        <v>81</v>
      </c>
      <c r="C2777">
        <v>16033556</v>
      </c>
      <c r="D2777" t="s">
        <v>2136</v>
      </c>
      <c r="E2777" t="s">
        <v>14997</v>
      </c>
      <c r="F2777" t="s">
        <v>37</v>
      </c>
      <c r="G2777" t="s">
        <v>38</v>
      </c>
      <c r="H2777">
        <v>10000000</v>
      </c>
      <c r="I2777">
        <v>6.2</v>
      </c>
    </row>
    <row r="2778" spans="1:9" x14ac:dyDescent="0.3">
      <c r="A2778" t="s">
        <v>1902</v>
      </c>
      <c r="B2778">
        <v>96</v>
      </c>
      <c r="C2778">
        <v>16667084</v>
      </c>
      <c r="D2778" t="s">
        <v>12639</v>
      </c>
      <c r="E2778" t="s">
        <v>15002</v>
      </c>
      <c r="F2778" t="s">
        <v>37</v>
      </c>
      <c r="G2778" t="s">
        <v>38</v>
      </c>
      <c r="H2778">
        <v>11000000</v>
      </c>
      <c r="I2778">
        <v>7.1</v>
      </c>
    </row>
    <row r="2779" spans="1:9" x14ac:dyDescent="0.3">
      <c r="A2779" t="s">
        <v>15006</v>
      </c>
      <c r="B2779">
        <v>84</v>
      </c>
      <c r="C2779">
        <v>15417771</v>
      </c>
      <c r="D2779" t="s">
        <v>5544</v>
      </c>
      <c r="E2779" t="s">
        <v>15008</v>
      </c>
      <c r="F2779" t="s">
        <v>37</v>
      </c>
      <c r="G2779" t="s">
        <v>38</v>
      </c>
      <c r="H2779">
        <v>12600000</v>
      </c>
      <c r="I2779">
        <v>6.1</v>
      </c>
    </row>
    <row r="2780" spans="1:9" x14ac:dyDescent="0.3">
      <c r="A2780" t="s">
        <v>13030</v>
      </c>
      <c r="B2780">
        <v>110</v>
      </c>
      <c r="C2780">
        <v>15156200</v>
      </c>
      <c r="D2780" t="s">
        <v>1120</v>
      </c>
      <c r="E2780" t="s">
        <v>15016</v>
      </c>
      <c r="F2780" t="s">
        <v>37</v>
      </c>
      <c r="G2780" t="s">
        <v>38</v>
      </c>
      <c r="H2780">
        <v>30000000</v>
      </c>
      <c r="I2780">
        <v>6</v>
      </c>
    </row>
    <row r="2781" spans="1:9" x14ac:dyDescent="0.3">
      <c r="A2781" t="s">
        <v>11999</v>
      </c>
      <c r="B2781">
        <v>130</v>
      </c>
      <c r="C2781">
        <v>21589307</v>
      </c>
      <c r="D2781" t="s">
        <v>3409</v>
      </c>
      <c r="E2781" t="s">
        <v>15019</v>
      </c>
      <c r="F2781" t="s">
        <v>37</v>
      </c>
      <c r="G2781" t="s">
        <v>38</v>
      </c>
      <c r="H2781">
        <v>10000000</v>
      </c>
      <c r="I2781">
        <v>7.4</v>
      </c>
    </row>
    <row r="2782" spans="1:9" x14ac:dyDescent="0.3">
      <c r="A2782" t="s">
        <v>15022</v>
      </c>
      <c r="B2782">
        <v>84</v>
      </c>
      <c r="C2782">
        <v>20339754</v>
      </c>
      <c r="D2782" t="s">
        <v>1009</v>
      </c>
      <c r="E2782" t="s">
        <v>15023</v>
      </c>
      <c r="F2782" t="s">
        <v>37</v>
      </c>
      <c r="G2782" t="s">
        <v>38</v>
      </c>
      <c r="H2782">
        <v>10000000</v>
      </c>
      <c r="I2782">
        <v>5.9</v>
      </c>
    </row>
    <row r="2783" spans="1:9" x14ac:dyDescent="0.3">
      <c r="A2783" t="s">
        <v>15027</v>
      </c>
      <c r="B2783">
        <v>106</v>
      </c>
      <c r="C2783">
        <v>28873374</v>
      </c>
      <c r="D2783" t="s">
        <v>4068</v>
      </c>
      <c r="E2783" t="s">
        <v>15030</v>
      </c>
      <c r="F2783" t="s">
        <v>37</v>
      </c>
      <c r="G2783" t="s">
        <v>38</v>
      </c>
      <c r="H2783">
        <v>10000000</v>
      </c>
      <c r="I2783">
        <v>4.0999999999999996</v>
      </c>
    </row>
    <row r="2784" spans="1:9" x14ac:dyDescent="0.3">
      <c r="A2784" t="s">
        <v>15038</v>
      </c>
      <c r="B2784">
        <v>76</v>
      </c>
      <c r="C2784">
        <v>13684949</v>
      </c>
      <c r="D2784" t="s">
        <v>471</v>
      </c>
      <c r="E2784" t="s">
        <v>15039</v>
      </c>
      <c r="F2784" t="s">
        <v>37</v>
      </c>
      <c r="G2784" t="s">
        <v>38</v>
      </c>
      <c r="H2784">
        <v>3000000</v>
      </c>
      <c r="I2784">
        <v>5.9</v>
      </c>
    </row>
    <row r="2785" spans="1:9" x14ac:dyDescent="0.3">
      <c r="A2785" t="s">
        <v>14611</v>
      </c>
      <c r="B2785">
        <v>99</v>
      </c>
      <c r="C2785">
        <v>14597405</v>
      </c>
      <c r="D2785" t="s">
        <v>1544</v>
      </c>
      <c r="E2785" t="s">
        <v>15042</v>
      </c>
      <c r="F2785" t="s">
        <v>37</v>
      </c>
      <c r="G2785" t="s">
        <v>56</v>
      </c>
      <c r="H2785">
        <v>6400000</v>
      </c>
      <c r="I2785">
        <v>7</v>
      </c>
    </row>
    <row r="2786" spans="1:9" x14ac:dyDescent="0.3">
      <c r="A2786" t="s">
        <v>6868</v>
      </c>
      <c r="B2786">
        <v>96</v>
      </c>
      <c r="C2786">
        <v>12570442</v>
      </c>
      <c r="D2786" t="s">
        <v>5316</v>
      </c>
      <c r="E2786" t="s">
        <v>15045</v>
      </c>
      <c r="F2786" t="s">
        <v>37</v>
      </c>
      <c r="G2786" t="s">
        <v>38</v>
      </c>
      <c r="H2786">
        <v>10000000</v>
      </c>
      <c r="I2786">
        <v>6.8</v>
      </c>
    </row>
    <row r="2787" spans="1:9" x14ac:dyDescent="0.3">
      <c r="A2787" t="s">
        <v>15048</v>
      </c>
      <c r="B2787">
        <v>104</v>
      </c>
      <c r="C2787">
        <v>12514138</v>
      </c>
      <c r="D2787" t="s">
        <v>214</v>
      </c>
      <c r="E2787" t="s">
        <v>15049</v>
      </c>
      <c r="F2787" t="s">
        <v>37</v>
      </c>
      <c r="G2787" t="s">
        <v>38</v>
      </c>
      <c r="H2787">
        <v>10000000</v>
      </c>
      <c r="I2787">
        <v>7.4</v>
      </c>
    </row>
    <row r="2788" spans="1:9" x14ac:dyDescent="0.3">
      <c r="A2788" t="s">
        <v>15052</v>
      </c>
      <c r="B2788">
        <v>108</v>
      </c>
      <c r="C2788">
        <v>43771291</v>
      </c>
      <c r="D2788" t="s">
        <v>852</v>
      </c>
      <c r="E2788" t="s">
        <v>15053</v>
      </c>
      <c r="F2788" t="s">
        <v>37</v>
      </c>
      <c r="G2788" t="s">
        <v>38</v>
      </c>
      <c r="H2788">
        <v>5000000</v>
      </c>
      <c r="I2788">
        <v>7.1</v>
      </c>
    </row>
    <row r="2789" spans="1:9" x14ac:dyDescent="0.3">
      <c r="A2789" t="s">
        <v>15056</v>
      </c>
      <c r="B2789">
        <v>108</v>
      </c>
      <c r="C2789">
        <v>11703287</v>
      </c>
      <c r="D2789" t="s">
        <v>7043</v>
      </c>
      <c r="E2789" t="s">
        <v>15059</v>
      </c>
      <c r="F2789" t="s">
        <v>37</v>
      </c>
      <c r="G2789" t="s">
        <v>38</v>
      </c>
      <c r="H2789">
        <v>10000000</v>
      </c>
      <c r="I2789">
        <v>7</v>
      </c>
    </row>
    <row r="2790" spans="1:9" x14ac:dyDescent="0.3">
      <c r="A2790" t="s">
        <v>7540</v>
      </c>
      <c r="B2790">
        <v>87</v>
      </c>
      <c r="C2790">
        <v>11560259</v>
      </c>
      <c r="D2790" t="s">
        <v>1681</v>
      </c>
      <c r="E2790" t="s">
        <v>15063</v>
      </c>
      <c r="F2790" t="s">
        <v>37</v>
      </c>
      <c r="G2790" t="s">
        <v>38</v>
      </c>
      <c r="H2790">
        <v>22000000</v>
      </c>
      <c r="I2790">
        <v>5.8</v>
      </c>
    </row>
    <row r="2791" spans="1:9" x14ac:dyDescent="0.3">
      <c r="A2791" t="s">
        <v>14061</v>
      </c>
      <c r="B2791">
        <v>89</v>
      </c>
      <c r="C2791">
        <v>10824921</v>
      </c>
      <c r="D2791" t="s">
        <v>1671</v>
      </c>
      <c r="E2791" t="s">
        <v>15066</v>
      </c>
      <c r="F2791" t="s">
        <v>37</v>
      </c>
      <c r="G2791" t="s">
        <v>38</v>
      </c>
      <c r="H2791">
        <v>10000000</v>
      </c>
      <c r="I2791">
        <v>7.8</v>
      </c>
    </row>
    <row r="2792" spans="1:9" x14ac:dyDescent="0.3">
      <c r="A2792" t="s">
        <v>15069</v>
      </c>
      <c r="B2792">
        <v>97</v>
      </c>
      <c r="C2792">
        <v>10561238</v>
      </c>
      <c r="D2792" t="s">
        <v>15070</v>
      </c>
      <c r="E2792" t="s">
        <v>15071</v>
      </c>
      <c r="F2792" t="s">
        <v>37</v>
      </c>
      <c r="G2792" t="s">
        <v>767</v>
      </c>
      <c r="H2792">
        <v>10000000</v>
      </c>
      <c r="I2792">
        <v>6.5</v>
      </c>
    </row>
    <row r="2793" spans="1:9" x14ac:dyDescent="0.3">
      <c r="A2793" t="s">
        <v>255</v>
      </c>
      <c r="B2793">
        <v>106</v>
      </c>
      <c r="C2793">
        <v>14479776</v>
      </c>
      <c r="D2793" t="s">
        <v>15074</v>
      </c>
      <c r="E2793" t="s">
        <v>15075</v>
      </c>
      <c r="F2793" t="s">
        <v>37</v>
      </c>
      <c r="G2793" t="s">
        <v>38</v>
      </c>
      <c r="H2793">
        <v>10000000</v>
      </c>
      <c r="I2793">
        <v>7</v>
      </c>
    </row>
    <row r="2794" spans="1:9" x14ac:dyDescent="0.3">
      <c r="A2794" t="s">
        <v>225</v>
      </c>
      <c r="B2794">
        <v>100</v>
      </c>
      <c r="C2794">
        <v>9801782</v>
      </c>
      <c r="D2794" t="s">
        <v>5967</v>
      </c>
      <c r="E2794" t="s">
        <v>15078</v>
      </c>
      <c r="F2794" t="s">
        <v>37</v>
      </c>
      <c r="G2794" t="s">
        <v>38</v>
      </c>
      <c r="H2794">
        <v>10000000</v>
      </c>
      <c r="I2794">
        <v>6.3</v>
      </c>
    </row>
    <row r="2795" spans="1:9" x14ac:dyDescent="0.3">
      <c r="A2795" t="s">
        <v>12365</v>
      </c>
      <c r="B2795">
        <v>89</v>
      </c>
      <c r="C2795">
        <v>8070311</v>
      </c>
      <c r="D2795" t="s">
        <v>1681</v>
      </c>
      <c r="E2795" t="s">
        <v>15081</v>
      </c>
      <c r="F2795" t="s">
        <v>37</v>
      </c>
      <c r="G2795" t="s">
        <v>38</v>
      </c>
      <c r="H2795">
        <v>10000000</v>
      </c>
      <c r="I2795">
        <v>5.3</v>
      </c>
    </row>
    <row r="2796" spans="1:9" x14ac:dyDescent="0.3">
      <c r="A2796" t="s">
        <v>9843</v>
      </c>
      <c r="B2796">
        <v>95</v>
      </c>
      <c r="C2796">
        <v>8460995</v>
      </c>
      <c r="D2796" t="s">
        <v>1423</v>
      </c>
      <c r="E2796" t="s">
        <v>15088</v>
      </c>
      <c r="F2796" t="s">
        <v>37</v>
      </c>
      <c r="G2796" t="s">
        <v>38</v>
      </c>
      <c r="H2796">
        <v>10000000</v>
      </c>
      <c r="I2796">
        <v>5.5</v>
      </c>
    </row>
    <row r="2797" spans="1:9" x14ac:dyDescent="0.3">
      <c r="A2797" t="s">
        <v>5647</v>
      </c>
      <c r="B2797">
        <v>97</v>
      </c>
      <c r="C2797">
        <v>8111360</v>
      </c>
      <c r="D2797" t="s">
        <v>2125</v>
      </c>
      <c r="E2797" t="s">
        <v>15091</v>
      </c>
      <c r="F2797" t="s">
        <v>37</v>
      </c>
      <c r="G2797" t="s">
        <v>56</v>
      </c>
      <c r="H2797">
        <v>10000000</v>
      </c>
      <c r="I2797">
        <v>7.4</v>
      </c>
    </row>
    <row r="2798" spans="1:9" x14ac:dyDescent="0.3">
      <c r="A2798" t="s">
        <v>8764</v>
      </c>
      <c r="B2798">
        <v>94</v>
      </c>
      <c r="C2798">
        <v>8828771</v>
      </c>
      <c r="D2798" t="s">
        <v>1671</v>
      </c>
      <c r="E2798" t="s">
        <v>15094</v>
      </c>
      <c r="F2798" t="s">
        <v>37</v>
      </c>
      <c r="G2798" t="s">
        <v>38</v>
      </c>
      <c r="H2798">
        <v>6000000</v>
      </c>
      <c r="I2798">
        <v>4.3</v>
      </c>
    </row>
    <row r="2799" spans="1:9" x14ac:dyDescent="0.3">
      <c r="A2799" t="s">
        <v>15097</v>
      </c>
      <c r="B2799">
        <v>95</v>
      </c>
      <c r="C2799">
        <v>7563670</v>
      </c>
      <c r="D2799" t="s">
        <v>3632</v>
      </c>
      <c r="E2799" t="s">
        <v>15098</v>
      </c>
      <c r="F2799" t="s">
        <v>37</v>
      </c>
      <c r="G2799" t="s">
        <v>38</v>
      </c>
      <c r="H2799">
        <v>10000000</v>
      </c>
      <c r="I2799">
        <v>5.2</v>
      </c>
    </row>
    <row r="2800" spans="1:9" x14ac:dyDescent="0.3">
      <c r="A2800" t="s">
        <v>15101</v>
      </c>
      <c r="B2800">
        <v>101</v>
      </c>
      <c r="C2800">
        <v>6619173</v>
      </c>
      <c r="D2800" t="s">
        <v>15102</v>
      </c>
      <c r="E2800" t="s">
        <v>15103</v>
      </c>
      <c r="F2800" t="s">
        <v>37</v>
      </c>
      <c r="G2800" t="s">
        <v>38</v>
      </c>
      <c r="H2800">
        <v>10000000</v>
      </c>
      <c r="I2800">
        <v>6.7</v>
      </c>
    </row>
    <row r="2801" spans="1:9" x14ac:dyDescent="0.3">
      <c r="A2801" t="s">
        <v>7744</v>
      </c>
      <c r="B2801">
        <v>101</v>
      </c>
      <c r="C2801">
        <v>6712241</v>
      </c>
      <c r="D2801" t="s">
        <v>1935</v>
      </c>
      <c r="E2801" t="s">
        <v>15115</v>
      </c>
      <c r="F2801" t="s">
        <v>37</v>
      </c>
      <c r="G2801" t="s">
        <v>38</v>
      </c>
      <c r="H2801">
        <v>7500000</v>
      </c>
      <c r="I2801">
        <v>8.6</v>
      </c>
    </row>
    <row r="2802" spans="1:9" x14ac:dyDescent="0.3">
      <c r="A2802" t="s">
        <v>15118</v>
      </c>
      <c r="B2802">
        <v>82</v>
      </c>
      <c r="C2802">
        <v>6842058</v>
      </c>
      <c r="D2802" t="s">
        <v>4904</v>
      </c>
      <c r="E2802" t="s">
        <v>15120</v>
      </c>
      <c r="F2802" t="s">
        <v>37</v>
      </c>
      <c r="G2802" t="s">
        <v>38</v>
      </c>
      <c r="H2802">
        <v>10000000</v>
      </c>
      <c r="I2802">
        <v>6.1</v>
      </c>
    </row>
    <row r="2803" spans="1:9" x14ac:dyDescent="0.3">
      <c r="A2803" t="s">
        <v>15124</v>
      </c>
      <c r="B2803">
        <v>74</v>
      </c>
      <c r="C2803">
        <v>6491350</v>
      </c>
      <c r="D2803" t="s">
        <v>8010</v>
      </c>
      <c r="E2803" t="s">
        <v>15125</v>
      </c>
      <c r="F2803" t="s">
        <v>37</v>
      </c>
      <c r="G2803" t="s">
        <v>38</v>
      </c>
      <c r="H2803">
        <v>10000000</v>
      </c>
      <c r="I2803">
        <v>5.8</v>
      </c>
    </row>
    <row r="2804" spans="1:9" x14ac:dyDescent="0.3">
      <c r="A2804" t="s">
        <v>15128</v>
      </c>
      <c r="B2804">
        <v>130</v>
      </c>
      <c r="C2804">
        <v>9473382</v>
      </c>
      <c r="D2804" t="s">
        <v>15130</v>
      </c>
      <c r="E2804" t="s">
        <v>15132</v>
      </c>
      <c r="F2804" t="s">
        <v>1464</v>
      </c>
      <c r="G2804" t="s">
        <v>268</v>
      </c>
      <c r="H2804">
        <v>10000000</v>
      </c>
      <c r="I2804">
        <v>7.7</v>
      </c>
    </row>
    <row r="2805" spans="1:9" x14ac:dyDescent="0.3">
      <c r="A2805" t="s">
        <v>5877</v>
      </c>
      <c r="B2805">
        <v>112</v>
      </c>
      <c r="C2805">
        <v>6197866</v>
      </c>
      <c r="D2805" t="s">
        <v>1544</v>
      </c>
      <c r="E2805" t="s">
        <v>15136</v>
      </c>
      <c r="F2805" t="s">
        <v>37</v>
      </c>
      <c r="G2805" t="s">
        <v>1465</v>
      </c>
      <c r="H2805">
        <v>10000000</v>
      </c>
      <c r="I2805">
        <v>8</v>
      </c>
    </row>
    <row r="2806" spans="1:9" x14ac:dyDescent="0.3">
      <c r="A2806" t="s">
        <v>15139</v>
      </c>
      <c r="B2806">
        <v>96</v>
      </c>
      <c r="C2806">
        <v>6044618</v>
      </c>
      <c r="D2806" t="s">
        <v>15140</v>
      </c>
      <c r="E2806" t="s">
        <v>15141</v>
      </c>
      <c r="F2806" t="s">
        <v>37</v>
      </c>
      <c r="G2806" t="s">
        <v>38</v>
      </c>
      <c r="H2806">
        <v>10000000</v>
      </c>
      <c r="I2806">
        <v>5.6</v>
      </c>
    </row>
    <row r="2807" spans="1:9" x14ac:dyDescent="0.3">
      <c r="A2807" t="s">
        <v>15144</v>
      </c>
      <c r="B2807">
        <v>89</v>
      </c>
      <c r="C2807">
        <v>7764027</v>
      </c>
      <c r="D2807" t="s">
        <v>2527</v>
      </c>
      <c r="E2807" t="s">
        <v>15145</v>
      </c>
      <c r="F2807" t="s">
        <v>37</v>
      </c>
      <c r="G2807" t="s">
        <v>38</v>
      </c>
      <c r="H2807">
        <v>10000000</v>
      </c>
      <c r="I2807">
        <v>6.7</v>
      </c>
    </row>
    <row r="2808" spans="1:9" x14ac:dyDescent="0.3">
      <c r="A2808" t="s">
        <v>11065</v>
      </c>
      <c r="B2808">
        <v>121</v>
      </c>
      <c r="C2808">
        <v>21569041</v>
      </c>
      <c r="D2808" t="s">
        <v>3409</v>
      </c>
      <c r="E2808" t="s">
        <v>15158</v>
      </c>
      <c r="F2808" t="s">
        <v>37</v>
      </c>
      <c r="G2808" t="s">
        <v>38</v>
      </c>
      <c r="H2808">
        <v>9000000</v>
      </c>
      <c r="I2808">
        <v>6.6</v>
      </c>
    </row>
    <row r="2809" spans="1:9" x14ac:dyDescent="0.3">
      <c r="A2809" t="s">
        <v>15162</v>
      </c>
      <c r="B2809">
        <v>85</v>
      </c>
      <c r="C2809">
        <v>4356743</v>
      </c>
      <c r="D2809" t="s">
        <v>2717</v>
      </c>
      <c r="E2809" t="s">
        <v>15163</v>
      </c>
      <c r="F2809" t="s">
        <v>37</v>
      </c>
      <c r="G2809" t="s">
        <v>38</v>
      </c>
      <c r="H2809">
        <v>16000000</v>
      </c>
      <c r="I2809">
        <v>4.0999999999999996</v>
      </c>
    </row>
    <row r="2810" spans="1:9" x14ac:dyDescent="0.3">
      <c r="A2810" t="s">
        <v>10018</v>
      </c>
      <c r="B2810">
        <v>120</v>
      </c>
      <c r="C2810">
        <v>5484375</v>
      </c>
      <c r="D2810" t="s">
        <v>15167</v>
      </c>
      <c r="E2810" t="s">
        <v>15168</v>
      </c>
      <c r="F2810" t="s">
        <v>37</v>
      </c>
      <c r="G2810" t="s">
        <v>38</v>
      </c>
      <c r="H2810">
        <v>10000000</v>
      </c>
      <c r="I2810">
        <v>7.3</v>
      </c>
    </row>
    <row r="2811" spans="1:9" x14ac:dyDescent="0.3">
      <c r="A2811" t="s">
        <v>15172</v>
      </c>
      <c r="B2811">
        <v>106</v>
      </c>
      <c r="C2811">
        <v>5348317</v>
      </c>
      <c r="D2811" t="s">
        <v>5510</v>
      </c>
      <c r="E2811" t="s">
        <v>15173</v>
      </c>
      <c r="F2811" t="s">
        <v>37</v>
      </c>
      <c r="G2811" t="s">
        <v>38</v>
      </c>
      <c r="H2811">
        <v>10000000</v>
      </c>
      <c r="I2811">
        <v>7.1</v>
      </c>
    </row>
    <row r="2812" spans="1:9" x14ac:dyDescent="0.3">
      <c r="A2812" t="s">
        <v>15176</v>
      </c>
      <c r="B2812">
        <v>83</v>
      </c>
      <c r="C2812">
        <v>4244155</v>
      </c>
      <c r="D2812" t="s">
        <v>2527</v>
      </c>
      <c r="E2812" t="s">
        <v>15178</v>
      </c>
      <c r="F2812" t="s">
        <v>37</v>
      </c>
      <c r="G2812" t="s">
        <v>38</v>
      </c>
      <c r="H2812">
        <v>10000000</v>
      </c>
      <c r="I2812">
        <v>6.5</v>
      </c>
    </row>
    <row r="2813" spans="1:9" x14ac:dyDescent="0.3">
      <c r="A2813" t="s">
        <v>15181</v>
      </c>
      <c r="B2813">
        <v>120</v>
      </c>
      <c r="C2813">
        <v>5004648</v>
      </c>
      <c r="D2813" t="s">
        <v>214</v>
      </c>
      <c r="E2813" t="s">
        <v>15184</v>
      </c>
      <c r="F2813" t="s">
        <v>9795</v>
      </c>
      <c r="G2813" t="s">
        <v>7090</v>
      </c>
      <c r="H2813">
        <v>10000000</v>
      </c>
      <c r="I2813">
        <v>7</v>
      </c>
    </row>
    <row r="2814" spans="1:9" x14ac:dyDescent="0.3">
      <c r="A2814" t="s">
        <v>15188</v>
      </c>
      <c r="B2814">
        <v>111</v>
      </c>
      <c r="C2814">
        <v>3333823</v>
      </c>
      <c r="D2814" t="s">
        <v>5567</v>
      </c>
      <c r="E2814" t="s">
        <v>15189</v>
      </c>
      <c r="F2814" t="s">
        <v>37</v>
      </c>
      <c r="G2814" t="s">
        <v>38</v>
      </c>
      <c r="H2814">
        <v>10000000</v>
      </c>
      <c r="I2814">
        <v>5.5</v>
      </c>
    </row>
    <row r="2815" spans="1:9" x14ac:dyDescent="0.3">
      <c r="A2815" t="s">
        <v>15192</v>
      </c>
      <c r="B2815">
        <v>100</v>
      </c>
      <c r="C2815">
        <v>3275585</v>
      </c>
      <c r="D2815" t="s">
        <v>464</v>
      </c>
      <c r="E2815" t="s">
        <v>15193</v>
      </c>
      <c r="F2815" t="s">
        <v>37</v>
      </c>
      <c r="G2815" t="s">
        <v>56</v>
      </c>
      <c r="H2815">
        <v>11500000</v>
      </c>
      <c r="I2815">
        <v>6.6</v>
      </c>
    </row>
    <row r="2816" spans="1:9" x14ac:dyDescent="0.3">
      <c r="A2816" t="s">
        <v>1526</v>
      </c>
      <c r="B2816">
        <v>89</v>
      </c>
      <c r="C2816">
        <v>3193102</v>
      </c>
      <c r="D2816" t="s">
        <v>2142</v>
      </c>
      <c r="E2816" t="s">
        <v>15197</v>
      </c>
      <c r="F2816" t="s">
        <v>37</v>
      </c>
      <c r="G2816" t="s">
        <v>38</v>
      </c>
      <c r="H2816">
        <v>9000000</v>
      </c>
      <c r="I2816">
        <v>7.1</v>
      </c>
    </row>
    <row r="2817" spans="1:9" x14ac:dyDescent="0.3">
      <c r="A2817" t="s">
        <v>8508</v>
      </c>
      <c r="B2817">
        <v>115</v>
      </c>
      <c r="C2817">
        <v>54557348</v>
      </c>
      <c r="D2817" t="s">
        <v>2125</v>
      </c>
      <c r="E2817" t="s">
        <v>15200</v>
      </c>
      <c r="F2817" t="s">
        <v>37</v>
      </c>
      <c r="G2817" t="s">
        <v>767</v>
      </c>
      <c r="H2817">
        <v>6500000</v>
      </c>
      <c r="I2817">
        <v>7.9</v>
      </c>
    </row>
    <row r="2818" spans="1:9" x14ac:dyDescent="0.3">
      <c r="A2818" t="s">
        <v>15203</v>
      </c>
      <c r="B2818">
        <v>135</v>
      </c>
      <c r="C2818">
        <v>3041803</v>
      </c>
      <c r="D2818" t="s">
        <v>214</v>
      </c>
      <c r="E2818" t="s">
        <v>15204</v>
      </c>
      <c r="F2818" t="s">
        <v>37</v>
      </c>
      <c r="G2818" t="s">
        <v>56</v>
      </c>
      <c r="H2818">
        <v>10000000</v>
      </c>
      <c r="I2818">
        <v>7.1</v>
      </c>
    </row>
    <row r="2819" spans="1:9" x14ac:dyDescent="0.3">
      <c r="A2819" t="s">
        <v>15207</v>
      </c>
      <c r="B2819">
        <v>92</v>
      </c>
      <c r="C2819">
        <v>3060858</v>
      </c>
      <c r="D2819" t="s">
        <v>923</v>
      </c>
      <c r="E2819" t="s">
        <v>15208</v>
      </c>
      <c r="F2819" t="s">
        <v>37</v>
      </c>
      <c r="G2819" t="s">
        <v>38</v>
      </c>
      <c r="H2819">
        <v>10000000</v>
      </c>
      <c r="I2819">
        <v>5.6</v>
      </c>
    </row>
    <row r="2820" spans="1:9" x14ac:dyDescent="0.3">
      <c r="A2820" t="s">
        <v>9610</v>
      </c>
      <c r="B2820">
        <v>120</v>
      </c>
      <c r="C2820">
        <v>1055654</v>
      </c>
      <c r="D2820" t="s">
        <v>4915</v>
      </c>
      <c r="E2820" t="s">
        <v>15213</v>
      </c>
      <c r="F2820" t="s">
        <v>37</v>
      </c>
      <c r="G2820" t="s">
        <v>767</v>
      </c>
      <c r="H2820">
        <v>10000000</v>
      </c>
      <c r="I2820">
        <v>7.3</v>
      </c>
    </row>
    <row r="2821" spans="1:9" x14ac:dyDescent="0.3">
      <c r="A2821" t="s">
        <v>15216</v>
      </c>
      <c r="B2821">
        <v>97</v>
      </c>
      <c r="C2821">
        <v>2331318</v>
      </c>
      <c r="D2821" t="s">
        <v>1671</v>
      </c>
      <c r="E2821" t="s">
        <v>15217</v>
      </c>
      <c r="F2821" t="s">
        <v>37</v>
      </c>
      <c r="G2821" t="s">
        <v>38</v>
      </c>
      <c r="H2821">
        <v>10000000</v>
      </c>
      <c r="I2821">
        <v>3.3</v>
      </c>
    </row>
    <row r="2822" spans="1:9" x14ac:dyDescent="0.3">
      <c r="A2822" t="s">
        <v>5076</v>
      </c>
      <c r="B2822">
        <v>135</v>
      </c>
      <c r="C2822">
        <v>2185266</v>
      </c>
      <c r="D2822" t="s">
        <v>5510</v>
      </c>
      <c r="E2822" t="s">
        <v>15221</v>
      </c>
      <c r="F2822" t="s">
        <v>37</v>
      </c>
      <c r="G2822" t="s">
        <v>38</v>
      </c>
      <c r="H2822">
        <v>10000000</v>
      </c>
      <c r="I2822">
        <v>6.5</v>
      </c>
    </row>
    <row r="2823" spans="1:9" x14ac:dyDescent="0.3">
      <c r="A2823" t="s">
        <v>15224</v>
      </c>
      <c r="B2823">
        <v>93</v>
      </c>
      <c r="C2823">
        <v>26583369</v>
      </c>
      <c r="D2823" t="s">
        <v>3030</v>
      </c>
      <c r="E2823" t="s">
        <v>15227</v>
      </c>
      <c r="F2823" t="s">
        <v>37</v>
      </c>
      <c r="G2823" t="s">
        <v>38</v>
      </c>
      <c r="H2823">
        <v>10000000</v>
      </c>
      <c r="I2823">
        <v>4.8</v>
      </c>
    </row>
    <row r="2824" spans="1:9" x14ac:dyDescent="0.3">
      <c r="A2824" t="s">
        <v>14099</v>
      </c>
      <c r="B2824">
        <v>118</v>
      </c>
      <c r="C2824">
        <v>800000</v>
      </c>
      <c r="D2824" t="s">
        <v>13450</v>
      </c>
      <c r="E2824" t="s">
        <v>15231</v>
      </c>
      <c r="F2824" t="s">
        <v>37</v>
      </c>
      <c r="G2824" t="s">
        <v>38</v>
      </c>
      <c r="H2824">
        <v>14000000</v>
      </c>
      <c r="I2824">
        <v>5.2</v>
      </c>
    </row>
    <row r="2825" spans="1:9" x14ac:dyDescent="0.3">
      <c r="A2825" t="s">
        <v>15234</v>
      </c>
      <c r="B2825">
        <v>97</v>
      </c>
      <c r="C2825">
        <v>7574066</v>
      </c>
      <c r="D2825" t="s">
        <v>2527</v>
      </c>
      <c r="E2825" t="s">
        <v>15236</v>
      </c>
      <c r="F2825" t="s">
        <v>37</v>
      </c>
      <c r="G2825" t="s">
        <v>38</v>
      </c>
      <c r="H2825">
        <v>10000000</v>
      </c>
      <c r="I2825">
        <v>6.3</v>
      </c>
    </row>
    <row r="2826" spans="1:9" x14ac:dyDescent="0.3">
      <c r="A2826" t="s">
        <v>198</v>
      </c>
      <c r="B2826">
        <v>98</v>
      </c>
      <c r="C2826">
        <v>1754319</v>
      </c>
      <c r="D2826" t="s">
        <v>214</v>
      </c>
      <c r="E2826" t="s">
        <v>15241</v>
      </c>
      <c r="F2826" t="s">
        <v>37</v>
      </c>
      <c r="G2826" t="s">
        <v>38</v>
      </c>
      <c r="H2826">
        <v>10000000</v>
      </c>
      <c r="I2826">
        <v>7.2</v>
      </c>
    </row>
    <row r="2827" spans="1:9" x14ac:dyDescent="0.3">
      <c r="A2827" t="s">
        <v>5403</v>
      </c>
      <c r="B2827">
        <v>98</v>
      </c>
      <c r="C2827">
        <v>1641788</v>
      </c>
      <c r="D2827" t="s">
        <v>1924</v>
      </c>
      <c r="E2827" t="s">
        <v>15245</v>
      </c>
      <c r="F2827" t="s">
        <v>37</v>
      </c>
      <c r="G2827" t="s">
        <v>268</v>
      </c>
      <c r="H2827">
        <v>8000000</v>
      </c>
      <c r="I2827">
        <v>6.8</v>
      </c>
    </row>
    <row r="2828" spans="1:9" x14ac:dyDescent="0.3">
      <c r="A2828" t="s">
        <v>15248</v>
      </c>
      <c r="B2828">
        <v>101</v>
      </c>
      <c r="C2828">
        <v>1631839</v>
      </c>
      <c r="D2828" t="s">
        <v>4262</v>
      </c>
      <c r="E2828" t="s">
        <v>15249</v>
      </c>
      <c r="F2828" t="s">
        <v>37</v>
      </c>
      <c r="G2828" t="s">
        <v>38</v>
      </c>
      <c r="H2828">
        <v>10000000</v>
      </c>
      <c r="I2828">
        <v>5.7</v>
      </c>
    </row>
    <row r="2829" spans="1:9" x14ac:dyDescent="0.3">
      <c r="A2829" t="s">
        <v>10161</v>
      </c>
      <c r="B2829">
        <v>132</v>
      </c>
      <c r="C2829">
        <v>1309849</v>
      </c>
      <c r="D2829" t="s">
        <v>214</v>
      </c>
      <c r="E2829" t="s">
        <v>15252</v>
      </c>
      <c r="F2829" t="s">
        <v>37</v>
      </c>
      <c r="G2829" t="s">
        <v>56</v>
      </c>
      <c r="H2829">
        <v>10000000</v>
      </c>
      <c r="I2829">
        <v>7.2</v>
      </c>
    </row>
    <row r="2830" spans="1:9" x14ac:dyDescent="0.3">
      <c r="A2830" t="s">
        <v>8040</v>
      </c>
      <c r="B2830">
        <v>106</v>
      </c>
      <c r="C2830">
        <v>1939441</v>
      </c>
      <c r="D2830" t="s">
        <v>1726</v>
      </c>
      <c r="E2830" t="s">
        <v>15255</v>
      </c>
      <c r="F2830" t="s">
        <v>37</v>
      </c>
      <c r="G2830" t="s">
        <v>38</v>
      </c>
      <c r="H2830">
        <v>10000000</v>
      </c>
      <c r="I2830">
        <v>6.9</v>
      </c>
    </row>
    <row r="2831" spans="1:9" x14ac:dyDescent="0.3">
      <c r="A2831" t="s">
        <v>13792</v>
      </c>
      <c r="B2831">
        <v>87</v>
      </c>
      <c r="C2831">
        <v>1276984</v>
      </c>
      <c r="D2831" t="s">
        <v>5967</v>
      </c>
      <c r="E2831" t="s">
        <v>15265</v>
      </c>
      <c r="F2831" t="s">
        <v>37</v>
      </c>
      <c r="G2831" t="s">
        <v>1465</v>
      </c>
      <c r="H2831">
        <v>10000000</v>
      </c>
      <c r="I2831">
        <v>6.2</v>
      </c>
    </row>
    <row r="2832" spans="1:9" x14ac:dyDescent="0.3">
      <c r="A2832" t="s">
        <v>4733</v>
      </c>
      <c r="B2832">
        <v>98</v>
      </c>
      <c r="C2832">
        <v>1987762</v>
      </c>
      <c r="D2832" t="s">
        <v>5274</v>
      </c>
      <c r="E2832" t="s">
        <v>15269</v>
      </c>
      <c r="F2832" t="s">
        <v>37</v>
      </c>
      <c r="G2832" t="s">
        <v>38</v>
      </c>
      <c r="H2832">
        <v>11000000</v>
      </c>
      <c r="I2832">
        <v>6.7</v>
      </c>
    </row>
    <row r="2833" spans="1:9" x14ac:dyDescent="0.3">
      <c r="A2833" t="s">
        <v>15273</v>
      </c>
      <c r="B2833">
        <v>96</v>
      </c>
      <c r="C2833">
        <v>1474508</v>
      </c>
      <c r="D2833" t="s">
        <v>2527</v>
      </c>
      <c r="E2833" t="s">
        <v>15274</v>
      </c>
      <c r="F2833" t="s">
        <v>37</v>
      </c>
      <c r="G2833" t="s">
        <v>38</v>
      </c>
      <c r="H2833">
        <v>5000000</v>
      </c>
      <c r="I2833">
        <v>6.5</v>
      </c>
    </row>
    <row r="2834" spans="1:9" x14ac:dyDescent="0.3">
      <c r="A2834" t="s">
        <v>15278</v>
      </c>
      <c r="B2834">
        <v>104</v>
      </c>
      <c r="C2834">
        <v>1011054</v>
      </c>
      <c r="D2834" t="s">
        <v>2125</v>
      </c>
      <c r="E2834" t="s">
        <v>15279</v>
      </c>
      <c r="F2834" t="s">
        <v>37</v>
      </c>
      <c r="G2834" t="s">
        <v>268</v>
      </c>
      <c r="H2834">
        <v>10000000</v>
      </c>
      <c r="I2834">
        <v>7.2</v>
      </c>
    </row>
    <row r="2835" spans="1:9" x14ac:dyDescent="0.3">
      <c r="A2835" t="s">
        <v>15282</v>
      </c>
      <c r="B2835">
        <v>93</v>
      </c>
      <c r="C2835">
        <v>900926</v>
      </c>
      <c r="D2835" t="s">
        <v>1671</v>
      </c>
      <c r="E2835" t="s">
        <v>15283</v>
      </c>
      <c r="F2835" t="s">
        <v>37</v>
      </c>
      <c r="G2835" t="s">
        <v>38</v>
      </c>
      <c r="H2835">
        <v>10000000</v>
      </c>
      <c r="I2835">
        <v>5.3</v>
      </c>
    </row>
    <row r="2836" spans="1:9" x14ac:dyDescent="0.3">
      <c r="A2836" t="s">
        <v>6977</v>
      </c>
      <c r="B2836">
        <v>95</v>
      </c>
      <c r="C2836">
        <v>866778</v>
      </c>
      <c r="D2836" t="s">
        <v>214</v>
      </c>
      <c r="E2836" t="s">
        <v>15287</v>
      </c>
      <c r="F2836" t="s">
        <v>37</v>
      </c>
      <c r="G2836" t="s">
        <v>3859</v>
      </c>
      <c r="H2836">
        <v>10000000</v>
      </c>
      <c r="I2836">
        <v>6.7</v>
      </c>
    </row>
    <row r="2837" spans="1:9" x14ac:dyDescent="0.3">
      <c r="A2837" t="s">
        <v>1294</v>
      </c>
      <c r="B2837">
        <v>89</v>
      </c>
      <c r="C2837">
        <v>598645</v>
      </c>
      <c r="D2837" t="s">
        <v>1681</v>
      </c>
      <c r="E2837" t="s">
        <v>15295</v>
      </c>
      <c r="F2837" t="s">
        <v>37</v>
      </c>
      <c r="G2837" t="s">
        <v>56</v>
      </c>
      <c r="H2837">
        <v>10000000</v>
      </c>
      <c r="I2837">
        <v>3.6</v>
      </c>
    </row>
    <row r="2838" spans="1:9" x14ac:dyDescent="0.3">
      <c r="A2838" t="s">
        <v>15298</v>
      </c>
      <c r="B2838">
        <v>107</v>
      </c>
      <c r="C2838">
        <v>578527</v>
      </c>
      <c r="D2838" t="s">
        <v>1733</v>
      </c>
      <c r="E2838" t="s">
        <v>15300</v>
      </c>
      <c r="F2838" t="s">
        <v>37</v>
      </c>
      <c r="G2838" t="s">
        <v>38</v>
      </c>
      <c r="H2838">
        <v>10000000</v>
      </c>
      <c r="I2838">
        <v>5.7</v>
      </c>
    </row>
    <row r="2839" spans="1:9" x14ac:dyDescent="0.3">
      <c r="A2839" t="s">
        <v>11094</v>
      </c>
      <c r="B2839">
        <v>85</v>
      </c>
      <c r="C2839">
        <v>488872</v>
      </c>
      <c r="D2839" t="s">
        <v>3228</v>
      </c>
      <c r="E2839" t="s">
        <v>15304</v>
      </c>
      <c r="F2839" t="s">
        <v>7241</v>
      </c>
      <c r="G2839" t="s">
        <v>3859</v>
      </c>
      <c r="H2839">
        <v>10000000</v>
      </c>
      <c r="I2839">
        <v>7.3</v>
      </c>
    </row>
    <row r="2840" spans="1:9" x14ac:dyDescent="0.3">
      <c r="A2840" t="s">
        <v>13975</v>
      </c>
      <c r="B2840">
        <v>93</v>
      </c>
      <c r="C2840">
        <v>365734</v>
      </c>
      <c r="D2840" t="s">
        <v>3409</v>
      </c>
      <c r="E2840" t="s">
        <v>15308</v>
      </c>
      <c r="F2840" t="s">
        <v>37</v>
      </c>
      <c r="G2840" t="s">
        <v>38</v>
      </c>
      <c r="H2840">
        <v>10000000</v>
      </c>
      <c r="I2840">
        <v>5</v>
      </c>
    </row>
    <row r="2841" spans="1:9" x14ac:dyDescent="0.3">
      <c r="A2841" t="s">
        <v>15312</v>
      </c>
      <c r="B2841">
        <v>101</v>
      </c>
      <c r="C2841">
        <v>231417</v>
      </c>
      <c r="D2841" t="s">
        <v>5967</v>
      </c>
      <c r="E2841" t="s">
        <v>15313</v>
      </c>
      <c r="F2841" t="s">
        <v>1464</v>
      </c>
      <c r="G2841" t="s">
        <v>1465</v>
      </c>
      <c r="H2841">
        <v>60000000</v>
      </c>
      <c r="I2841">
        <v>6.6</v>
      </c>
    </row>
    <row r="2842" spans="1:9" x14ac:dyDescent="0.3">
      <c r="A2842" t="s">
        <v>5004</v>
      </c>
      <c r="B2842">
        <v>103</v>
      </c>
      <c r="C2842">
        <v>3093491</v>
      </c>
      <c r="D2842" t="s">
        <v>1544</v>
      </c>
      <c r="E2842" t="s">
        <v>15319</v>
      </c>
      <c r="F2842" t="s">
        <v>37</v>
      </c>
      <c r="G2842" t="s">
        <v>38</v>
      </c>
      <c r="H2842">
        <v>5000000</v>
      </c>
      <c r="I2842">
        <v>6.6</v>
      </c>
    </row>
    <row r="2843" spans="1:9" x14ac:dyDescent="0.3">
      <c r="A2843" t="s">
        <v>15334</v>
      </c>
      <c r="B2843">
        <v>111</v>
      </c>
      <c r="C2843">
        <v>228524</v>
      </c>
      <c r="D2843" t="s">
        <v>2527</v>
      </c>
      <c r="E2843" t="s">
        <v>15336</v>
      </c>
      <c r="F2843" t="s">
        <v>37</v>
      </c>
      <c r="G2843" t="s">
        <v>38</v>
      </c>
      <c r="H2843">
        <v>4000000</v>
      </c>
      <c r="I2843">
        <v>7.3</v>
      </c>
    </row>
    <row r="2844" spans="1:9" x14ac:dyDescent="0.3">
      <c r="A2844" t="s">
        <v>15340</v>
      </c>
      <c r="B2844">
        <v>86</v>
      </c>
      <c r="C2844">
        <v>226792</v>
      </c>
      <c r="D2844" t="s">
        <v>15342</v>
      </c>
      <c r="E2844" t="s">
        <v>15343</v>
      </c>
      <c r="F2844" t="s">
        <v>37</v>
      </c>
      <c r="G2844" t="s">
        <v>56</v>
      </c>
      <c r="H2844">
        <v>10000000</v>
      </c>
      <c r="I2844">
        <v>6.2</v>
      </c>
    </row>
    <row r="2845" spans="1:9" x14ac:dyDescent="0.3">
      <c r="A2845" t="s">
        <v>14431</v>
      </c>
      <c r="B2845">
        <v>90</v>
      </c>
      <c r="C2845">
        <v>136432</v>
      </c>
      <c r="D2845" t="s">
        <v>12838</v>
      </c>
      <c r="E2845" t="s">
        <v>15350</v>
      </c>
      <c r="F2845" t="s">
        <v>37</v>
      </c>
      <c r="G2845" t="s">
        <v>56</v>
      </c>
      <c r="H2845">
        <v>5000000</v>
      </c>
      <c r="I2845">
        <v>6.6</v>
      </c>
    </row>
    <row r="2846" spans="1:9" x14ac:dyDescent="0.3">
      <c r="A2846" t="s">
        <v>14272</v>
      </c>
      <c r="B2846">
        <v>82</v>
      </c>
      <c r="C2846">
        <v>131617</v>
      </c>
      <c r="D2846" t="s">
        <v>4075</v>
      </c>
      <c r="E2846" t="s">
        <v>15355</v>
      </c>
      <c r="F2846" t="s">
        <v>37</v>
      </c>
      <c r="G2846" t="s">
        <v>38</v>
      </c>
      <c r="H2846">
        <v>10000000</v>
      </c>
      <c r="I2846">
        <v>6.3</v>
      </c>
    </row>
    <row r="2847" spans="1:9" x14ac:dyDescent="0.3">
      <c r="A2847" t="s">
        <v>15363</v>
      </c>
      <c r="B2847">
        <v>83</v>
      </c>
      <c r="C2847">
        <v>126247</v>
      </c>
      <c r="D2847" t="s">
        <v>1009</v>
      </c>
      <c r="E2847" t="s">
        <v>15364</v>
      </c>
      <c r="F2847" t="s">
        <v>37</v>
      </c>
      <c r="G2847" t="s">
        <v>38</v>
      </c>
      <c r="H2847">
        <v>6200000</v>
      </c>
      <c r="I2847">
        <v>3.3</v>
      </c>
    </row>
    <row r="2848" spans="1:9" x14ac:dyDescent="0.3">
      <c r="A2848" t="s">
        <v>15371</v>
      </c>
      <c r="B2848">
        <v>125</v>
      </c>
      <c r="C2848">
        <v>169379</v>
      </c>
      <c r="D2848" t="s">
        <v>1961</v>
      </c>
      <c r="E2848" t="s">
        <v>15374</v>
      </c>
      <c r="F2848" t="s">
        <v>2778</v>
      </c>
      <c r="G2848" t="s">
        <v>2913</v>
      </c>
      <c r="H2848">
        <v>10000000</v>
      </c>
      <c r="I2848">
        <v>6.2</v>
      </c>
    </row>
    <row r="2849" spans="1:9" x14ac:dyDescent="0.3">
      <c r="A2849" t="s">
        <v>15381</v>
      </c>
      <c r="B2849">
        <v>86</v>
      </c>
      <c r="C2849">
        <v>15447</v>
      </c>
      <c r="D2849" t="s">
        <v>1671</v>
      </c>
      <c r="E2849" t="s">
        <v>15383</v>
      </c>
      <c r="F2849" t="s">
        <v>37</v>
      </c>
      <c r="G2849" t="s">
        <v>38</v>
      </c>
      <c r="H2849">
        <v>10000000</v>
      </c>
      <c r="I2849">
        <v>3.5</v>
      </c>
    </row>
    <row r="2850" spans="1:9" x14ac:dyDescent="0.3">
      <c r="A2850" t="s">
        <v>15386</v>
      </c>
      <c r="B2850">
        <v>91</v>
      </c>
      <c r="C2850">
        <v>19348</v>
      </c>
      <c r="D2850" t="s">
        <v>2527</v>
      </c>
      <c r="E2850" t="s">
        <v>15387</v>
      </c>
      <c r="F2850" t="s">
        <v>37</v>
      </c>
      <c r="G2850" t="s">
        <v>38</v>
      </c>
      <c r="H2850">
        <v>10000000</v>
      </c>
      <c r="I2850">
        <v>5.5</v>
      </c>
    </row>
    <row r="2851" spans="1:9" x14ac:dyDescent="0.3">
      <c r="A2851" t="s">
        <v>15390</v>
      </c>
      <c r="B2851">
        <v>90</v>
      </c>
      <c r="C2851">
        <v>100503</v>
      </c>
      <c r="D2851" t="s">
        <v>1681</v>
      </c>
      <c r="E2851" t="s">
        <v>15391</v>
      </c>
      <c r="F2851" t="s">
        <v>37</v>
      </c>
      <c r="G2851" t="s">
        <v>38</v>
      </c>
      <c r="H2851">
        <v>8000000</v>
      </c>
      <c r="I2851">
        <v>5.9</v>
      </c>
    </row>
    <row r="2852" spans="1:9" x14ac:dyDescent="0.3">
      <c r="A2852" t="s">
        <v>15394</v>
      </c>
      <c r="B2852">
        <v>90</v>
      </c>
      <c r="C2852">
        <v>92900</v>
      </c>
      <c r="D2852" t="s">
        <v>2527</v>
      </c>
      <c r="E2852" t="s">
        <v>15395</v>
      </c>
      <c r="F2852" t="s">
        <v>37</v>
      </c>
      <c r="G2852" t="s">
        <v>38</v>
      </c>
      <c r="H2852">
        <v>5000000</v>
      </c>
      <c r="I2852">
        <v>4.7</v>
      </c>
    </row>
    <row r="2853" spans="1:9" x14ac:dyDescent="0.3">
      <c r="A2853" t="s">
        <v>15412</v>
      </c>
      <c r="B2853">
        <v>93</v>
      </c>
      <c r="C2853">
        <v>5561</v>
      </c>
      <c r="D2853" t="s">
        <v>1681</v>
      </c>
      <c r="E2853" t="s">
        <v>15415</v>
      </c>
      <c r="F2853" t="s">
        <v>37</v>
      </c>
      <c r="G2853" t="s">
        <v>38</v>
      </c>
      <c r="H2853">
        <v>10000000</v>
      </c>
      <c r="I2853">
        <v>3.9</v>
      </c>
    </row>
    <row r="2854" spans="1:9" x14ac:dyDescent="0.3">
      <c r="A2854" t="s">
        <v>15418</v>
      </c>
      <c r="B2854">
        <v>104</v>
      </c>
      <c r="C2854">
        <v>3607</v>
      </c>
      <c r="D2854" t="s">
        <v>2215</v>
      </c>
      <c r="E2854" t="s">
        <v>15420</v>
      </c>
      <c r="F2854" t="s">
        <v>37</v>
      </c>
      <c r="G2854" t="s">
        <v>3571</v>
      </c>
      <c r="H2854">
        <v>10000000</v>
      </c>
      <c r="I2854">
        <v>6.1</v>
      </c>
    </row>
    <row r="2855" spans="1:9" x14ac:dyDescent="0.3">
      <c r="A2855" t="s">
        <v>15431</v>
      </c>
      <c r="B2855">
        <v>85</v>
      </c>
      <c r="C2855">
        <v>70527</v>
      </c>
      <c r="D2855" t="s">
        <v>2527</v>
      </c>
      <c r="E2855" t="s">
        <v>15432</v>
      </c>
      <c r="F2855" t="s">
        <v>37</v>
      </c>
      <c r="G2855" t="s">
        <v>38</v>
      </c>
      <c r="H2855">
        <v>6500000</v>
      </c>
      <c r="I2855">
        <v>6.7</v>
      </c>
    </row>
    <row r="2856" spans="1:9" x14ac:dyDescent="0.3">
      <c r="A2856" t="s">
        <v>15461</v>
      </c>
      <c r="B2856">
        <v>81</v>
      </c>
      <c r="C2856">
        <v>11835</v>
      </c>
      <c r="D2856" t="s">
        <v>1415</v>
      </c>
      <c r="E2856" t="s">
        <v>15463</v>
      </c>
      <c r="F2856" t="s">
        <v>8649</v>
      </c>
      <c r="G2856" t="s">
        <v>8650</v>
      </c>
      <c r="H2856">
        <v>10000000</v>
      </c>
      <c r="I2856">
        <v>6.9</v>
      </c>
    </row>
    <row r="2857" spans="1:9" x14ac:dyDescent="0.3">
      <c r="A2857" t="s">
        <v>8607</v>
      </c>
      <c r="B2857">
        <v>135</v>
      </c>
      <c r="C2857">
        <v>128486</v>
      </c>
      <c r="D2857" t="s">
        <v>4675</v>
      </c>
      <c r="E2857" t="s">
        <v>15487</v>
      </c>
      <c r="F2857" t="s">
        <v>12700</v>
      </c>
      <c r="G2857" t="s">
        <v>5694</v>
      </c>
      <c r="H2857">
        <v>10000000</v>
      </c>
      <c r="I2857">
        <v>7.3</v>
      </c>
    </row>
    <row r="2858" spans="1:9" x14ac:dyDescent="0.3">
      <c r="A2858" t="s">
        <v>15502</v>
      </c>
      <c r="B2858">
        <v>144</v>
      </c>
      <c r="C2858">
        <v>2483955</v>
      </c>
      <c r="D2858" t="s">
        <v>214</v>
      </c>
      <c r="E2858" t="s">
        <v>15504</v>
      </c>
      <c r="F2858" t="s">
        <v>37</v>
      </c>
      <c r="G2858" t="s">
        <v>38</v>
      </c>
      <c r="H2858">
        <v>9600000</v>
      </c>
      <c r="I2858">
        <v>6.7</v>
      </c>
    </row>
    <row r="2859" spans="1:9" x14ac:dyDescent="0.3">
      <c r="A2859" t="s">
        <v>3233</v>
      </c>
      <c r="B2859">
        <v>98</v>
      </c>
      <c r="C2859">
        <v>57176582</v>
      </c>
      <c r="D2859" t="s">
        <v>1671</v>
      </c>
      <c r="E2859" t="s">
        <v>15508</v>
      </c>
      <c r="F2859" t="s">
        <v>37</v>
      </c>
      <c r="G2859" t="s">
        <v>38</v>
      </c>
      <c r="H2859">
        <v>9500000</v>
      </c>
      <c r="I2859">
        <v>6.1</v>
      </c>
    </row>
    <row r="2860" spans="1:9" x14ac:dyDescent="0.3">
      <c r="A2860" t="s">
        <v>8052</v>
      </c>
      <c r="B2860">
        <v>117</v>
      </c>
      <c r="C2860">
        <v>43100000</v>
      </c>
      <c r="D2860" t="s">
        <v>50</v>
      </c>
      <c r="E2860" t="s">
        <v>15517</v>
      </c>
      <c r="F2860" t="s">
        <v>37</v>
      </c>
      <c r="G2860" t="s">
        <v>56</v>
      </c>
      <c r="H2860">
        <v>9500000</v>
      </c>
      <c r="I2860">
        <v>6.9</v>
      </c>
    </row>
    <row r="2861" spans="1:9" x14ac:dyDescent="0.3">
      <c r="A2861" t="s">
        <v>12018</v>
      </c>
      <c r="B2861">
        <v>127</v>
      </c>
      <c r="C2861">
        <v>225377</v>
      </c>
      <c r="D2861" t="s">
        <v>214</v>
      </c>
      <c r="E2861" t="s">
        <v>15525</v>
      </c>
      <c r="F2861" t="s">
        <v>1464</v>
      </c>
      <c r="G2861" t="s">
        <v>1465</v>
      </c>
      <c r="H2861">
        <v>8900000</v>
      </c>
      <c r="I2861">
        <v>7.9</v>
      </c>
    </row>
    <row r="2862" spans="1:9" x14ac:dyDescent="0.3">
      <c r="A2862" t="s">
        <v>15529</v>
      </c>
      <c r="B2862">
        <v>98</v>
      </c>
      <c r="C2862">
        <v>14114488</v>
      </c>
      <c r="D2862" t="s">
        <v>5544</v>
      </c>
      <c r="E2862" t="s">
        <v>15530</v>
      </c>
      <c r="F2862" t="s">
        <v>37</v>
      </c>
      <c r="G2862" t="s">
        <v>38</v>
      </c>
      <c r="H2862">
        <v>10500000</v>
      </c>
      <c r="I2862">
        <v>4.5</v>
      </c>
    </row>
    <row r="2863" spans="1:9" x14ac:dyDescent="0.3">
      <c r="A2863" t="s">
        <v>15538</v>
      </c>
      <c r="B2863">
        <v>197</v>
      </c>
      <c r="C2863">
        <v>46300000</v>
      </c>
      <c r="D2863" t="s">
        <v>1374</v>
      </c>
      <c r="E2863" t="s">
        <v>15539</v>
      </c>
      <c r="F2863" t="s">
        <v>37</v>
      </c>
      <c r="G2863" t="s">
        <v>38</v>
      </c>
      <c r="H2863">
        <v>9400000</v>
      </c>
      <c r="I2863">
        <v>7.6</v>
      </c>
    </row>
    <row r="2864" spans="1:9" x14ac:dyDescent="0.3">
      <c r="A2864" t="s">
        <v>5204</v>
      </c>
      <c r="B2864">
        <v>104</v>
      </c>
      <c r="C2864">
        <v>2600000</v>
      </c>
      <c r="D2864" t="s">
        <v>3396</v>
      </c>
      <c r="E2864" t="s">
        <v>15561</v>
      </c>
      <c r="F2864" t="s">
        <v>37</v>
      </c>
      <c r="G2864" t="s">
        <v>56</v>
      </c>
      <c r="H2864">
        <v>6000000</v>
      </c>
      <c r="I2864">
        <v>7.5</v>
      </c>
    </row>
    <row r="2865" spans="1:9" x14ac:dyDescent="0.3">
      <c r="A2865" t="s">
        <v>15569</v>
      </c>
      <c r="B2865">
        <v>90</v>
      </c>
      <c r="C2865">
        <v>1602466</v>
      </c>
      <c r="D2865" t="s">
        <v>15571</v>
      </c>
      <c r="E2865" t="s">
        <v>15573</v>
      </c>
      <c r="F2865" t="s">
        <v>37</v>
      </c>
      <c r="G2865" t="s">
        <v>5612</v>
      </c>
      <c r="H2865">
        <v>600000000</v>
      </c>
      <c r="I2865">
        <v>6</v>
      </c>
    </row>
    <row r="2866" spans="1:9" x14ac:dyDescent="0.3">
      <c r="A2866" t="s">
        <v>13347</v>
      </c>
      <c r="B2866">
        <v>130</v>
      </c>
      <c r="C2866">
        <v>3029870</v>
      </c>
      <c r="D2866" t="s">
        <v>1849</v>
      </c>
      <c r="E2866" t="s">
        <v>15576</v>
      </c>
      <c r="F2866" t="s">
        <v>37</v>
      </c>
      <c r="G2866" t="s">
        <v>7711</v>
      </c>
      <c r="H2866">
        <v>7400000</v>
      </c>
      <c r="I2866">
        <v>7.1</v>
      </c>
    </row>
    <row r="2867" spans="1:9" x14ac:dyDescent="0.3">
      <c r="A2867" t="s">
        <v>15585</v>
      </c>
      <c r="B2867">
        <v>176</v>
      </c>
      <c r="C2867">
        <v>3047539</v>
      </c>
      <c r="D2867" t="s">
        <v>214</v>
      </c>
      <c r="E2867" t="s">
        <v>15587</v>
      </c>
      <c r="F2867" t="s">
        <v>5611</v>
      </c>
      <c r="G2867" t="s">
        <v>5612</v>
      </c>
      <c r="H2867">
        <v>7217600</v>
      </c>
      <c r="I2867">
        <v>6.9</v>
      </c>
    </row>
    <row r="2868" spans="1:9" x14ac:dyDescent="0.3">
      <c r="A2868" t="s">
        <v>187</v>
      </c>
      <c r="B2868">
        <v>116</v>
      </c>
      <c r="C2868">
        <v>78900000</v>
      </c>
      <c r="D2868" t="s">
        <v>10222</v>
      </c>
      <c r="E2868" t="s">
        <v>15591</v>
      </c>
      <c r="F2868" t="s">
        <v>37</v>
      </c>
      <c r="G2868" t="s">
        <v>56</v>
      </c>
      <c r="H2868">
        <v>11000000</v>
      </c>
      <c r="I2868">
        <v>8.5</v>
      </c>
    </row>
    <row r="2869" spans="1:9" x14ac:dyDescent="0.3">
      <c r="A2869" t="s">
        <v>7404</v>
      </c>
      <c r="B2869">
        <v>88</v>
      </c>
      <c r="C2869">
        <v>30859000</v>
      </c>
      <c r="D2869" t="s">
        <v>5544</v>
      </c>
      <c r="E2869" t="s">
        <v>15596</v>
      </c>
      <c r="F2869" t="s">
        <v>37</v>
      </c>
      <c r="G2869" t="s">
        <v>38</v>
      </c>
      <c r="H2869">
        <v>83532</v>
      </c>
      <c r="I2869">
        <v>7.5</v>
      </c>
    </row>
    <row r="2870" spans="1:9" x14ac:dyDescent="0.3">
      <c r="A2870" t="s">
        <v>15600</v>
      </c>
      <c r="B2870">
        <v>106</v>
      </c>
      <c r="C2870">
        <v>3571735</v>
      </c>
      <c r="D2870" t="s">
        <v>4296</v>
      </c>
      <c r="E2870" t="s">
        <v>15601</v>
      </c>
      <c r="F2870" t="s">
        <v>37</v>
      </c>
      <c r="G2870" t="s">
        <v>38</v>
      </c>
      <c r="H2870">
        <v>10000000</v>
      </c>
      <c r="I2870">
        <v>6.6</v>
      </c>
    </row>
    <row r="2871" spans="1:9" x14ac:dyDescent="0.3">
      <c r="A2871" t="s">
        <v>6997</v>
      </c>
      <c r="B2871">
        <v>181</v>
      </c>
      <c r="C2871">
        <v>50000000</v>
      </c>
      <c r="D2871" t="s">
        <v>12149</v>
      </c>
      <c r="E2871" t="s">
        <v>15604</v>
      </c>
      <c r="F2871" t="s">
        <v>37</v>
      </c>
      <c r="G2871" t="s">
        <v>38</v>
      </c>
      <c r="H2871">
        <v>9000000</v>
      </c>
      <c r="I2871">
        <v>8</v>
      </c>
    </row>
    <row r="2872" spans="1:9" x14ac:dyDescent="0.3">
      <c r="A2872" t="s">
        <v>5689</v>
      </c>
      <c r="B2872">
        <v>130</v>
      </c>
      <c r="C2872">
        <v>63600000</v>
      </c>
      <c r="D2872" t="s">
        <v>50</v>
      </c>
      <c r="E2872" t="s">
        <v>15609</v>
      </c>
      <c r="F2872" t="s">
        <v>37</v>
      </c>
      <c r="G2872" t="s">
        <v>56</v>
      </c>
      <c r="H2872">
        <v>9000000</v>
      </c>
      <c r="I2872">
        <v>7</v>
      </c>
    </row>
    <row r="2873" spans="1:9" x14ac:dyDescent="0.3">
      <c r="A2873" t="s">
        <v>3088</v>
      </c>
      <c r="B2873">
        <v>123</v>
      </c>
      <c r="C2873">
        <v>36049108</v>
      </c>
      <c r="D2873" t="s">
        <v>5806</v>
      </c>
      <c r="E2873" t="s">
        <v>15623</v>
      </c>
      <c r="F2873" t="s">
        <v>37</v>
      </c>
      <c r="G2873" t="s">
        <v>38</v>
      </c>
      <c r="H2873">
        <v>9000000</v>
      </c>
      <c r="I2873">
        <v>6.8</v>
      </c>
    </row>
    <row r="2874" spans="1:9" x14ac:dyDescent="0.3">
      <c r="A2874" t="s">
        <v>6800</v>
      </c>
      <c r="B2874">
        <v>120</v>
      </c>
      <c r="C2874">
        <v>34074895</v>
      </c>
      <c r="D2874" t="s">
        <v>2527</v>
      </c>
      <c r="E2874" t="s">
        <v>15626</v>
      </c>
      <c r="F2874" t="s">
        <v>37</v>
      </c>
      <c r="G2874" t="s">
        <v>38</v>
      </c>
      <c r="H2874">
        <v>9000000</v>
      </c>
      <c r="I2874">
        <v>6.7</v>
      </c>
    </row>
    <row r="2875" spans="1:9" x14ac:dyDescent="0.3">
      <c r="A2875" t="s">
        <v>13468</v>
      </c>
      <c r="B2875">
        <v>87</v>
      </c>
      <c r="C2875">
        <v>33244684</v>
      </c>
      <c r="D2875" t="s">
        <v>7406</v>
      </c>
      <c r="E2875" t="s">
        <v>15632</v>
      </c>
      <c r="F2875" t="s">
        <v>37</v>
      </c>
      <c r="G2875" t="s">
        <v>38</v>
      </c>
      <c r="H2875">
        <v>9000000</v>
      </c>
      <c r="I2875">
        <v>6.5</v>
      </c>
    </row>
    <row r="2876" spans="1:9" x14ac:dyDescent="0.3">
      <c r="A2876" t="s">
        <v>3806</v>
      </c>
      <c r="B2876">
        <v>123</v>
      </c>
      <c r="C2876">
        <v>24530513</v>
      </c>
      <c r="D2876" t="s">
        <v>2889</v>
      </c>
      <c r="E2876" t="s">
        <v>15637</v>
      </c>
      <c r="F2876" t="s">
        <v>37</v>
      </c>
      <c r="G2876" t="s">
        <v>38</v>
      </c>
      <c r="H2876">
        <v>9000000</v>
      </c>
      <c r="I2876">
        <v>8</v>
      </c>
    </row>
    <row r="2877" spans="1:9" x14ac:dyDescent="0.3">
      <c r="A2877" t="s">
        <v>14799</v>
      </c>
      <c r="B2877">
        <v>103</v>
      </c>
      <c r="C2877">
        <v>71519230</v>
      </c>
      <c r="D2877" t="s">
        <v>2208</v>
      </c>
      <c r="E2877" t="s">
        <v>15641</v>
      </c>
      <c r="F2877" t="s">
        <v>37</v>
      </c>
      <c r="G2877" t="s">
        <v>38</v>
      </c>
      <c r="H2877">
        <v>9000000</v>
      </c>
      <c r="I2877">
        <v>6.5</v>
      </c>
    </row>
    <row r="2878" spans="1:9" x14ac:dyDescent="0.3">
      <c r="A2878" t="s">
        <v>15645</v>
      </c>
      <c r="B2878">
        <v>91</v>
      </c>
      <c r="C2878">
        <v>20035310</v>
      </c>
      <c r="D2878" t="s">
        <v>1415</v>
      </c>
      <c r="E2878" t="s">
        <v>15646</v>
      </c>
      <c r="F2878" t="s">
        <v>37</v>
      </c>
      <c r="G2878" t="s">
        <v>38</v>
      </c>
      <c r="H2878">
        <v>9000000</v>
      </c>
      <c r="I2878">
        <v>4.9000000000000004</v>
      </c>
    </row>
    <row r="2879" spans="1:9" x14ac:dyDescent="0.3">
      <c r="A2879" t="s">
        <v>13672</v>
      </c>
      <c r="B2879">
        <v>88</v>
      </c>
      <c r="C2879">
        <v>18225165</v>
      </c>
      <c r="D2879" t="s">
        <v>4219</v>
      </c>
      <c r="E2879" t="s">
        <v>15649</v>
      </c>
      <c r="F2879" t="s">
        <v>37</v>
      </c>
      <c r="G2879" t="s">
        <v>38</v>
      </c>
      <c r="H2879">
        <v>9000000</v>
      </c>
      <c r="I2879">
        <v>7.1</v>
      </c>
    </row>
    <row r="2880" spans="1:9" x14ac:dyDescent="0.3">
      <c r="A2880" t="s">
        <v>4351</v>
      </c>
      <c r="B2880">
        <v>126</v>
      </c>
      <c r="C2880">
        <v>17804273</v>
      </c>
      <c r="D2880" t="s">
        <v>4075</v>
      </c>
      <c r="E2880" t="s">
        <v>15652</v>
      </c>
      <c r="F2880" t="s">
        <v>37</v>
      </c>
      <c r="G2880" t="s">
        <v>38</v>
      </c>
      <c r="H2880">
        <v>20000000</v>
      </c>
      <c r="I2880">
        <v>7</v>
      </c>
    </row>
    <row r="2881" spans="1:9" x14ac:dyDescent="0.3">
      <c r="A2881" t="s">
        <v>15655</v>
      </c>
      <c r="B2881">
        <v>120</v>
      </c>
      <c r="C2881">
        <v>16938179</v>
      </c>
      <c r="D2881" t="s">
        <v>2125</v>
      </c>
      <c r="E2881" t="s">
        <v>15656</v>
      </c>
      <c r="F2881" t="s">
        <v>37</v>
      </c>
      <c r="G2881" t="s">
        <v>38</v>
      </c>
      <c r="H2881">
        <v>8000000</v>
      </c>
      <c r="I2881">
        <v>7</v>
      </c>
    </row>
    <row r="2882" spans="1:9" x14ac:dyDescent="0.3">
      <c r="A2882" t="s">
        <v>11318</v>
      </c>
      <c r="B2882">
        <v>94</v>
      </c>
      <c r="C2882">
        <v>16235293</v>
      </c>
      <c r="D2882" t="s">
        <v>6403</v>
      </c>
      <c r="E2882" t="s">
        <v>15665</v>
      </c>
      <c r="F2882" t="s">
        <v>37</v>
      </c>
      <c r="G2882" t="s">
        <v>38</v>
      </c>
      <c r="H2882">
        <v>9000000</v>
      </c>
      <c r="I2882">
        <v>4.5</v>
      </c>
    </row>
    <row r="2883" spans="1:9" x14ac:dyDescent="0.3">
      <c r="A2883" t="s">
        <v>857</v>
      </c>
      <c r="B2883">
        <v>137</v>
      </c>
      <c r="C2883">
        <v>10161099</v>
      </c>
      <c r="D2883" t="s">
        <v>15673</v>
      </c>
      <c r="E2883" t="s">
        <v>15674</v>
      </c>
      <c r="F2883" t="s">
        <v>37</v>
      </c>
      <c r="G2883" t="s">
        <v>56</v>
      </c>
      <c r="H2883">
        <v>9000000</v>
      </c>
      <c r="I2883">
        <v>7.7</v>
      </c>
    </row>
    <row r="2884" spans="1:9" x14ac:dyDescent="0.3">
      <c r="A2884" t="s">
        <v>886</v>
      </c>
      <c r="B2884">
        <v>119</v>
      </c>
      <c r="C2884">
        <v>6047856</v>
      </c>
      <c r="D2884" t="s">
        <v>464</v>
      </c>
      <c r="E2884" t="s">
        <v>15689</v>
      </c>
      <c r="F2884" t="s">
        <v>37</v>
      </c>
      <c r="G2884" t="s">
        <v>38</v>
      </c>
      <c r="H2884">
        <v>8500000</v>
      </c>
      <c r="I2884">
        <v>6.7</v>
      </c>
    </row>
    <row r="2885" spans="1:9" x14ac:dyDescent="0.3">
      <c r="A2885" t="s">
        <v>6074</v>
      </c>
      <c r="B2885">
        <v>99</v>
      </c>
      <c r="C2885">
        <v>4681503</v>
      </c>
      <c r="D2885" t="s">
        <v>2527</v>
      </c>
      <c r="E2885" t="s">
        <v>15693</v>
      </c>
      <c r="F2885" t="s">
        <v>37</v>
      </c>
      <c r="G2885" t="s">
        <v>38</v>
      </c>
      <c r="H2885">
        <v>9000000</v>
      </c>
      <c r="I2885">
        <v>7</v>
      </c>
    </row>
    <row r="2886" spans="1:9" x14ac:dyDescent="0.3">
      <c r="A2886" t="s">
        <v>15696</v>
      </c>
      <c r="B2886">
        <v>79</v>
      </c>
      <c r="C2886">
        <v>4350774</v>
      </c>
      <c r="D2886" t="s">
        <v>1671</v>
      </c>
      <c r="E2886" t="s">
        <v>15697</v>
      </c>
      <c r="F2886" t="s">
        <v>37</v>
      </c>
      <c r="G2886" t="s">
        <v>38</v>
      </c>
      <c r="H2886">
        <v>8000000</v>
      </c>
      <c r="I2886">
        <v>6.5</v>
      </c>
    </row>
    <row r="2887" spans="1:9" x14ac:dyDescent="0.3">
      <c r="A2887" t="s">
        <v>13514</v>
      </c>
      <c r="B2887">
        <v>95</v>
      </c>
      <c r="C2887">
        <v>2955039</v>
      </c>
      <c r="D2887" t="s">
        <v>1634</v>
      </c>
      <c r="E2887" t="s">
        <v>15716</v>
      </c>
      <c r="F2887" t="s">
        <v>37</v>
      </c>
      <c r="G2887" t="s">
        <v>38</v>
      </c>
      <c r="H2887">
        <v>9000000</v>
      </c>
      <c r="I2887">
        <v>6.2</v>
      </c>
    </row>
    <row r="2888" spans="1:9" x14ac:dyDescent="0.3">
      <c r="A2888" t="s">
        <v>11891</v>
      </c>
      <c r="B2888">
        <v>103</v>
      </c>
      <c r="C2888">
        <v>1530535</v>
      </c>
      <c r="D2888" t="s">
        <v>1415</v>
      </c>
      <c r="E2888" t="s">
        <v>15720</v>
      </c>
      <c r="F2888" t="s">
        <v>37</v>
      </c>
      <c r="G2888" t="s">
        <v>38</v>
      </c>
      <c r="H2888">
        <v>9000000</v>
      </c>
      <c r="I2888">
        <v>5.7</v>
      </c>
    </row>
    <row r="2889" spans="1:9" x14ac:dyDescent="0.3">
      <c r="A2889" t="s">
        <v>10959</v>
      </c>
      <c r="B2889">
        <v>92</v>
      </c>
      <c r="C2889">
        <v>4881867</v>
      </c>
      <c r="D2889" t="s">
        <v>6419</v>
      </c>
      <c r="E2889" t="s">
        <v>15723</v>
      </c>
      <c r="F2889" t="s">
        <v>37</v>
      </c>
      <c r="G2889" t="s">
        <v>38</v>
      </c>
      <c r="H2889">
        <v>9000000</v>
      </c>
      <c r="I2889">
        <v>6.4</v>
      </c>
    </row>
    <row r="2890" spans="1:9" x14ac:dyDescent="0.3">
      <c r="A2890" t="s">
        <v>11871</v>
      </c>
      <c r="B2890">
        <v>84</v>
      </c>
      <c r="C2890">
        <v>11860839</v>
      </c>
      <c r="D2890" t="s">
        <v>4068</v>
      </c>
      <c r="E2890" t="s">
        <v>15738</v>
      </c>
      <c r="F2890" t="s">
        <v>37</v>
      </c>
      <c r="G2890" t="s">
        <v>38</v>
      </c>
      <c r="H2890">
        <v>9000000</v>
      </c>
      <c r="I2890">
        <v>5.4</v>
      </c>
    </row>
    <row r="2891" spans="1:9" x14ac:dyDescent="0.3">
      <c r="A2891" t="s">
        <v>15742</v>
      </c>
      <c r="B2891">
        <v>300</v>
      </c>
      <c r="C2891">
        <v>454255</v>
      </c>
      <c r="D2891" t="s">
        <v>1098</v>
      </c>
      <c r="E2891" t="s">
        <v>15744</v>
      </c>
      <c r="F2891" t="s">
        <v>13246</v>
      </c>
      <c r="G2891" t="s">
        <v>13247</v>
      </c>
      <c r="H2891">
        <v>400000000</v>
      </c>
      <c r="I2891">
        <v>6.6</v>
      </c>
    </row>
    <row r="2892" spans="1:9" x14ac:dyDescent="0.3">
      <c r="A2892" t="s">
        <v>15748</v>
      </c>
      <c r="B2892">
        <v>120</v>
      </c>
      <c r="C2892">
        <v>349618</v>
      </c>
      <c r="D2892" t="s">
        <v>6403</v>
      </c>
      <c r="E2892" t="s">
        <v>15749</v>
      </c>
      <c r="F2892" t="s">
        <v>37</v>
      </c>
      <c r="G2892" t="s">
        <v>7090</v>
      </c>
      <c r="H2892">
        <v>9000000</v>
      </c>
      <c r="I2892">
        <v>6.1</v>
      </c>
    </row>
    <row r="2893" spans="1:9" x14ac:dyDescent="0.3">
      <c r="A2893" t="s">
        <v>11327</v>
      </c>
      <c r="B2893">
        <v>121</v>
      </c>
      <c r="C2893">
        <v>112935</v>
      </c>
      <c r="D2893" t="s">
        <v>3409</v>
      </c>
      <c r="E2893" t="s">
        <v>15757</v>
      </c>
      <c r="F2893" t="s">
        <v>37</v>
      </c>
      <c r="G2893" t="s">
        <v>56</v>
      </c>
      <c r="H2893">
        <v>9000000</v>
      </c>
      <c r="I2893">
        <v>7.6</v>
      </c>
    </row>
    <row r="2894" spans="1:9" x14ac:dyDescent="0.3">
      <c r="A2894" t="s">
        <v>15761</v>
      </c>
      <c r="B2894">
        <v>97</v>
      </c>
      <c r="C2894">
        <v>883887</v>
      </c>
      <c r="D2894" t="s">
        <v>3409</v>
      </c>
      <c r="E2894" t="s">
        <v>15763</v>
      </c>
      <c r="F2894" t="s">
        <v>37</v>
      </c>
      <c r="G2894" t="s">
        <v>38</v>
      </c>
      <c r="H2894">
        <v>9000000</v>
      </c>
      <c r="I2894">
        <v>6.2</v>
      </c>
    </row>
    <row r="2895" spans="1:9" x14ac:dyDescent="0.3">
      <c r="A2895" t="s">
        <v>13125</v>
      </c>
      <c r="B2895">
        <v>86</v>
      </c>
      <c r="C2895">
        <v>13751</v>
      </c>
      <c r="D2895" t="s">
        <v>7144</v>
      </c>
      <c r="E2895" t="s">
        <v>15768</v>
      </c>
      <c r="F2895" t="s">
        <v>37</v>
      </c>
      <c r="G2895" t="s">
        <v>370</v>
      </c>
      <c r="H2895">
        <v>11400000</v>
      </c>
      <c r="I2895">
        <v>6.6</v>
      </c>
    </row>
    <row r="2896" spans="1:9" x14ac:dyDescent="0.3">
      <c r="A2896" t="s">
        <v>15772</v>
      </c>
      <c r="B2896">
        <v>45</v>
      </c>
      <c r="C2896">
        <v>145109</v>
      </c>
      <c r="D2896" t="s">
        <v>2174</v>
      </c>
      <c r="E2896" t="s">
        <v>15775</v>
      </c>
      <c r="F2896" t="s">
        <v>15778</v>
      </c>
      <c r="G2896" t="s">
        <v>7711</v>
      </c>
      <c r="H2896">
        <v>45000000</v>
      </c>
      <c r="I2896">
        <v>7.3</v>
      </c>
    </row>
    <row r="2897" spans="1:9" x14ac:dyDescent="0.3">
      <c r="A2897" t="s">
        <v>15779</v>
      </c>
      <c r="B2897">
        <v>97</v>
      </c>
      <c r="C2897">
        <v>1046166</v>
      </c>
      <c r="D2897" t="s">
        <v>6545</v>
      </c>
      <c r="E2897" t="s">
        <v>15780</v>
      </c>
      <c r="F2897" t="s">
        <v>37</v>
      </c>
      <c r="G2897" t="s">
        <v>767</v>
      </c>
      <c r="H2897">
        <v>9000000</v>
      </c>
      <c r="I2897">
        <v>4.2</v>
      </c>
    </row>
    <row r="2898" spans="1:9" x14ac:dyDescent="0.3">
      <c r="A2898" t="s">
        <v>15798</v>
      </c>
      <c r="B2898">
        <v>93</v>
      </c>
      <c r="C2898">
        <v>174635000</v>
      </c>
      <c r="D2898" t="s">
        <v>4219</v>
      </c>
      <c r="E2898" t="s">
        <v>15799</v>
      </c>
      <c r="F2898" t="s">
        <v>37</v>
      </c>
      <c r="G2898" t="s">
        <v>370</v>
      </c>
      <c r="H2898">
        <v>8800000</v>
      </c>
      <c r="I2898">
        <v>6.5</v>
      </c>
    </row>
    <row r="2899" spans="1:9" x14ac:dyDescent="0.3">
      <c r="A2899" t="s">
        <v>15823</v>
      </c>
      <c r="B2899">
        <v>84</v>
      </c>
      <c r="C2899">
        <v>14373825</v>
      </c>
      <c r="D2899" t="s">
        <v>2215</v>
      </c>
      <c r="E2899" t="s">
        <v>15824</v>
      </c>
      <c r="F2899" t="s">
        <v>37</v>
      </c>
      <c r="G2899" t="s">
        <v>38</v>
      </c>
      <c r="H2899">
        <v>8600000</v>
      </c>
      <c r="I2899">
        <v>6.5</v>
      </c>
    </row>
    <row r="2900" spans="1:9" x14ac:dyDescent="0.3">
      <c r="A2900" t="s">
        <v>15832</v>
      </c>
      <c r="B2900">
        <v>96</v>
      </c>
      <c r="C2900">
        <v>162</v>
      </c>
      <c r="D2900" t="s">
        <v>334</v>
      </c>
      <c r="E2900" t="s">
        <v>15833</v>
      </c>
      <c r="F2900" t="s">
        <v>37</v>
      </c>
      <c r="G2900" t="s">
        <v>13247</v>
      </c>
      <c r="H2900">
        <v>9000000</v>
      </c>
      <c r="I2900">
        <v>5.7</v>
      </c>
    </row>
    <row r="2901" spans="1:9" x14ac:dyDescent="0.3">
      <c r="A2901" t="s">
        <v>4893</v>
      </c>
      <c r="B2901">
        <v>112</v>
      </c>
      <c r="C2901">
        <v>39462438</v>
      </c>
      <c r="D2901" t="s">
        <v>7837</v>
      </c>
      <c r="E2901" t="s">
        <v>15840</v>
      </c>
      <c r="F2901" t="s">
        <v>37</v>
      </c>
      <c r="G2901" t="s">
        <v>38</v>
      </c>
      <c r="H2901">
        <v>7000000</v>
      </c>
      <c r="I2901">
        <v>7.3</v>
      </c>
    </row>
    <row r="2902" spans="1:9" x14ac:dyDescent="0.3">
      <c r="A2902" t="s">
        <v>15844</v>
      </c>
      <c r="B2902">
        <v>125</v>
      </c>
      <c r="C2902">
        <v>29200000</v>
      </c>
      <c r="D2902" t="s">
        <v>7837</v>
      </c>
      <c r="E2902" t="s">
        <v>15846</v>
      </c>
      <c r="F2902" t="s">
        <v>37</v>
      </c>
      <c r="G2902" t="s">
        <v>38</v>
      </c>
      <c r="H2902">
        <v>8500000</v>
      </c>
      <c r="I2902">
        <v>6.9</v>
      </c>
    </row>
    <row r="2903" spans="1:9" x14ac:dyDescent="0.3">
      <c r="A2903" t="s">
        <v>15850</v>
      </c>
      <c r="B2903">
        <v>96</v>
      </c>
      <c r="C2903">
        <v>21564616</v>
      </c>
      <c r="D2903" t="s">
        <v>1671</v>
      </c>
      <c r="E2903" t="s">
        <v>15851</v>
      </c>
      <c r="F2903" t="s">
        <v>37</v>
      </c>
      <c r="G2903" t="s">
        <v>38</v>
      </c>
      <c r="H2903">
        <v>8500000</v>
      </c>
      <c r="I2903">
        <v>5</v>
      </c>
    </row>
    <row r="2904" spans="1:9" x14ac:dyDescent="0.3">
      <c r="A2904" t="s">
        <v>8191</v>
      </c>
      <c r="B2904">
        <v>103</v>
      </c>
      <c r="C2904">
        <v>14879556</v>
      </c>
      <c r="D2904" t="s">
        <v>2527</v>
      </c>
      <c r="E2904" t="s">
        <v>15867</v>
      </c>
      <c r="F2904" t="s">
        <v>37</v>
      </c>
      <c r="G2904" t="s">
        <v>38</v>
      </c>
      <c r="H2904">
        <v>8000000</v>
      </c>
      <c r="I2904">
        <v>7.3</v>
      </c>
    </row>
    <row r="2905" spans="1:9" x14ac:dyDescent="0.3">
      <c r="A2905" t="s">
        <v>15874</v>
      </c>
      <c r="B2905">
        <v>101</v>
      </c>
      <c r="C2905">
        <v>34017854</v>
      </c>
      <c r="D2905" t="s">
        <v>1671</v>
      </c>
      <c r="E2905" t="s">
        <v>15875</v>
      </c>
      <c r="F2905" t="s">
        <v>37</v>
      </c>
      <c r="G2905" t="s">
        <v>38</v>
      </c>
      <c r="H2905">
        <v>8500000</v>
      </c>
      <c r="I2905">
        <v>6.5</v>
      </c>
    </row>
    <row r="2906" spans="1:9" x14ac:dyDescent="0.3">
      <c r="A2906" t="s">
        <v>12123</v>
      </c>
      <c r="B2906">
        <v>104</v>
      </c>
      <c r="C2906">
        <v>4273372</v>
      </c>
      <c r="D2906" t="s">
        <v>7837</v>
      </c>
      <c r="E2906" t="s">
        <v>15879</v>
      </c>
      <c r="F2906" t="s">
        <v>37</v>
      </c>
      <c r="G2906" t="s">
        <v>38</v>
      </c>
      <c r="H2906">
        <v>22000000</v>
      </c>
      <c r="I2906">
        <v>2.1</v>
      </c>
    </row>
    <row r="2907" spans="1:9" x14ac:dyDescent="0.3">
      <c r="A2907" t="s">
        <v>14295</v>
      </c>
      <c r="B2907">
        <v>119</v>
      </c>
      <c r="C2907">
        <v>4440055</v>
      </c>
      <c r="D2907" t="s">
        <v>6326</v>
      </c>
      <c r="E2907" t="s">
        <v>15894</v>
      </c>
      <c r="F2907" t="s">
        <v>37</v>
      </c>
      <c r="G2907" t="s">
        <v>56</v>
      </c>
      <c r="H2907">
        <v>8500000</v>
      </c>
      <c r="I2907">
        <v>7</v>
      </c>
    </row>
    <row r="2908" spans="1:9" x14ac:dyDescent="0.3">
      <c r="A2908" t="s">
        <v>14704</v>
      </c>
      <c r="B2908">
        <v>128</v>
      </c>
      <c r="C2908">
        <v>4018695</v>
      </c>
      <c r="D2908" t="s">
        <v>1826</v>
      </c>
      <c r="E2908" t="s">
        <v>15899</v>
      </c>
      <c r="F2908" t="s">
        <v>5611</v>
      </c>
      <c r="G2908" t="s">
        <v>5612</v>
      </c>
      <c r="H2908">
        <v>12000000</v>
      </c>
      <c r="I2908">
        <v>8</v>
      </c>
    </row>
    <row r="2909" spans="1:9" x14ac:dyDescent="0.3">
      <c r="A2909" t="s">
        <v>11361</v>
      </c>
      <c r="B2909">
        <v>106</v>
      </c>
      <c r="C2909">
        <v>6262942</v>
      </c>
      <c r="D2909" t="s">
        <v>1023</v>
      </c>
      <c r="E2909" t="s">
        <v>15903</v>
      </c>
      <c r="F2909" t="s">
        <v>37</v>
      </c>
      <c r="G2909" t="s">
        <v>38</v>
      </c>
      <c r="H2909">
        <v>9000000</v>
      </c>
      <c r="I2909">
        <v>6.9</v>
      </c>
    </row>
    <row r="2910" spans="1:9" x14ac:dyDescent="0.3">
      <c r="A2910" t="s">
        <v>15906</v>
      </c>
      <c r="B2910">
        <v>126</v>
      </c>
      <c r="C2910">
        <v>1997807</v>
      </c>
      <c r="D2910" t="s">
        <v>1826</v>
      </c>
      <c r="E2910" t="s">
        <v>15908</v>
      </c>
      <c r="F2910" t="s">
        <v>37</v>
      </c>
      <c r="G2910" t="s">
        <v>38</v>
      </c>
      <c r="H2910">
        <v>8000000</v>
      </c>
      <c r="I2910">
        <v>7.1</v>
      </c>
    </row>
    <row r="2911" spans="1:9" x14ac:dyDescent="0.3">
      <c r="A2911" t="s">
        <v>14787</v>
      </c>
      <c r="B2911">
        <v>150</v>
      </c>
      <c r="C2911">
        <v>140244</v>
      </c>
      <c r="D2911" t="s">
        <v>15939</v>
      </c>
      <c r="E2911" t="s">
        <v>15940</v>
      </c>
      <c r="F2911" t="s">
        <v>37</v>
      </c>
      <c r="G2911" t="s">
        <v>38</v>
      </c>
      <c r="H2911">
        <v>8500000</v>
      </c>
      <c r="I2911">
        <v>6.7</v>
      </c>
    </row>
    <row r="2912" spans="1:9" x14ac:dyDescent="0.3">
      <c r="A2912" t="s">
        <v>1764</v>
      </c>
      <c r="B2912">
        <v>178</v>
      </c>
      <c r="C2912">
        <v>107930000</v>
      </c>
      <c r="D2912" t="s">
        <v>1935</v>
      </c>
      <c r="E2912" t="s">
        <v>15952</v>
      </c>
      <c r="F2912" t="s">
        <v>37</v>
      </c>
      <c r="G2912" t="s">
        <v>38</v>
      </c>
      <c r="H2912">
        <v>8000000</v>
      </c>
      <c r="I2912">
        <v>8.9</v>
      </c>
    </row>
    <row r="2913" spans="1:9" x14ac:dyDescent="0.3">
      <c r="A2913" t="s">
        <v>15960</v>
      </c>
      <c r="B2913">
        <v>117</v>
      </c>
      <c r="C2913">
        <v>32279955</v>
      </c>
      <c r="D2913" t="s">
        <v>2125</v>
      </c>
      <c r="E2913" t="s">
        <v>15961</v>
      </c>
      <c r="F2913" t="s">
        <v>37</v>
      </c>
      <c r="G2913" t="s">
        <v>38</v>
      </c>
      <c r="H2913">
        <v>8500000</v>
      </c>
      <c r="I2913">
        <v>7.9</v>
      </c>
    </row>
    <row r="2914" spans="1:9" x14ac:dyDescent="0.3">
      <c r="A2914" t="s">
        <v>4939</v>
      </c>
      <c r="B2914">
        <v>119</v>
      </c>
      <c r="C2914">
        <v>4992159</v>
      </c>
      <c r="D2914" t="s">
        <v>12838</v>
      </c>
      <c r="E2914" t="s">
        <v>15966</v>
      </c>
      <c r="F2914" t="s">
        <v>37</v>
      </c>
      <c r="G2914" t="s">
        <v>38</v>
      </c>
      <c r="H2914">
        <v>8550000</v>
      </c>
      <c r="I2914">
        <v>5.6</v>
      </c>
    </row>
    <row r="2915" spans="1:9" x14ac:dyDescent="0.3">
      <c r="A2915" t="s">
        <v>7281</v>
      </c>
      <c r="B2915">
        <v>174</v>
      </c>
      <c r="C2915">
        <v>163214286</v>
      </c>
      <c r="D2915" t="s">
        <v>15970</v>
      </c>
      <c r="E2915" t="s">
        <v>15972</v>
      </c>
      <c r="F2915" t="s">
        <v>37</v>
      </c>
      <c r="G2915" t="s">
        <v>38</v>
      </c>
      <c r="H2915">
        <v>8200000</v>
      </c>
      <c r="I2915">
        <v>8</v>
      </c>
    </row>
    <row r="2916" spans="1:9" x14ac:dyDescent="0.3">
      <c r="A2916" t="s">
        <v>850</v>
      </c>
      <c r="B2916">
        <v>111</v>
      </c>
      <c r="C2916">
        <v>69800000</v>
      </c>
      <c r="D2916" t="s">
        <v>3632</v>
      </c>
      <c r="E2916" t="s">
        <v>15977</v>
      </c>
      <c r="F2916" t="s">
        <v>37</v>
      </c>
      <c r="G2916" t="s">
        <v>38</v>
      </c>
      <c r="H2916">
        <v>8000000</v>
      </c>
      <c r="I2916">
        <v>6.2</v>
      </c>
    </row>
    <row r="2917" spans="1:9" x14ac:dyDescent="0.3">
      <c r="A2917" t="s">
        <v>15981</v>
      </c>
      <c r="B2917">
        <v>101</v>
      </c>
      <c r="C2917">
        <v>59889948</v>
      </c>
      <c r="D2917" t="s">
        <v>2527</v>
      </c>
      <c r="E2917" t="s">
        <v>15983</v>
      </c>
      <c r="F2917" t="s">
        <v>37</v>
      </c>
      <c r="G2917" t="s">
        <v>38</v>
      </c>
      <c r="H2917">
        <v>8000000</v>
      </c>
      <c r="I2917">
        <v>7.9</v>
      </c>
    </row>
    <row r="2918" spans="1:9" x14ac:dyDescent="0.3">
      <c r="A2918" t="s">
        <v>3891</v>
      </c>
      <c r="B2918">
        <v>89</v>
      </c>
      <c r="C2918">
        <v>52287414</v>
      </c>
      <c r="D2918" t="s">
        <v>7043</v>
      </c>
      <c r="E2918" t="s">
        <v>15988</v>
      </c>
      <c r="F2918" t="s">
        <v>37</v>
      </c>
      <c r="G2918" t="s">
        <v>38</v>
      </c>
      <c r="H2918">
        <v>8000000</v>
      </c>
      <c r="I2918">
        <v>8.1</v>
      </c>
    </row>
    <row r="2919" spans="1:9" x14ac:dyDescent="0.3">
      <c r="A2919" t="s">
        <v>5289</v>
      </c>
      <c r="B2919">
        <v>113</v>
      </c>
      <c r="C2919">
        <v>45063889</v>
      </c>
      <c r="D2919" t="s">
        <v>3171</v>
      </c>
      <c r="E2919" t="s">
        <v>15993</v>
      </c>
      <c r="F2919" t="s">
        <v>37</v>
      </c>
      <c r="G2919" t="s">
        <v>56</v>
      </c>
      <c r="H2919">
        <v>8000000</v>
      </c>
      <c r="I2919">
        <v>7.6</v>
      </c>
    </row>
    <row r="2920" spans="1:9" x14ac:dyDescent="0.3">
      <c r="A2920" t="s">
        <v>15997</v>
      </c>
      <c r="B2920">
        <v>95</v>
      </c>
      <c r="C2920">
        <v>40066497</v>
      </c>
      <c r="D2920" t="s">
        <v>6199</v>
      </c>
      <c r="E2920" t="s">
        <v>16000</v>
      </c>
      <c r="F2920" t="s">
        <v>37</v>
      </c>
      <c r="G2920" t="s">
        <v>38</v>
      </c>
      <c r="H2920">
        <v>8000000</v>
      </c>
      <c r="I2920">
        <v>3.5</v>
      </c>
    </row>
    <row r="2921" spans="1:9" x14ac:dyDescent="0.3">
      <c r="A2921" t="s">
        <v>16004</v>
      </c>
      <c r="B2921">
        <v>112</v>
      </c>
      <c r="C2921">
        <v>36500000</v>
      </c>
      <c r="D2921" t="s">
        <v>1726</v>
      </c>
      <c r="E2921" t="s">
        <v>16005</v>
      </c>
      <c r="F2921" t="s">
        <v>37</v>
      </c>
      <c r="G2921" t="s">
        <v>38</v>
      </c>
      <c r="H2921">
        <v>8000000</v>
      </c>
      <c r="I2921">
        <v>7.6</v>
      </c>
    </row>
    <row r="2922" spans="1:9" x14ac:dyDescent="0.3">
      <c r="A2922" t="s">
        <v>13454</v>
      </c>
      <c r="B2922">
        <v>109</v>
      </c>
      <c r="C2922">
        <v>27362712</v>
      </c>
      <c r="D2922" t="s">
        <v>5788</v>
      </c>
      <c r="E2922" t="s">
        <v>16008</v>
      </c>
      <c r="F2922" t="s">
        <v>37</v>
      </c>
      <c r="G2922" t="s">
        <v>38</v>
      </c>
      <c r="H2922">
        <v>8000000</v>
      </c>
      <c r="I2922">
        <v>6.5</v>
      </c>
    </row>
    <row r="2923" spans="1:9" x14ac:dyDescent="0.3">
      <c r="A2923" t="s">
        <v>16011</v>
      </c>
      <c r="B2923">
        <v>108</v>
      </c>
      <c r="C2923">
        <v>34746109</v>
      </c>
      <c r="D2923" t="s">
        <v>16012</v>
      </c>
      <c r="E2923" t="s">
        <v>16013</v>
      </c>
      <c r="F2923" t="s">
        <v>37</v>
      </c>
      <c r="G2923" t="s">
        <v>38</v>
      </c>
      <c r="H2923">
        <v>8000000</v>
      </c>
      <c r="I2923">
        <v>5.6</v>
      </c>
    </row>
    <row r="2924" spans="1:9" x14ac:dyDescent="0.3">
      <c r="A2924" t="s">
        <v>8197</v>
      </c>
      <c r="B2924">
        <v>100</v>
      </c>
      <c r="C2924">
        <v>34963967</v>
      </c>
      <c r="D2924" t="s">
        <v>1415</v>
      </c>
      <c r="E2924" t="s">
        <v>16016</v>
      </c>
      <c r="F2924" t="s">
        <v>37</v>
      </c>
      <c r="G2924" t="s">
        <v>38</v>
      </c>
      <c r="H2924">
        <v>8000000</v>
      </c>
      <c r="I2924">
        <v>7.7</v>
      </c>
    </row>
    <row r="2925" spans="1:9" x14ac:dyDescent="0.3">
      <c r="A2925" t="s">
        <v>16019</v>
      </c>
      <c r="B2925">
        <v>90</v>
      </c>
      <c r="C2925">
        <v>25926543</v>
      </c>
      <c r="D2925" t="s">
        <v>3030</v>
      </c>
      <c r="E2925" t="s">
        <v>16022</v>
      </c>
      <c r="F2925" t="s">
        <v>37</v>
      </c>
      <c r="G2925" t="s">
        <v>38</v>
      </c>
      <c r="H2925">
        <v>8000000</v>
      </c>
      <c r="I2925">
        <v>5.2</v>
      </c>
    </row>
    <row r="2926" spans="1:9" x14ac:dyDescent="0.3">
      <c r="A2926" t="s">
        <v>16026</v>
      </c>
      <c r="B2926">
        <v>94</v>
      </c>
      <c r="C2926">
        <v>26049082</v>
      </c>
      <c r="D2926" t="s">
        <v>1681</v>
      </c>
      <c r="E2926" t="s">
        <v>16029</v>
      </c>
      <c r="F2926" t="s">
        <v>37</v>
      </c>
      <c r="G2926" t="s">
        <v>38</v>
      </c>
      <c r="H2926">
        <v>8000000</v>
      </c>
      <c r="I2926">
        <v>6.1</v>
      </c>
    </row>
    <row r="2927" spans="1:9" x14ac:dyDescent="0.3">
      <c r="A2927" t="s">
        <v>857</v>
      </c>
      <c r="B2927">
        <v>111</v>
      </c>
      <c r="C2927">
        <v>22551000</v>
      </c>
      <c r="D2927" t="s">
        <v>1415</v>
      </c>
      <c r="E2927" t="s">
        <v>16043</v>
      </c>
      <c r="F2927" t="s">
        <v>37</v>
      </c>
      <c r="G2927" t="s">
        <v>56</v>
      </c>
      <c r="H2927">
        <v>8000000</v>
      </c>
      <c r="I2927">
        <v>7.4</v>
      </c>
    </row>
    <row r="2928" spans="1:9" x14ac:dyDescent="0.3">
      <c r="A2928" t="s">
        <v>16046</v>
      </c>
      <c r="B2928">
        <v>142</v>
      </c>
      <c r="C2928">
        <v>22800000</v>
      </c>
      <c r="D2928" t="s">
        <v>50</v>
      </c>
      <c r="E2928" t="s">
        <v>16049</v>
      </c>
      <c r="F2928" t="s">
        <v>37</v>
      </c>
      <c r="G2928" t="s">
        <v>56</v>
      </c>
      <c r="H2928">
        <v>7000000</v>
      </c>
      <c r="I2928">
        <v>6.8</v>
      </c>
    </row>
    <row r="2929" spans="1:9" x14ac:dyDescent="0.3">
      <c r="A2929" t="s">
        <v>6308</v>
      </c>
      <c r="B2929">
        <v>107</v>
      </c>
      <c r="C2929">
        <v>18090181</v>
      </c>
      <c r="D2929" t="s">
        <v>2664</v>
      </c>
      <c r="E2929" t="s">
        <v>16059</v>
      </c>
      <c r="F2929" t="s">
        <v>37</v>
      </c>
      <c r="G2929" t="s">
        <v>38</v>
      </c>
      <c r="H2929">
        <v>8000000</v>
      </c>
      <c r="I2929">
        <v>6.4</v>
      </c>
    </row>
    <row r="2930" spans="1:9" x14ac:dyDescent="0.3">
      <c r="A2930" t="s">
        <v>5911</v>
      </c>
      <c r="B2930">
        <v>91</v>
      </c>
      <c r="C2930">
        <v>17843379</v>
      </c>
      <c r="D2930" t="s">
        <v>1415</v>
      </c>
      <c r="E2930" t="s">
        <v>16063</v>
      </c>
      <c r="F2930" t="s">
        <v>37</v>
      </c>
      <c r="G2930" t="s">
        <v>38</v>
      </c>
      <c r="H2930">
        <v>8000000</v>
      </c>
      <c r="I2930">
        <v>5.7</v>
      </c>
    </row>
    <row r="2931" spans="1:9" x14ac:dyDescent="0.3">
      <c r="A2931" t="s">
        <v>14086</v>
      </c>
      <c r="B2931">
        <v>82</v>
      </c>
      <c r="C2931">
        <v>17278980</v>
      </c>
      <c r="D2931" t="s">
        <v>1009</v>
      </c>
      <c r="E2931" t="s">
        <v>16072</v>
      </c>
      <c r="F2931" t="s">
        <v>37</v>
      </c>
      <c r="G2931" t="s">
        <v>38</v>
      </c>
      <c r="H2931">
        <v>8000000</v>
      </c>
      <c r="I2931">
        <v>6.7</v>
      </c>
    </row>
    <row r="2932" spans="1:9" x14ac:dyDescent="0.3">
      <c r="A2932" t="s">
        <v>16075</v>
      </c>
      <c r="B2932">
        <v>97</v>
      </c>
      <c r="C2932">
        <v>16699684</v>
      </c>
      <c r="D2932" t="s">
        <v>1681</v>
      </c>
      <c r="E2932" t="s">
        <v>16076</v>
      </c>
      <c r="F2932" t="s">
        <v>37</v>
      </c>
      <c r="G2932" t="s">
        <v>38</v>
      </c>
      <c r="H2932">
        <v>8000000</v>
      </c>
      <c r="I2932">
        <v>5.6</v>
      </c>
    </row>
    <row r="2933" spans="1:9" x14ac:dyDescent="0.3">
      <c r="A2933" t="s">
        <v>16079</v>
      </c>
      <c r="B2933">
        <v>102</v>
      </c>
      <c r="C2933">
        <v>15047419</v>
      </c>
      <c r="D2933" t="s">
        <v>1935</v>
      </c>
      <c r="E2933" t="s">
        <v>16080</v>
      </c>
      <c r="F2933" t="s">
        <v>37</v>
      </c>
      <c r="G2933" t="s">
        <v>38</v>
      </c>
      <c r="H2933">
        <v>7000000</v>
      </c>
      <c r="I2933">
        <v>7.6</v>
      </c>
    </row>
    <row r="2934" spans="1:9" x14ac:dyDescent="0.3">
      <c r="A2934" t="s">
        <v>8950</v>
      </c>
      <c r="B2934">
        <v>93</v>
      </c>
      <c r="C2934">
        <v>14015786</v>
      </c>
      <c r="D2934" t="s">
        <v>214</v>
      </c>
      <c r="E2934" t="s">
        <v>16083</v>
      </c>
      <c r="F2934" t="s">
        <v>37</v>
      </c>
      <c r="G2934" t="s">
        <v>38</v>
      </c>
      <c r="H2934">
        <v>5000000</v>
      </c>
      <c r="I2934">
        <v>6.5</v>
      </c>
    </row>
    <row r="2935" spans="1:9" x14ac:dyDescent="0.3">
      <c r="A2935" t="s">
        <v>16092</v>
      </c>
      <c r="B2935">
        <v>138</v>
      </c>
      <c r="C2935">
        <v>10269307</v>
      </c>
      <c r="D2935" t="s">
        <v>334</v>
      </c>
      <c r="E2935" t="s">
        <v>16093</v>
      </c>
      <c r="F2935" t="s">
        <v>37</v>
      </c>
      <c r="G2935" t="s">
        <v>38</v>
      </c>
      <c r="H2935">
        <v>8000000</v>
      </c>
      <c r="I2935">
        <v>6.3</v>
      </c>
    </row>
    <row r="2936" spans="1:9" x14ac:dyDescent="0.3">
      <c r="A2936" t="s">
        <v>16101</v>
      </c>
      <c r="B2936">
        <v>93</v>
      </c>
      <c r="C2936">
        <v>17536788</v>
      </c>
      <c r="D2936" t="s">
        <v>1415</v>
      </c>
      <c r="E2936" t="s">
        <v>16103</v>
      </c>
      <c r="F2936" t="s">
        <v>37</v>
      </c>
      <c r="G2936" t="s">
        <v>38</v>
      </c>
      <c r="H2936">
        <v>8000000</v>
      </c>
      <c r="I2936">
        <v>7.1</v>
      </c>
    </row>
    <row r="2937" spans="1:9" x14ac:dyDescent="0.3">
      <c r="A2937" t="s">
        <v>3732</v>
      </c>
      <c r="B2937">
        <v>92</v>
      </c>
      <c r="C2937">
        <v>58401464</v>
      </c>
      <c r="D2937" t="s">
        <v>1681</v>
      </c>
      <c r="E2937" t="s">
        <v>16107</v>
      </c>
      <c r="F2937" t="s">
        <v>37</v>
      </c>
      <c r="G2937" t="s">
        <v>38</v>
      </c>
      <c r="H2937">
        <v>8000000</v>
      </c>
      <c r="I2937">
        <v>7.1</v>
      </c>
    </row>
    <row r="2938" spans="1:9" x14ac:dyDescent="0.3">
      <c r="A2938" t="s">
        <v>9172</v>
      </c>
      <c r="B2938">
        <v>92</v>
      </c>
      <c r="C2938">
        <v>8279017</v>
      </c>
      <c r="D2938" t="s">
        <v>11575</v>
      </c>
      <c r="E2938" t="s">
        <v>16115</v>
      </c>
      <c r="F2938" t="s">
        <v>37</v>
      </c>
      <c r="G2938" t="s">
        <v>56</v>
      </c>
      <c r="H2938">
        <v>8000000</v>
      </c>
      <c r="I2938">
        <v>6.9</v>
      </c>
    </row>
    <row r="2939" spans="1:9" x14ac:dyDescent="0.3">
      <c r="A2939" t="s">
        <v>12365</v>
      </c>
      <c r="B2939">
        <v>104</v>
      </c>
      <c r="C2939">
        <v>10106233</v>
      </c>
      <c r="D2939" t="s">
        <v>2527</v>
      </c>
      <c r="E2939" t="s">
        <v>16118</v>
      </c>
      <c r="F2939" t="s">
        <v>37</v>
      </c>
      <c r="G2939" t="s">
        <v>38</v>
      </c>
      <c r="H2939">
        <v>8000000</v>
      </c>
      <c r="I2939">
        <v>5.4</v>
      </c>
    </row>
    <row r="2940" spans="1:9" x14ac:dyDescent="0.3">
      <c r="A2940" t="s">
        <v>11050</v>
      </c>
      <c r="B2940">
        <v>89</v>
      </c>
      <c r="C2940">
        <v>4692814</v>
      </c>
      <c r="D2940" t="s">
        <v>1671</v>
      </c>
      <c r="E2940" t="s">
        <v>16124</v>
      </c>
      <c r="F2940" t="s">
        <v>37</v>
      </c>
      <c r="G2940" t="s">
        <v>38</v>
      </c>
      <c r="H2940">
        <v>8000000</v>
      </c>
      <c r="I2940">
        <v>5.0999999999999996</v>
      </c>
    </row>
    <row r="2941" spans="1:9" x14ac:dyDescent="0.3">
      <c r="A2941" t="s">
        <v>16127</v>
      </c>
      <c r="B2941">
        <v>92</v>
      </c>
      <c r="C2941">
        <v>5018450</v>
      </c>
      <c r="D2941" t="s">
        <v>3632</v>
      </c>
      <c r="E2941" t="s">
        <v>16128</v>
      </c>
      <c r="F2941" t="s">
        <v>37</v>
      </c>
      <c r="G2941" t="s">
        <v>38</v>
      </c>
      <c r="H2941">
        <v>8000000</v>
      </c>
      <c r="I2941">
        <v>5.3</v>
      </c>
    </row>
    <row r="2942" spans="1:9" x14ac:dyDescent="0.3">
      <c r="A2942" t="s">
        <v>16139</v>
      </c>
      <c r="B2942">
        <v>90</v>
      </c>
      <c r="C2942">
        <v>3442820</v>
      </c>
      <c r="D2942" t="s">
        <v>16140</v>
      </c>
      <c r="E2942" t="s">
        <v>16141</v>
      </c>
      <c r="F2942" t="s">
        <v>37</v>
      </c>
      <c r="G2942" t="s">
        <v>38</v>
      </c>
      <c r="H2942">
        <v>8000000</v>
      </c>
      <c r="I2942">
        <v>7.3</v>
      </c>
    </row>
    <row r="2943" spans="1:9" x14ac:dyDescent="0.3">
      <c r="A2943" t="s">
        <v>11327</v>
      </c>
      <c r="B2943">
        <v>129</v>
      </c>
      <c r="C2943">
        <v>3205244</v>
      </c>
      <c r="D2943" t="s">
        <v>2527</v>
      </c>
      <c r="E2943" t="s">
        <v>16145</v>
      </c>
      <c r="F2943" t="s">
        <v>37</v>
      </c>
      <c r="G2943" t="s">
        <v>56</v>
      </c>
      <c r="H2943">
        <v>10000000</v>
      </c>
      <c r="I2943">
        <v>7.3</v>
      </c>
    </row>
    <row r="2944" spans="1:9" x14ac:dyDescent="0.3">
      <c r="A2944" t="s">
        <v>16148</v>
      </c>
      <c r="B2944">
        <v>111</v>
      </c>
      <c r="C2944">
        <v>3076425</v>
      </c>
      <c r="D2944" t="s">
        <v>16149</v>
      </c>
      <c r="E2944" t="s">
        <v>16150</v>
      </c>
      <c r="F2944" t="s">
        <v>1464</v>
      </c>
      <c r="G2944" t="s">
        <v>1465</v>
      </c>
      <c r="H2944">
        <v>8000000</v>
      </c>
      <c r="I2944">
        <v>7.1</v>
      </c>
    </row>
    <row r="2945" spans="1:9" x14ac:dyDescent="0.3">
      <c r="A2945" t="s">
        <v>12976</v>
      </c>
      <c r="B2945">
        <v>79</v>
      </c>
      <c r="C2945">
        <v>2275557</v>
      </c>
      <c r="D2945" t="s">
        <v>422</v>
      </c>
      <c r="E2945" t="s">
        <v>16154</v>
      </c>
      <c r="F2945" t="s">
        <v>37</v>
      </c>
      <c r="G2945" t="s">
        <v>38</v>
      </c>
      <c r="H2945">
        <v>8000000</v>
      </c>
      <c r="I2945">
        <v>6</v>
      </c>
    </row>
    <row r="2946" spans="1:9" x14ac:dyDescent="0.3">
      <c r="A2946" t="s">
        <v>4950</v>
      </c>
      <c r="B2946">
        <v>104</v>
      </c>
      <c r="C2946">
        <v>1789892</v>
      </c>
      <c r="D2946" t="s">
        <v>1009</v>
      </c>
      <c r="E2946" t="s">
        <v>16158</v>
      </c>
      <c r="F2946" t="s">
        <v>37</v>
      </c>
      <c r="G2946" t="s">
        <v>767</v>
      </c>
      <c r="H2946">
        <v>8000000</v>
      </c>
      <c r="I2946">
        <v>6.6</v>
      </c>
    </row>
    <row r="2947" spans="1:9" x14ac:dyDescent="0.3">
      <c r="A2947" t="s">
        <v>16162</v>
      </c>
      <c r="B2947">
        <v>101</v>
      </c>
      <c r="C2947">
        <v>6350058</v>
      </c>
      <c r="D2947" t="s">
        <v>1415</v>
      </c>
      <c r="E2947" t="s">
        <v>16163</v>
      </c>
      <c r="F2947" t="s">
        <v>37</v>
      </c>
      <c r="G2947" t="s">
        <v>38</v>
      </c>
      <c r="H2947">
        <v>8000000</v>
      </c>
      <c r="I2947">
        <v>7.2</v>
      </c>
    </row>
    <row r="2948" spans="1:9" x14ac:dyDescent="0.3">
      <c r="A2948" t="s">
        <v>9721</v>
      </c>
      <c r="B2948">
        <v>113</v>
      </c>
      <c r="C2948">
        <v>1094798</v>
      </c>
      <c r="D2948" t="s">
        <v>3067</v>
      </c>
      <c r="E2948" t="s">
        <v>16167</v>
      </c>
      <c r="F2948" t="s">
        <v>37</v>
      </c>
      <c r="G2948" t="s">
        <v>56</v>
      </c>
      <c r="H2948">
        <v>7200000</v>
      </c>
      <c r="I2948">
        <v>7.2</v>
      </c>
    </row>
    <row r="2949" spans="1:9" x14ac:dyDescent="0.3">
      <c r="A2949" t="s">
        <v>11653</v>
      </c>
      <c r="B2949">
        <v>92</v>
      </c>
      <c r="C2949">
        <v>1071240</v>
      </c>
      <c r="D2949" t="s">
        <v>1544</v>
      </c>
      <c r="E2949" t="s">
        <v>16170</v>
      </c>
      <c r="F2949" t="s">
        <v>37</v>
      </c>
      <c r="G2949" t="s">
        <v>56</v>
      </c>
      <c r="H2949">
        <v>8000000</v>
      </c>
      <c r="I2949">
        <v>6.9</v>
      </c>
    </row>
    <row r="2950" spans="1:9" x14ac:dyDescent="0.3">
      <c r="A2950" t="s">
        <v>16174</v>
      </c>
      <c r="B2950">
        <v>106</v>
      </c>
      <c r="C2950">
        <v>532190</v>
      </c>
      <c r="D2950" t="s">
        <v>6939</v>
      </c>
      <c r="E2950" t="s">
        <v>16176</v>
      </c>
      <c r="F2950" t="s">
        <v>37</v>
      </c>
      <c r="G2950" t="s">
        <v>38</v>
      </c>
      <c r="H2950">
        <v>8000000</v>
      </c>
      <c r="I2950">
        <v>6.8</v>
      </c>
    </row>
    <row r="2951" spans="1:9" x14ac:dyDescent="0.3">
      <c r="A2951" t="s">
        <v>16185</v>
      </c>
      <c r="B2951">
        <v>75</v>
      </c>
      <c r="C2951">
        <v>686383</v>
      </c>
      <c r="D2951" t="s">
        <v>628</v>
      </c>
      <c r="E2951" t="s">
        <v>16188</v>
      </c>
      <c r="F2951" t="s">
        <v>37</v>
      </c>
      <c r="G2951" t="s">
        <v>1465</v>
      </c>
      <c r="H2951">
        <v>6500000</v>
      </c>
      <c r="I2951">
        <v>7.7</v>
      </c>
    </row>
    <row r="2952" spans="1:9" x14ac:dyDescent="0.3">
      <c r="A2952" t="s">
        <v>16192</v>
      </c>
      <c r="B2952">
        <v>104</v>
      </c>
      <c r="C2952">
        <v>16168741</v>
      </c>
      <c r="D2952" t="s">
        <v>6199</v>
      </c>
      <c r="E2952" t="s">
        <v>16194</v>
      </c>
      <c r="F2952" t="s">
        <v>37</v>
      </c>
      <c r="G2952" t="s">
        <v>38</v>
      </c>
      <c r="H2952">
        <v>8000000</v>
      </c>
      <c r="I2952">
        <v>7.4</v>
      </c>
    </row>
    <row r="2953" spans="1:9" x14ac:dyDescent="0.3">
      <c r="A2953" t="s">
        <v>16198</v>
      </c>
      <c r="B2953">
        <v>108</v>
      </c>
      <c r="C2953">
        <v>568695</v>
      </c>
      <c r="D2953" t="s">
        <v>8921</v>
      </c>
      <c r="E2953" t="s">
        <v>16199</v>
      </c>
      <c r="F2953" t="s">
        <v>37</v>
      </c>
      <c r="G2953" t="s">
        <v>38</v>
      </c>
      <c r="H2953">
        <v>8000000</v>
      </c>
      <c r="I2953">
        <v>6.5</v>
      </c>
    </row>
    <row r="2954" spans="1:9" x14ac:dyDescent="0.3">
      <c r="A2954" t="s">
        <v>16202</v>
      </c>
      <c r="B2954">
        <v>99</v>
      </c>
      <c r="C2954">
        <v>398420</v>
      </c>
      <c r="D2954" t="s">
        <v>1935</v>
      </c>
      <c r="E2954" t="s">
        <v>16204</v>
      </c>
      <c r="F2954" t="s">
        <v>37</v>
      </c>
      <c r="G2954" t="s">
        <v>38</v>
      </c>
      <c r="H2954">
        <v>8000000</v>
      </c>
      <c r="I2954">
        <v>6.4</v>
      </c>
    </row>
    <row r="2955" spans="1:9" x14ac:dyDescent="0.3">
      <c r="A2955" t="s">
        <v>16212</v>
      </c>
      <c r="B2955">
        <v>109</v>
      </c>
      <c r="C2955">
        <v>336456</v>
      </c>
      <c r="D2955" t="s">
        <v>16213</v>
      </c>
      <c r="E2955" t="s">
        <v>16214</v>
      </c>
      <c r="F2955" t="s">
        <v>37</v>
      </c>
      <c r="G2955" t="s">
        <v>38</v>
      </c>
      <c r="H2955">
        <v>8000000</v>
      </c>
      <c r="I2955">
        <v>5.6</v>
      </c>
    </row>
    <row r="2956" spans="1:9" x14ac:dyDescent="0.3">
      <c r="A2956" t="s">
        <v>16220</v>
      </c>
      <c r="B2956">
        <v>93</v>
      </c>
      <c r="C2956">
        <v>298110</v>
      </c>
      <c r="D2956" t="s">
        <v>14309</v>
      </c>
      <c r="E2956" t="s">
        <v>16222</v>
      </c>
      <c r="F2956" t="s">
        <v>37</v>
      </c>
      <c r="G2956" t="s">
        <v>268</v>
      </c>
      <c r="H2956">
        <v>8000000</v>
      </c>
      <c r="I2956">
        <v>6.8</v>
      </c>
    </row>
    <row r="2957" spans="1:9" x14ac:dyDescent="0.3">
      <c r="A2957" t="s">
        <v>5477</v>
      </c>
      <c r="B2957">
        <v>99</v>
      </c>
      <c r="C2957">
        <v>127144</v>
      </c>
      <c r="D2957" t="s">
        <v>1415</v>
      </c>
      <c r="E2957" t="s">
        <v>16226</v>
      </c>
      <c r="F2957" t="s">
        <v>37</v>
      </c>
      <c r="G2957" t="s">
        <v>38</v>
      </c>
      <c r="H2957">
        <v>8000000</v>
      </c>
      <c r="I2957">
        <v>5.5</v>
      </c>
    </row>
    <row r="2958" spans="1:9" x14ac:dyDescent="0.3">
      <c r="A2958" t="s">
        <v>6963</v>
      </c>
      <c r="B2958">
        <v>98</v>
      </c>
      <c r="C2958">
        <v>117190</v>
      </c>
      <c r="D2958" t="s">
        <v>1752</v>
      </c>
      <c r="E2958" t="s">
        <v>16229</v>
      </c>
      <c r="F2958" t="s">
        <v>37</v>
      </c>
      <c r="G2958" t="s">
        <v>56</v>
      </c>
      <c r="H2958">
        <v>8000000</v>
      </c>
      <c r="I2958">
        <v>6.9</v>
      </c>
    </row>
    <row r="2959" spans="1:9" x14ac:dyDescent="0.3">
      <c r="A2959" t="s">
        <v>16232</v>
      </c>
      <c r="B2959">
        <v>95</v>
      </c>
      <c r="C2959">
        <v>108662</v>
      </c>
      <c r="D2959" t="s">
        <v>6790</v>
      </c>
      <c r="E2959" t="s">
        <v>16234</v>
      </c>
      <c r="F2959" t="s">
        <v>37</v>
      </c>
      <c r="G2959" t="s">
        <v>38</v>
      </c>
      <c r="H2959">
        <v>8000000</v>
      </c>
      <c r="I2959">
        <v>6</v>
      </c>
    </row>
    <row r="2960" spans="1:9" x14ac:dyDescent="0.3">
      <c r="A2960" t="s">
        <v>16240</v>
      </c>
      <c r="B2960">
        <v>107</v>
      </c>
      <c r="C2960">
        <v>53481</v>
      </c>
      <c r="D2960" t="s">
        <v>2125</v>
      </c>
      <c r="E2960" t="s">
        <v>16241</v>
      </c>
      <c r="F2960" t="s">
        <v>37</v>
      </c>
      <c r="G2960" t="s">
        <v>38</v>
      </c>
      <c r="H2960">
        <v>8000000</v>
      </c>
      <c r="I2960">
        <v>6.4</v>
      </c>
    </row>
    <row r="2961" spans="1:9" x14ac:dyDescent="0.3">
      <c r="A2961" t="s">
        <v>16244</v>
      </c>
      <c r="B2961">
        <v>102</v>
      </c>
      <c r="C2961">
        <v>23106</v>
      </c>
      <c r="D2961" t="s">
        <v>3124</v>
      </c>
      <c r="E2961" t="s">
        <v>16246</v>
      </c>
      <c r="F2961" t="s">
        <v>37</v>
      </c>
      <c r="G2961" t="s">
        <v>7090</v>
      </c>
      <c r="H2961">
        <v>50000000</v>
      </c>
      <c r="I2961">
        <v>6.6</v>
      </c>
    </row>
    <row r="2962" spans="1:9" x14ac:dyDescent="0.3">
      <c r="A2962" t="s">
        <v>16249</v>
      </c>
      <c r="B2962">
        <v>97</v>
      </c>
      <c r="C2962">
        <v>52961</v>
      </c>
      <c r="D2962" t="s">
        <v>3409</v>
      </c>
      <c r="E2962" t="s">
        <v>16252</v>
      </c>
      <c r="F2962" t="s">
        <v>37</v>
      </c>
      <c r="G2962" t="s">
        <v>3571</v>
      </c>
      <c r="H2962">
        <v>8000000</v>
      </c>
      <c r="I2962">
        <v>5.3</v>
      </c>
    </row>
    <row r="2963" spans="1:9" x14ac:dyDescent="0.3">
      <c r="A2963" t="s">
        <v>11441</v>
      </c>
      <c r="B2963">
        <v>124</v>
      </c>
      <c r="C2963">
        <v>439162</v>
      </c>
      <c r="D2963" t="s">
        <v>16256</v>
      </c>
      <c r="E2963" t="s">
        <v>16258</v>
      </c>
      <c r="F2963" t="s">
        <v>676</v>
      </c>
      <c r="G2963" t="s">
        <v>677</v>
      </c>
      <c r="H2963">
        <v>1100000000</v>
      </c>
      <c r="I2963">
        <v>8.1</v>
      </c>
    </row>
    <row r="2964" spans="1:9" x14ac:dyDescent="0.3">
      <c r="A2964" t="s">
        <v>16281</v>
      </c>
      <c r="B2964">
        <v>90</v>
      </c>
      <c r="C2964">
        <v>671240</v>
      </c>
      <c r="D2964" t="s">
        <v>1415</v>
      </c>
      <c r="E2964" t="s">
        <v>16282</v>
      </c>
      <c r="F2964" t="s">
        <v>37</v>
      </c>
      <c r="G2964" t="s">
        <v>56</v>
      </c>
      <c r="H2964">
        <v>7900000</v>
      </c>
      <c r="I2964">
        <v>6.9</v>
      </c>
    </row>
    <row r="2965" spans="1:9" x14ac:dyDescent="0.3">
      <c r="A2965" t="s">
        <v>16301</v>
      </c>
      <c r="B2965">
        <v>90</v>
      </c>
      <c r="C2965">
        <v>882290</v>
      </c>
      <c r="D2965" t="s">
        <v>3479</v>
      </c>
      <c r="E2965" t="s">
        <v>16302</v>
      </c>
      <c r="F2965" t="s">
        <v>37</v>
      </c>
      <c r="G2965" t="s">
        <v>370</v>
      </c>
      <c r="H2965">
        <v>10000000</v>
      </c>
      <c r="I2965">
        <v>6.5</v>
      </c>
    </row>
    <row r="2966" spans="1:9" x14ac:dyDescent="0.3">
      <c r="A2966" t="s">
        <v>6248</v>
      </c>
      <c r="B2966">
        <v>99</v>
      </c>
      <c r="C2966">
        <v>106593296</v>
      </c>
      <c r="D2966" t="s">
        <v>3932</v>
      </c>
      <c r="E2966" t="s">
        <v>16314</v>
      </c>
      <c r="F2966" t="s">
        <v>37</v>
      </c>
      <c r="G2966" t="s">
        <v>38</v>
      </c>
      <c r="H2966">
        <v>7500000</v>
      </c>
      <c r="I2966">
        <v>7.4</v>
      </c>
    </row>
    <row r="2967" spans="1:9" x14ac:dyDescent="0.3">
      <c r="A2967" t="s">
        <v>7785</v>
      </c>
      <c r="B2967">
        <v>115</v>
      </c>
      <c r="C2967">
        <v>43490057</v>
      </c>
      <c r="D2967" t="s">
        <v>2527</v>
      </c>
      <c r="E2967" t="s">
        <v>16318</v>
      </c>
      <c r="F2967" t="s">
        <v>37</v>
      </c>
      <c r="G2967" t="s">
        <v>38</v>
      </c>
      <c r="H2967">
        <v>7500000</v>
      </c>
      <c r="I2967">
        <v>6.9</v>
      </c>
    </row>
    <row r="2968" spans="1:9" x14ac:dyDescent="0.3">
      <c r="A2968" t="s">
        <v>16321</v>
      </c>
      <c r="B2968">
        <v>89</v>
      </c>
      <c r="C2968">
        <v>32333860</v>
      </c>
      <c r="D2968" t="s">
        <v>2136</v>
      </c>
      <c r="E2968" t="s">
        <v>16324</v>
      </c>
      <c r="F2968" t="s">
        <v>7241</v>
      </c>
      <c r="G2968" t="s">
        <v>3859</v>
      </c>
      <c r="H2968">
        <v>7500000</v>
      </c>
      <c r="I2968">
        <v>6.7</v>
      </c>
    </row>
    <row r="2969" spans="1:9" x14ac:dyDescent="0.3">
      <c r="A2969" t="s">
        <v>8186</v>
      </c>
      <c r="B2969">
        <v>92</v>
      </c>
      <c r="C2969">
        <v>24792061</v>
      </c>
      <c r="D2969" t="s">
        <v>2527</v>
      </c>
      <c r="E2969" t="s">
        <v>16335</v>
      </c>
      <c r="F2969" t="s">
        <v>37</v>
      </c>
      <c r="G2969" t="s">
        <v>38</v>
      </c>
      <c r="H2969">
        <v>6500000</v>
      </c>
      <c r="I2969">
        <v>7.6</v>
      </c>
    </row>
    <row r="2970" spans="1:9" x14ac:dyDescent="0.3">
      <c r="A2970" t="s">
        <v>16339</v>
      </c>
      <c r="B2970">
        <v>94</v>
      </c>
      <c r="C2970">
        <v>17544812</v>
      </c>
      <c r="D2970" t="s">
        <v>6403</v>
      </c>
      <c r="E2970" t="s">
        <v>16340</v>
      </c>
      <c r="F2970" t="s">
        <v>37</v>
      </c>
      <c r="G2970" t="s">
        <v>38</v>
      </c>
      <c r="H2970">
        <v>10000000</v>
      </c>
      <c r="I2970">
        <v>5.4</v>
      </c>
    </row>
    <row r="2971" spans="1:9" x14ac:dyDescent="0.3">
      <c r="A2971" t="s">
        <v>13017</v>
      </c>
      <c r="B2971">
        <v>100</v>
      </c>
      <c r="C2971">
        <v>12574715</v>
      </c>
      <c r="D2971" t="s">
        <v>3409</v>
      </c>
      <c r="E2971" t="s">
        <v>16344</v>
      </c>
      <c r="F2971" t="s">
        <v>37</v>
      </c>
      <c r="G2971" t="s">
        <v>56</v>
      </c>
      <c r="H2971">
        <v>4500000</v>
      </c>
      <c r="I2971">
        <v>7.3</v>
      </c>
    </row>
    <row r="2972" spans="1:9" x14ac:dyDescent="0.3">
      <c r="A2972" t="s">
        <v>16351</v>
      </c>
      <c r="B2972">
        <v>109</v>
      </c>
      <c r="C2972">
        <v>5100000</v>
      </c>
      <c r="D2972" t="s">
        <v>1415</v>
      </c>
      <c r="E2972" t="s">
        <v>16352</v>
      </c>
      <c r="F2972" t="s">
        <v>37</v>
      </c>
      <c r="G2972" t="s">
        <v>56</v>
      </c>
      <c r="H2972">
        <v>7500000</v>
      </c>
      <c r="I2972">
        <v>6</v>
      </c>
    </row>
    <row r="2973" spans="1:9" x14ac:dyDescent="0.3">
      <c r="A2973" t="s">
        <v>9521</v>
      </c>
      <c r="B2973">
        <v>105</v>
      </c>
      <c r="C2973">
        <v>10460089</v>
      </c>
      <c r="D2973" t="s">
        <v>2142</v>
      </c>
      <c r="E2973" t="s">
        <v>16356</v>
      </c>
      <c r="F2973" t="s">
        <v>37</v>
      </c>
      <c r="G2973" t="s">
        <v>38</v>
      </c>
      <c r="H2973">
        <v>7500000</v>
      </c>
      <c r="I2973">
        <v>7.2</v>
      </c>
    </row>
    <row r="2974" spans="1:9" x14ac:dyDescent="0.3">
      <c r="A2974" t="s">
        <v>8640</v>
      </c>
      <c r="B2974">
        <v>102</v>
      </c>
      <c r="C2974">
        <v>4239767</v>
      </c>
      <c r="D2974" t="s">
        <v>4479</v>
      </c>
      <c r="E2974" t="s">
        <v>16360</v>
      </c>
      <c r="F2974" t="s">
        <v>37</v>
      </c>
      <c r="G2974" t="s">
        <v>268</v>
      </c>
      <c r="H2974">
        <v>7500000</v>
      </c>
      <c r="I2974">
        <v>6</v>
      </c>
    </row>
    <row r="2975" spans="1:9" x14ac:dyDescent="0.3">
      <c r="A2975" t="s">
        <v>16363</v>
      </c>
      <c r="B2975">
        <v>97</v>
      </c>
      <c r="C2975">
        <v>4131640</v>
      </c>
      <c r="D2975" t="s">
        <v>1009</v>
      </c>
      <c r="E2975" t="s">
        <v>16364</v>
      </c>
      <c r="F2975" t="s">
        <v>37</v>
      </c>
      <c r="G2975" t="s">
        <v>38</v>
      </c>
      <c r="H2975">
        <v>7500000</v>
      </c>
      <c r="I2975">
        <v>3.1</v>
      </c>
    </row>
    <row r="2976" spans="1:9" x14ac:dyDescent="0.3">
      <c r="A2976" t="s">
        <v>16368</v>
      </c>
      <c r="B2976">
        <v>118</v>
      </c>
      <c r="C2976">
        <v>3347439</v>
      </c>
      <c r="D2976" t="s">
        <v>214</v>
      </c>
      <c r="E2976" t="s">
        <v>16370</v>
      </c>
      <c r="F2976" t="s">
        <v>37</v>
      </c>
      <c r="G2976" t="s">
        <v>38</v>
      </c>
      <c r="H2976">
        <v>7500000</v>
      </c>
      <c r="I2976">
        <v>6.9</v>
      </c>
    </row>
    <row r="2977" spans="1:9" x14ac:dyDescent="0.3">
      <c r="A2977" t="s">
        <v>14061</v>
      </c>
      <c r="B2977">
        <v>92</v>
      </c>
      <c r="C2977">
        <v>10814185</v>
      </c>
      <c r="D2977" t="s">
        <v>4262</v>
      </c>
      <c r="E2977" t="s">
        <v>16373</v>
      </c>
      <c r="F2977" t="s">
        <v>37</v>
      </c>
      <c r="G2977" t="s">
        <v>38</v>
      </c>
      <c r="H2977">
        <v>8000000</v>
      </c>
      <c r="I2977">
        <v>6.2</v>
      </c>
    </row>
    <row r="2978" spans="1:9" x14ac:dyDescent="0.3">
      <c r="A2978" t="s">
        <v>16379</v>
      </c>
      <c r="B2978">
        <v>103</v>
      </c>
      <c r="C2978">
        <v>206400</v>
      </c>
      <c r="D2978" t="s">
        <v>16012</v>
      </c>
      <c r="E2978" t="s">
        <v>16380</v>
      </c>
      <c r="F2978" t="s">
        <v>1464</v>
      </c>
      <c r="G2978" t="s">
        <v>1465</v>
      </c>
      <c r="H2978">
        <v>50000000</v>
      </c>
      <c r="I2978">
        <v>6.9</v>
      </c>
    </row>
    <row r="2979" spans="1:9" x14ac:dyDescent="0.3">
      <c r="A2979" t="s">
        <v>9430</v>
      </c>
      <c r="B2979">
        <v>93</v>
      </c>
      <c r="C2979">
        <v>197148</v>
      </c>
      <c r="D2979" t="s">
        <v>16384</v>
      </c>
      <c r="E2979" t="s">
        <v>16385</v>
      </c>
      <c r="F2979" t="s">
        <v>37</v>
      </c>
      <c r="G2979" t="s">
        <v>56</v>
      </c>
      <c r="H2979">
        <v>7500000</v>
      </c>
      <c r="I2979">
        <v>6.3</v>
      </c>
    </row>
    <row r="2980" spans="1:9" x14ac:dyDescent="0.3">
      <c r="A2980" t="s">
        <v>16392</v>
      </c>
      <c r="B2980">
        <v>113</v>
      </c>
      <c r="C2980">
        <v>3014541</v>
      </c>
      <c r="D2980" t="s">
        <v>3409</v>
      </c>
      <c r="E2980" t="s">
        <v>16393</v>
      </c>
      <c r="F2980" t="s">
        <v>37</v>
      </c>
      <c r="G2980" t="s">
        <v>56</v>
      </c>
      <c r="H2980">
        <v>8000000</v>
      </c>
      <c r="I2980">
        <v>6.7</v>
      </c>
    </row>
    <row r="2981" spans="1:9" x14ac:dyDescent="0.3">
      <c r="A2981" t="s">
        <v>16403</v>
      </c>
      <c r="B2981">
        <v>153</v>
      </c>
      <c r="C2981">
        <v>872643</v>
      </c>
      <c r="D2981" t="s">
        <v>2717</v>
      </c>
      <c r="E2981" t="s">
        <v>16406</v>
      </c>
      <c r="F2981" t="s">
        <v>5611</v>
      </c>
      <c r="G2981" t="s">
        <v>38</v>
      </c>
      <c r="H2981">
        <v>6000000</v>
      </c>
      <c r="I2981">
        <v>5.4</v>
      </c>
    </row>
    <row r="2982" spans="1:9" x14ac:dyDescent="0.3">
      <c r="A2982" t="s">
        <v>16410</v>
      </c>
      <c r="B2982">
        <v>89</v>
      </c>
      <c r="C2982">
        <v>4443403</v>
      </c>
      <c r="D2982" t="s">
        <v>16411</v>
      </c>
      <c r="E2982" t="s">
        <v>16412</v>
      </c>
      <c r="F2982" t="s">
        <v>1464</v>
      </c>
      <c r="G2982" t="s">
        <v>1465</v>
      </c>
      <c r="H2982">
        <v>7300000</v>
      </c>
      <c r="I2982">
        <v>8</v>
      </c>
    </row>
    <row r="2983" spans="1:9" x14ac:dyDescent="0.3">
      <c r="A2983" t="s">
        <v>12849</v>
      </c>
      <c r="B2983">
        <v>118</v>
      </c>
      <c r="C2983">
        <v>1330827</v>
      </c>
      <c r="D2983" t="s">
        <v>5544</v>
      </c>
      <c r="E2983" t="s">
        <v>16427</v>
      </c>
      <c r="F2983" t="s">
        <v>37</v>
      </c>
      <c r="G2983" t="s">
        <v>1465</v>
      </c>
      <c r="H2983">
        <v>7000000</v>
      </c>
      <c r="I2983">
        <v>7</v>
      </c>
    </row>
    <row r="2984" spans="1:9" x14ac:dyDescent="0.3">
      <c r="A2984" t="s">
        <v>16431</v>
      </c>
      <c r="B2984">
        <v>97</v>
      </c>
      <c r="C2984">
        <v>1818681</v>
      </c>
      <c r="D2984" t="s">
        <v>464</v>
      </c>
      <c r="E2984" t="s">
        <v>16432</v>
      </c>
      <c r="F2984" t="s">
        <v>37</v>
      </c>
      <c r="G2984" t="s">
        <v>56</v>
      </c>
      <c r="H2984">
        <v>7300000</v>
      </c>
      <c r="I2984">
        <v>7.2</v>
      </c>
    </row>
    <row r="2985" spans="1:9" x14ac:dyDescent="0.3">
      <c r="A2985" t="s">
        <v>16435</v>
      </c>
      <c r="B2985">
        <v>100</v>
      </c>
      <c r="C2985">
        <v>12610552</v>
      </c>
      <c r="D2985" t="s">
        <v>262</v>
      </c>
      <c r="E2985" t="s">
        <v>16437</v>
      </c>
      <c r="F2985" t="s">
        <v>37</v>
      </c>
      <c r="G2985" t="s">
        <v>38</v>
      </c>
      <c r="H2985">
        <v>7500000</v>
      </c>
      <c r="I2985">
        <v>3.5</v>
      </c>
    </row>
    <row r="2986" spans="1:9" x14ac:dyDescent="0.3">
      <c r="A2986" t="s">
        <v>8186</v>
      </c>
      <c r="B2986">
        <v>96</v>
      </c>
      <c r="C2986">
        <v>143492840</v>
      </c>
      <c r="D2986" t="s">
        <v>1415</v>
      </c>
      <c r="E2986" t="s">
        <v>16441</v>
      </c>
      <c r="F2986" t="s">
        <v>37</v>
      </c>
      <c r="G2986" t="s">
        <v>38</v>
      </c>
      <c r="H2986">
        <v>7500000</v>
      </c>
      <c r="I2986">
        <v>7.5</v>
      </c>
    </row>
    <row r="2987" spans="1:9" x14ac:dyDescent="0.3">
      <c r="A2987" t="s">
        <v>16450</v>
      </c>
      <c r="B2987">
        <v>120</v>
      </c>
      <c r="C2987">
        <v>43800000</v>
      </c>
      <c r="D2987" t="s">
        <v>50</v>
      </c>
      <c r="E2987" t="s">
        <v>16451</v>
      </c>
      <c r="F2987" t="s">
        <v>37</v>
      </c>
      <c r="G2987" t="s">
        <v>56</v>
      </c>
      <c r="H2987">
        <v>7200000</v>
      </c>
      <c r="I2987">
        <v>6.7</v>
      </c>
    </row>
    <row r="2988" spans="1:9" x14ac:dyDescent="0.3">
      <c r="A2988" t="s">
        <v>4850</v>
      </c>
      <c r="B2988">
        <v>175</v>
      </c>
      <c r="C2988">
        <v>134821952</v>
      </c>
      <c r="D2988" t="s">
        <v>1935</v>
      </c>
      <c r="E2988" t="s">
        <v>16455</v>
      </c>
      <c r="F2988" t="s">
        <v>37</v>
      </c>
      <c r="G2988" t="s">
        <v>38</v>
      </c>
      <c r="H2988">
        <v>6000000</v>
      </c>
      <c r="I2988">
        <v>9.1999999999999993</v>
      </c>
    </row>
    <row r="2989" spans="1:9" x14ac:dyDescent="0.3">
      <c r="A2989" t="s">
        <v>5175</v>
      </c>
      <c r="B2989">
        <v>95</v>
      </c>
      <c r="C2989">
        <v>94900000</v>
      </c>
      <c r="D2989" t="s">
        <v>7837</v>
      </c>
      <c r="E2989" t="s">
        <v>16459</v>
      </c>
      <c r="F2989" t="s">
        <v>37</v>
      </c>
      <c r="G2989" t="s">
        <v>38</v>
      </c>
      <c r="H2989">
        <v>4000000</v>
      </c>
      <c r="I2989">
        <v>6.1</v>
      </c>
    </row>
    <row r="2990" spans="1:9" x14ac:dyDescent="0.3">
      <c r="A2990" t="s">
        <v>180</v>
      </c>
      <c r="B2990">
        <v>95</v>
      </c>
      <c r="C2990">
        <v>32391374</v>
      </c>
      <c r="D2990" t="s">
        <v>1415</v>
      </c>
      <c r="E2990" t="s">
        <v>16463</v>
      </c>
      <c r="F2990" t="s">
        <v>37</v>
      </c>
      <c r="G2990" t="s">
        <v>38</v>
      </c>
      <c r="H2990">
        <v>7500000</v>
      </c>
      <c r="I2990">
        <v>7.7</v>
      </c>
    </row>
    <row r="2991" spans="1:9" x14ac:dyDescent="0.3">
      <c r="A2991" t="s">
        <v>14295</v>
      </c>
      <c r="B2991">
        <v>121</v>
      </c>
      <c r="C2991">
        <v>40158000</v>
      </c>
      <c r="D2991" t="s">
        <v>7837</v>
      </c>
      <c r="E2991" t="s">
        <v>16467</v>
      </c>
      <c r="F2991" t="s">
        <v>37</v>
      </c>
      <c r="G2991" t="s">
        <v>179</v>
      </c>
      <c r="H2991">
        <v>7000000</v>
      </c>
      <c r="I2991">
        <v>7.6</v>
      </c>
    </row>
    <row r="2992" spans="1:9" x14ac:dyDescent="0.3">
      <c r="A2992" t="s">
        <v>1526</v>
      </c>
      <c r="B2992">
        <v>110</v>
      </c>
      <c r="C2992">
        <v>113709992</v>
      </c>
      <c r="D2992" t="s">
        <v>2527</v>
      </c>
      <c r="E2992" t="s">
        <v>16471</v>
      </c>
      <c r="F2992" t="s">
        <v>37</v>
      </c>
      <c r="G2992" t="s">
        <v>38</v>
      </c>
      <c r="H2992">
        <v>7000000</v>
      </c>
      <c r="I2992">
        <v>6.1</v>
      </c>
    </row>
    <row r="2993" spans="1:9" x14ac:dyDescent="0.3">
      <c r="A2993" t="s">
        <v>876</v>
      </c>
      <c r="B2993">
        <v>96</v>
      </c>
      <c r="C2993">
        <v>32131483</v>
      </c>
      <c r="D2993" t="s">
        <v>3030</v>
      </c>
      <c r="E2993" t="s">
        <v>16475</v>
      </c>
      <c r="F2993" t="s">
        <v>37</v>
      </c>
      <c r="G2993" t="s">
        <v>38</v>
      </c>
      <c r="H2993">
        <v>11000000</v>
      </c>
      <c r="I2993">
        <v>4.9000000000000004</v>
      </c>
    </row>
    <row r="2994" spans="1:9" x14ac:dyDescent="0.3">
      <c r="A2994" t="s">
        <v>16450</v>
      </c>
      <c r="B2994">
        <v>121</v>
      </c>
      <c r="C2994">
        <v>35400000</v>
      </c>
      <c r="D2994" t="s">
        <v>50</v>
      </c>
      <c r="E2994" t="s">
        <v>16479</v>
      </c>
      <c r="F2994" t="s">
        <v>37</v>
      </c>
      <c r="G2994" t="s">
        <v>56</v>
      </c>
      <c r="H2994">
        <v>7000000</v>
      </c>
      <c r="I2994">
        <v>6.8</v>
      </c>
    </row>
    <row r="2995" spans="1:9" x14ac:dyDescent="0.3">
      <c r="A2995" t="s">
        <v>4053</v>
      </c>
      <c r="B2995">
        <v>95</v>
      </c>
      <c r="C2995">
        <v>34099640</v>
      </c>
      <c r="D2995" t="s">
        <v>7963</v>
      </c>
      <c r="E2995" t="s">
        <v>16483</v>
      </c>
      <c r="F2995" t="s">
        <v>37</v>
      </c>
      <c r="G2995" t="s">
        <v>38</v>
      </c>
      <c r="H2995">
        <v>5000000</v>
      </c>
      <c r="I2995">
        <v>7</v>
      </c>
    </row>
    <row r="2996" spans="1:9" x14ac:dyDescent="0.3">
      <c r="A2996" t="s">
        <v>14946</v>
      </c>
      <c r="B2996">
        <v>112</v>
      </c>
      <c r="C2996">
        <v>37295394</v>
      </c>
      <c r="D2996" t="s">
        <v>2527</v>
      </c>
      <c r="E2996" t="s">
        <v>16493</v>
      </c>
      <c r="F2996" t="s">
        <v>37</v>
      </c>
      <c r="G2996" t="s">
        <v>38</v>
      </c>
      <c r="H2996">
        <v>6600000</v>
      </c>
      <c r="I2996">
        <v>5.7</v>
      </c>
    </row>
    <row r="2997" spans="1:9" x14ac:dyDescent="0.3">
      <c r="A2997" t="s">
        <v>3401</v>
      </c>
      <c r="B2997">
        <v>93</v>
      </c>
      <c r="C2997">
        <v>31501218</v>
      </c>
      <c r="D2997" t="s">
        <v>5940</v>
      </c>
      <c r="E2997" t="s">
        <v>16496</v>
      </c>
      <c r="F2997" t="s">
        <v>37</v>
      </c>
      <c r="G2997" t="s">
        <v>38</v>
      </c>
      <c r="H2997">
        <v>7500000</v>
      </c>
      <c r="I2997">
        <v>7.5</v>
      </c>
    </row>
    <row r="2998" spans="1:9" x14ac:dyDescent="0.3">
      <c r="A2998" t="s">
        <v>5121</v>
      </c>
      <c r="B2998">
        <v>110</v>
      </c>
      <c r="C2998">
        <v>28747570</v>
      </c>
      <c r="D2998" t="s">
        <v>1726</v>
      </c>
      <c r="E2998" t="s">
        <v>16500</v>
      </c>
      <c r="F2998" t="s">
        <v>37</v>
      </c>
      <c r="G2998" t="s">
        <v>268</v>
      </c>
      <c r="H2998">
        <v>7000000</v>
      </c>
      <c r="I2998">
        <v>7.4</v>
      </c>
    </row>
    <row r="2999" spans="1:9" x14ac:dyDescent="0.3">
      <c r="A2999" t="s">
        <v>4903</v>
      </c>
      <c r="B2999">
        <v>104</v>
      </c>
      <c r="C2999">
        <v>25625110</v>
      </c>
      <c r="D2999" t="s">
        <v>334</v>
      </c>
      <c r="E2999" t="s">
        <v>16504</v>
      </c>
      <c r="F2999" t="s">
        <v>37</v>
      </c>
      <c r="G2999" t="s">
        <v>38</v>
      </c>
      <c r="H2999">
        <v>7000000</v>
      </c>
      <c r="I2999">
        <v>7.2</v>
      </c>
    </row>
    <row r="3000" spans="1:9" x14ac:dyDescent="0.3">
      <c r="A3000" t="s">
        <v>16510</v>
      </c>
      <c r="B3000">
        <v>119</v>
      </c>
      <c r="C3000">
        <v>25000000</v>
      </c>
      <c r="D3000" t="s">
        <v>73</v>
      </c>
      <c r="E3000" t="s">
        <v>16511</v>
      </c>
      <c r="F3000" t="s">
        <v>37</v>
      </c>
      <c r="G3000" t="s">
        <v>38</v>
      </c>
      <c r="H3000">
        <v>9000000</v>
      </c>
      <c r="I3000">
        <v>6.8</v>
      </c>
    </row>
    <row r="3001" spans="1:9" x14ac:dyDescent="0.3">
      <c r="A3001" t="s">
        <v>16450</v>
      </c>
      <c r="B3001">
        <v>125</v>
      </c>
      <c r="C3001">
        <v>21000000</v>
      </c>
      <c r="D3001" t="s">
        <v>50</v>
      </c>
      <c r="E3001" t="s">
        <v>16515</v>
      </c>
      <c r="F3001" t="s">
        <v>37</v>
      </c>
      <c r="G3001" t="s">
        <v>56</v>
      </c>
      <c r="H3001">
        <v>13000000</v>
      </c>
      <c r="I3001">
        <v>6.8</v>
      </c>
    </row>
    <row r="3002" spans="1:9" x14ac:dyDescent="0.3">
      <c r="A3002" t="s">
        <v>9940</v>
      </c>
      <c r="B3002">
        <v>96</v>
      </c>
      <c r="C3002">
        <v>20257000</v>
      </c>
      <c r="D3002" t="s">
        <v>422</v>
      </c>
      <c r="E3002" t="s">
        <v>16518</v>
      </c>
      <c r="F3002" t="s">
        <v>37</v>
      </c>
      <c r="G3002" t="s">
        <v>38</v>
      </c>
      <c r="H3002">
        <v>7000000</v>
      </c>
      <c r="I3002">
        <v>5.2</v>
      </c>
    </row>
    <row r="3003" spans="1:9" x14ac:dyDescent="0.3">
      <c r="A3003" t="s">
        <v>7875</v>
      </c>
      <c r="B3003">
        <v>100</v>
      </c>
      <c r="C3003">
        <v>26005908</v>
      </c>
      <c r="D3003" t="s">
        <v>8570</v>
      </c>
      <c r="E3003" t="s">
        <v>16523</v>
      </c>
      <c r="F3003" t="s">
        <v>37</v>
      </c>
      <c r="G3003" t="s">
        <v>56</v>
      </c>
      <c r="H3003">
        <v>3500000</v>
      </c>
      <c r="I3003">
        <v>7.2</v>
      </c>
    </row>
    <row r="3004" spans="1:9" x14ac:dyDescent="0.3">
      <c r="A3004" t="s">
        <v>16533</v>
      </c>
      <c r="B3004">
        <v>89</v>
      </c>
      <c r="C3004">
        <v>15818967</v>
      </c>
      <c r="D3004" t="s">
        <v>5103</v>
      </c>
      <c r="E3004" t="s">
        <v>16535</v>
      </c>
      <c r="F3004" t="s">
        <v>37</v>
      </c>
      <c r="G3004" t="s">
        <v>38</v>
      </c>
      <c r="H3004">
        <v>7000000</v>
      </c>
      <c r="I3004">
        <v>4</v>
      </c>
    </row>
    <row r="3005" spans="1:9" x14ac:dyDescent="0.3">
      <c r="A3005" t="s">
        <v>4166</v>
      </c>
      <c r="B3005">
        <v>92</v>
      </c>
      <c r="C3005">
        <v>14891000</v>
      </c>
      <c r="D3005" t="s">
        <v>1671</v>
      </c>
      <c r="E3005" t="s">
        <v>16540</v>
      </c>
      <c r="F3005" t="s">
        <v>37</v>
      </c>
      <c r="G3005" t="s">
        <v>38</v>
      </c>
      <c r="H3005">
        <v>7000000</v>
      </c>
      <c r="I3005">
        <v>6.8</v>
      </c>
    </row>
    <row r="3006" spans="1:9" x14ac:dyDescent="0.3">
      <c r="A3006" t="s">
        <v>12822</v>
      </c>
      <c r="B3006">
        <v>109</v>
      </c>
      <c r="C3006">
        <v>16901126</v>
      </c>
      <c r="D3006" t="s">
        <v>16544</v>
      </c>
      <c r="E3006" t="s">
        <v>16545</v>
      </c>
      <c r="F3006" t="s">
        <v>37</v>
      </c>
      <c r="G3006" t="s">
        <v>38</v>
      </c>
      <c r="H3006">
        <v>7000000</v>
      </c>
      <c r="I3006">
        <v>6.9</v>
      </c>
    </row>
    <row r="3007" spans="1:9" x14ac:dyDescent="0.3">
      <c r="A3007" t="s">
        <v>13454</v>
      </c>
      <c r="B3007">
        <v>103</v>
      </c>
      <c r="C3007">
        <v>17474107</v>
      </c>
      <c r="D3007" t="s">
        <v>9193</v>
      </c>
      <c r="E3007" t="s">
        <v>16552</v>
      </c>
      <c r="F3007" t="s">
        <v>37</v>
      </c>
      <c r="G3007" t="s">
        <v>38</v>
      </c>
      <c r="H3007">
        <v>7000000</v>
      </c>
      <c r="I3007">
        <v>7.3</v>
      </c>
    </row>
    <row r="3008" spans="1:9" x14ac:dyDescent="0.3">
      <c r="A3008" t="s">
        <v>7484</v>
      </c>
      <c r="B3008">
        <v>95</v>
      </c>
      <c r="C3008">
        <v>14003141</v>
      </c>
      <c r="D3008" t="s">
        <v>2125</v>
      </c>
      <c r="E3008" t="s">
        <v>16555</v>
      </c>
      <c r="F3008" t="s">
        <v>37</v>
      </c>
      <c r="G3008" t="s">
        <v>38</v>
      </c>
      <c r="H3008">
        <v>7000000</v>
      </c>
      <c r="I3008">
        <v>6.1</v>
      </c>
    </row>
    <row r="3009" spans="1:9" x14ac:dyDescent="0.3">
      <c r="A3009" t="s">
        <v>12822</v>
      </c>
      <c r="B3009">
        <v>105</v>
      </c>
      <c r="C3009">
        <v>12583510</v>
      </c>
      <c r="D3009" t="s">
        <v>6403</v>
      </c>
      <c r="E3009" t="s">
        <v>16559</v>
      </c>
      <c r="F3009" t="s">
        <v>37</v>
      </c>
      <c r="G3009" t="s">
        <v>38</v>
      </c>
      <c r="H3009">
        <v>7000000</v>
      </c>
      <c r="I3009">
        <v>6</v>
      </c>
    </row>
    <row r="3010" spans="1:9" x14ac:dyDescent="0.3">
      <c r="A3010" t="s">
        <v>7113</v>
      </c>
      <c r="B3010">
        <v>106</v>
      </c>
      <c r="C3010">
        <v>9190525</v>
      </c>
      <c r="D3010" t="s">
        <v>2527</v>
      </c>
      <c r="E3010" t="s">
        <v>16571</v>
      </c>
      <c r="F3010" t="s">
        <v>37</v>
      </c>
      <c r="G3010" t="s">
        <v>38</v>
      </c>
      <c r="H3010">
        <v>7000000</v>
      </c>
      <c r="I3010">
        <v>7</v>
      </c>
    </row>
    <row r="3011" spans="1:9" x14ac:dyDescent="0.3">
      <c r="A3011" t="s">
        <v>16575</v>
      </c>
      <c r="B3011">
        <v>100</v>
      </c>
      <c r="C3011">
        <v>9176553</v>
      </c>
      <c r="D3011" t="s">
        <v>8060</v>
      </c>
      <c r="E3011" t="s">
        <v>16576</v>
      </c>
      <c r="F3011" t="s">
        <v>37</v>
      </c>
      <c r="G3011" t="s">
        <v>38</v>
      </c>
      <c r="H3011">
        <v>7500000</v>
      </c>
      <c r="I3011">
        <v>7.1</v>
      </c>
    </row>
    <row r="3012" spans="1:9" x14ac:dyDescent="0.3">
      <c r="A3012" t="s">
        <v>7064</v>
      </c>
      <c r="B3012">
        <v>103</v>
      </c>
      <c r="C3012">
        <v>9094451</v>
      </c>
      <c r="D3012" t="s">
        <v>8945</v>
      </c>
      <c r="E3012" t="s">
        <v>16579</v>
      </c>
      <c r="F3012" t="s">
        <v>37</v>
      </c>
      <c r="G3012" t="s">
        <v>38</v>
      </c>
      <c r="H3012">
        <v>7000000</v>
      </c>
      <c r="I3012">
        <v>6.2</v>
      </c>
    </row>
    <row r="3013" spans="1:9" x14ac:dyDescent="0.3">
      <c r="A3013" t="s">
        <v>12876</v>
      </c>
      <c r="B3013">
        <v>116</v>
      </c>
      <c r="C3013">
        <v>14612840</v>
      </c>
      <c r="D3013" t="s">
        <v>6199</v>
      </c>
      <c r="E3013" t="s">
        <v>16582</v>
      </c>
      <c r="F3013" t="s">
        <v>37</v>
      </c>
      <c r="G3013" t="s">
        <v>38</v>
      </c>
      <c r="H3013">
        <v>7000000</v>
      </c>
      <c r="I3013">
        <v>6.9</v>
      </c>
    </row>
    <row r="3014" spans="1:9" x14ac:dyDescent="0.3">
      <c r="A3014" t="s">
        <v>16586</v>
      </c>
      <c r="B3014">
        <v>99</v>
      </c>
      <c r="C3014">
        <v>9166863</v>
      </c>
      <c r="D3014" t="s">
        <v>214</v>
      </c>
      <c r="E3014" t="s">
        <v>16588</v>
      </c>
      <c r="F3014" t="s">
        <v>37</v>
      </c>
      <c r="G3014" t="s">
        <v>38</v>
      </c>
      <c r="H3014">
        <v>7000000</v>
      </c>
      <c r="I3014">
        <v>7.6</v>
      </c>
    </row>
    <row r="3015" spans="1:9" x14ac:dyDescent="0.3">
      <c r="A3015" t="s">
        <v>487</v>
      </c>
      <c r="B3015">
        <v>164</v>
      </c>
      <c r="C3015">
        <v>8373585</v>
      </c>
      <c r="D3015" t="s">
        <v>3409</v>
      </c>
      <c r="E3015" t="s">
        <v>16592</v>
      </c>
      <c r="F3015" t="s">
        <v>37</v>
      </c>
      <c r="G3015" t="s">
        <v>38</v>
      </c>
      <c r="H3015">
        <v>7000000</v>
      </c>
      <c r="I3015">
        <v>7.6</v>
      </c>
    </row>
    <row r="3016" spans="1:9" x14ac:dyDescent="0.3">
      <c r="A3016" t="s">
        <v>16202</v>
      </c>
      <c r="B3016">
        <v>96</v>
      </c>
      <c r="C3016">
        <v>7292175</v>
      </c>
      <c r="D3016" t="s">
        <v>1415</v>
      </c>
      <c r="E3016" t="s">
        <v>16597</v>
      </c>
      <c r="F3016" t="s">
        <v>37</v>
      </c>
      <c r="G3016" t="s">
        <v>38</v>
      </c>
      <c r="H3016">
        <v>7000000</v>
      </c>
      <c r="I3016">
        <v>6.4</v>
      </c>
    </row>
    <row r="3017" spans="1:9" x14ac:dyDescent="0.3">
      <c r="A3017" t="s">
        <v>15467</v>
      </c>
      <c r="B3017">
        <v>122</v>
      </c>
      <c r="C3017">
        <v>6601079</v>
      </c>
      <c r="D3017" t="s">
        <v>3464</v>
      </c>
      <c r="E3017" t="s">
        <v>16600</v>
      </c>
      <c r="F3017" t="s">
        <v>37</v>
      </c>
      <c r="G3017" t="s">
        <v>56</v>
      </c>
      <c r="H3017">
        <v>7000000</v>
      </c>
      <c r="I3017">
        <v>6.2</v>
      </c>
    </row>
    <row r="3018" spans="1:9" x14ac:dyDescent="0.3">
      <c r="A3018" t="s">
        <v>1198</v>
      </c>
      <c r="B3018">
        <v>94</v>
      </c>
      <c r="C3018">
        <v>6165429</v>
      </c>
      <c r="D3018" t="s">
        <v>16604</v>
      </c>
      <c r="E3018" t="s">
        <v>16606</v>
      </c>
      <c r="F3018" t="s">
        <v>2221</v>
      </c>
      <c r="G3018" t="s">
        <v>370</v>
      </c>
      <c r="H3018">
        <v>6000000</v>
      </c>
      <c r="I3018">
        <v>7.5</v>
      </c>
    </row>
    <row r="3019" spans="1:9" x14ac:dyDescent="0.3">
      <c r="A3019" t="s">
        <v>9773</v>
      </c>
      <c r="B3019">
        <v>93</v>
      </c>
      <c r="C3019">
        <v>5694308</v>
      </c>
      <c r="D3019" t="s">
        <v>3913</v>
      </c>
      <c r="E3019" t="s">
        <v>16610</v>
      </c>
      <c r="F3019" t="s">
        <v>37</v>
      </c>
      <c r="G3019" t="s">
        <v>38</v>
      </c>
      <c r="H3019">
        <v>7000000</v>
      </c>
      <c r="I3019">
        <v>2</v>
      </c>
    </row>
    <row r="3020" spans="1:9" x14ac:dyDescent="0.3">
      <c r="A3020" t="s">
        <v>16614</v>
      </c>
      <c r="B3020">
        <v>96</v>
      </c>
      <c r="C3020">
        <v>5430822</v>
      </c>
      <c r="D3020" t="s">
        <v>16615</v>
      </c>
      <c r="E3020" t="s">
        <v>16617</v>
      </c>
      <c r="F3020" t="s">
        <v>37</v>
      </c>
      <c r="G3020" t="s">
        <v>56</v>
      </c>
      <c r="H3020">
        <v>7000000</v>
      </c>
      <c r="I3020">
        <v>6.2</v>
      </c>
    </row>
    <row r="3021" spans="1:9" x14ac:dyDescent="0.3">
      <c r="A3021" t="s">
        <v>16624</v>
      </c>
      <c r="B3021">
        <v>113</v>
      </c>
      <c r="C3021">
        <v>4720371</v>
      </c>
      <c r="D3021" t="s">
        <v>11069</v>
      </c>
      <c r="E3021" t="s">
        <v>16626</v>
      </c>
      <c r="F3021" t="s">
        <v>37</v>
      </c>
      <c r="G3021" t="s">
        <v>38</v>
      </c>
      <c r="H3021">
        <v>7000000</v>
      </c>
      <c r="I3021">
        <v>6.5</v>
      </c>
    </row>
    <row r="3022" spans="1:9" x14ac:dyDescent="0.3">
      <c r="A3022" t="s">
        <v>15585</v>
      </c>
      <c r="B3022">
        <v>192</v>
      </c>
      <c r="C3022">
        <v>2921738</v>
      </c>
      <c r="D3022" t="s">
        <v>2850</v>
      </c>
      <c r="E3022" t="s">
        <v>16633</v>
      </c>
      <c r="F3022" t="s">
        <v>5611</v>
      </c>
      <c r="G3022" t="s">
        <v>5612</v>
      </c>
      <c r="H3022">
        <v>7000000</v>
      </c>
      <c r="I3022">
        <v>7.9</v>
      </c>
    </row>
    <row r="3023" spans="1:9" x14ac:dyDescent="0.3">
      <c r="A3023" t="s">
        <v>1922</v>
      </c>
      <c r="B3023">
        <v>99</v>
      </c>
      <c r="C3023">
        <v>2344847</v>
      </c>
      <c r="D3023" t="s">
        <v>3794</v>
      </c>
      <c r="E3023" t="s">
        <v>16637</v>
      </c>
      <c r="F3023" t="s">
        <v>37</v>
      </c>
      <c r="G3023" t="s">
        <v>38</v>
      </c>
      <c r="H3023">
        <v>7000000</v>
      </c>
      <c r="I3023">
        <v>6.8</v>
      </c>
    </row>
    <row r="3024" spans="1:9" x14ac:dyDescent="0.3">
      <c r="A3024" t="s">
        <v>15176</v>
      </c>
      <c r="B3024">
        <v>91</v>
      </c>
      <c r="C3024">
        <v>7455447</v>
      </c>
      <c r="D3024" t="s">
        <v>1415</v>
      </c>
      <c r="E3024" t="s">
        <v>16640</v>
      </c>
      <c r="F3024" t="s">
        <v>37</v>
      </c>
      <c r="G3024" t="s">
        <v>38</v>
      </c>
      <c r="H3024">
        <v>7000000</v>
      </c>
      <c r="I3024">
        <v>6.3</v>
      </c>
    </row>
    <row r="3025" spans="1:9" x14ac:dyDescent="0.3">
      <c r="A3025" t="s">
        <v>16644</v>
      </c>
      <c r="B3025">
        <v>100</v>
      </c>
      <c r="C3025">
        <v>2148212</v>
      </c>
      <c r="D3025" t="s">
        <v>7144</v>
      </c>
      <c r="E3025" t="s">
        <v>16646</v>
      </c>
      <c r="F3025" t="s">
        <v>37</v>
      </c>
      <c r="G3025" t="s">
        <v>38</v>
      </c>
      <c r="H3025">
        <v>7000000</v>
      </c>
      <c r="I3025">
        <v>6.3</v>
      </c>
    </row>
    <row r="3026" spans="1:9" x14ac:dyDescent="0.3">
      <c r="A3026" t="s">
        <v>13940</v>
      </c>
      <c r="B3026">
        <v>105</v>
      </c>
      <c r="C3026">
        <v>2062066</v>
      </c>
      <c r="D3026" t="s">
        <v>1726</v>
      </c>
      <c r="E3026" t="s">
        <v>16649</v>
      </c>
      <c r="F3026" t="s">
        <v>37</v>
      </c>
      <c r="G3026" t="s">
        <v>38</v>
      </c>
      <c r="H3026">
        <v>7000000</v>
      </c>
      <c r="I3026">
        <v>6.6</v>
      </c>
    </row>
    <row r="3027" spans="1:9" x14ac:dyDescent="0.3">
      <c r="A3027" t="s">
        <v>13986</v>
      </c>
      <c r="B3027">
        <v>99</v>
      </c>
      <c r="C3027">
        <v>1654367</v>
      </c>
      <c r="D3027" t="s">
        <v>1544</v>
      </c>
      <c r="E3027" t="s">
        <v>16652</v>
      </c>
      <c r="F3027" t="s">
        <v>37</v>
      </c>
      <c r="G3027" t="s">
        <v>38</v>
      </c>
      <c r="H3027">
        <v>7000000</v>
      </c>
      <c r="I3027">
        <v>6.4</v>
      </c>
    </row>
    <row r="3028" spans="1:9" x14ac:dyDescent="0.3">
      <c r="A3028" t="s">
        <v>16655</v>
      </c>
      <c r="B3028">
        <v>112</v>
      </c>
      <c r="C3028">
        <v>1738692</v>
      </c>
      <c r="D3028" t="s">
        <v>4075</v>
      </c>
      <c r="E3028" t="s">
        <v>16656</v>
      </c>
      <c r="F3028" t="s">
        <v>37</v>
      </c>
      <c r="G3028" t="s">
        <v>56</v>
      </c>
      <c r="H3028">
        <v>7000000</v>
      </c>
      <c r="I3028">
        <v>7.5</v>
      </c>
    </row>
    <row r="3029" spans="1:9" x14ac:dyDescent="0.3">
      <c r="A3029" t="s">
        <v>16665</v>
      </c>
      <c r="B3029">
        <v>99</v>
      </c>
      <c r="C3029">
        <v>1889522</v>
      </c>
      <c r="D3029" t="s">
        <v>3794</v>
      </c>
      <c r="E3029" t="s">
        <v>16666</v>
      </c>
      <c r="F3029" t="s">
        <v>37</v>
      </c>
      <c r="G3029" t="s">
        <v>38</v>
      </c>
      <c r="H3029">
        <v>7000000</v>
      </c>
      <c r="I3029">
        <v>6.5</v>
      </c>
    </row>
    <row r="3030" spans="1:9" x14ac:dyDescent="0.3">
      <c r="A3030" t="s">
        <v>16392</v>
      </c>
      <c r="B3030">
        <v>125</v>
      </c>
      <c r="C3030">
        <v>1110286</v>
      </c>
      <c r="D3030" t="s">
        <v>214</v>
      </c>
      <c r="E3030" t="s">
        <v>16674</v>
      </c>
      <c r="F3030" t="s">
        <v>37</v>
      </c>
      <c r="G3030" t="s">
        <v>38</v>
      </c>
      <c r="H3030">
        <v>4825000</v>
      </c>
      <c r="I3030">
        <v>7.2</v>
      </c>
    </row>
    <row r="3031" spans="1:9" x14ac:dyDescent="0.3">
      <c r="A3031" t="s">
        <v>16677</v>
      </c>
      <c r="B3031">
        <v>107</v>
      </c>
      <c r="C3031">
        <v>1000000</v>
      </c>
      <c r="D3031" t="s">
        <v>1221</v>
      </c>
      <c r="E3031" t="s">
        <v>16679</v>
      </c>
      <c r="F3031" t="s">
        <v>37</v>
      </c>
      <c r="G3031" t="s">
        <v>56</v>
      </c>
      <c r="H3031">
        <v>9000000</v>
      </c>
      <c r="I3031">
        <v>6.3</v>
      </c>
    </row>
    <row r="3032" spans="1:9" x14ac:dyDescent="0.3">
      <c r="A3032" t="s">
        <v>6827</v>
      </c>
      <c r="B3032">
        <v>107</v>
      </c>
      <c r="C3032">
        <v>700000</v>
      </c>
      <c r="D3032" t="s">
        <v>6829</v>
      </c>
      <c r="E3032" t="s">
        <v>16683</v>
      </c>
      <c r="F3032" t="s">
        <v>1464</v>
      </c>
      <c r="G3032" t="s">
        <v>1465</v>
      </c>
      <c r="H3032">
        <v>50000000</v>
      </c>
      <c r="I3032">
        <v>7</v>
      </c>
    </row>
    <row r="3033" spans="1:9" x14ac:dyDescent="0.3">
      <c r="A3033" t="s">
        <v>6724</v>
      </c>
      <c r="B3033">
        <v>97</v>
      </c>
      <c r="C3033">
        <v>1768416</v>
      </c>
      <c r="D3033" t="s">
        <v>2527</v>
      </c>
      <c r="E3033" t="s">
        <v>16688</v>
      </c>
      <c r="F3033" t="s">
        <v>37</v>
      </c>
      <c r="G3033" t="s">
        <v>38</v>
      </c>
      <c r="H3033">
        <v>7000000</v>
      </c>
      <c r="I3033">
        <v>6.3</v>
      </c>
    </row>
    <row r="3034" spans="1:9" x14ac:dyDescent="0.3">
      <c r="A3034" t="s">
        <v>16698</v>
      </c>
      <c r="B3034">
        <v>95</v>
      </c>
      <c r="C3034">
        <v>306715</v>
      </c>
      <c r="D3034" t="s">
        <v>1671</v>
      </c>
      <c r="E3034" t="s">
        <v>16699</v>
      </c>
      <c r="F3034" t="s">
        <v>37</v>
      </c>
      <c r="G3034" t="s">
        <v>38</v>
      </c>
      <c r="H3034">
        <v>10000000</v>
      </c>
      <c r="I3034">
        <v>2.2999999999999998</v>
      </c>
    </row>
    <row r="3035" spans="1:9" x14ac:dyDescent="0.3">
      <c r="A3035" t="s">
        <v>16702</v>
      </c>
      <c r="B3035">
        <v>106</v>
      </c>
      <c r="C3035">
        <v>382946</v>
      </c>
      <c r="D3035" t="s">
        <v>3409</v>
      </c>
      <c r="E3035" t="s">
        <v>16703</v>
      </c>
      <c r="F3035" t="s">
        <v>37</v>
      </c>
      <c r="G3035" t="s">
        <v>38</v>
      </c>
      <c r="H3035">
        <v>7000000</v>
      </c>
      <c r="I3035">
        <v>7.1</v>
      </c>
    </row>
    <row r="3036" spans="1:9" x14ac:dyDescent="0.3">
      <c r="A3036" t="s">
        <v>6051</v>
      </c>
      <c r="B3036">
        <v>103</v>
      </c>
      <c r="C3036">
        <v>236266</v>
      </c>
      <c r="D3036" t="s">
        <v>6622</v>
      </c>
      <c r="E3036" t="s">
        <v>16711</v>
      </c>
      <c r="F3036" t="s">
        <v>37</v>
      </c>
      <c r="G3036" t="s">
        <v>38</v>
      </c>
      <c r="H3036">
        <v>3500000</v>
      </c>
      <c r="I3036">
        <v>6.2</v>
      </c>
    </row>
    <row r="3037" spans="1:9" x14ac:dyDescent="0.3">
      <c r="A3037" t="s">
        <v>16714</v>
      </c>
      <c r="B3037">
        <v>96</v>
      </c>
      <c r="C3037">
        <v>196067</v>
      </c>
      <c r="D3037" t="s">
        <v>214</v>
      </c>
      <c r="E3037" t="s">
        <v>16715</v>
      </c>
      <c r="F3037" t="s">
        <v>37</v>
      </c>
      <c r="G3037" t="s">
        <v>56</v>
      </c>
      <c r="H3037">
        <v>7000000</v>
      </c>
      <c r="I3037">
        <v>6.7</v>
      </c>
    </row>
    <row r="3038" spans="1:9" x14ac:dyDescent="0.3">
      <c r="A3038" t="s">
        <v>14895</v>
      </c>
      <c r="B3038">
        <v>103</v>
      </c>
      <c r="C3038">
        <v>532988</v>
      </c>
      <c r="D3038" t="s">
        <v>6326</v>
      </c>
      <c r="E3038" t="s">
        <v>16719</v>
      </c>
      <c r="F3038" t="s">
        <v>37</v>
      </c>
      <c r="G3038" t="s">
        <v>38</v>
      </c>
      <c r="H3038">
        <v>7000000</v>
      </c>
      <c r="I3038">
        <v>6.5</v>
      </c>
    </row>
    <row r="3039" spans="1:9" x14ac:dyDescent="0.3">
      <c r="A3039" t="s">
        <v>16722</v>
      </c>
      <c r="B3039">
        <v>108</v>
      </c>
      <c r="C3039">
        <v>453079</v>
      </c>
      <c r="D3039" t="s">
        <v>1671</v>
      </c>
      <c r="E3039" t="s">
        <v>16723</v>
      </c>
      <c r="F3039" t="s">
        <v>37</v>
      </c>
      <c r="G3039" t="s">
        <v>38</v>
      </c>
      <c r="H3039">
        <v>7000000</v>
      </c>
      <c r="I3039">
        <v>5.9</v>
      </c>
    </row>
    <row r="3040" spans="1:9" x14ac:dyDescent="0.3">
      <c r="A3040" t="s">
        <v>16733</v>
      </c>
      <c r="B3040">
        <v>118</v>
      </c>
      <c r="C3040">
        <v>46451</v>
      </c>
      <c r="D3040" t="s">
        <v>5967</v>
      </c>
      <c r="E3040" t="s">
        <v>16734</v>
      </c>
      <c r="F3040" t="s">
        <v>37</v>
      </c>
      <c r="G3040" t="s">
        <v>38</v>
      </c>
      <c r="H3040">
        <v>7000000</v>
      </c>
      <c r="I3040">
        <v>6</v>
      </c>
    </row>
    <row r="3041" spans="1:9" x14ac:dyDescent="0.3">
      <c r="A3041" t="s">
        <v>2293</v>
      </c>
      <c r="B3041">
        <v>97</v>
      </c>
      <c r="C3041">
        <v>233103</v>
      </c>
      <c r="D3041" t="s">
        <v>3409</v>
      </c>
      <c r="E3041" t="s">
        <v>16737</v>
      </c>
      <c r="F3041" t="s">
        <v>37</v>
      </c>
      <c r="G3041" t="s">
        <v>56</v>
      </c>
      <c r="H3041">
        <v>7000000</v>
      </c>
      <c r="I3041">
        <v>6.9</v>
      </c>
    </row>
    <row r="3042" spans="1:9" x14ac:dyDescent="0.3">
      <c r="A3042" t="s">
        <v>3694</v>
      </c>
      <c r="B3042">
        <v>115</v>
      </c>
      <c r="C3042">
        <v>41400000</v>
      </c>
      <c r="D3042" t="s">
        <v>15011</v>
      </c>
      <c r="E3042" t="s">
        <v>16768</v>
      </c>
      <c r="F3042" t="s">
        <v>37</v>
      </c>
      <c r="G3042" t="s">
        <v>38</v>
      </c>
      <c r="H3042">
        <v>6900000</v>
      </c>
      <c r="I3042">
        <v>7.3</v>
      </c>
    </row>
    <row r="3043" spans="1:9" x14ac:dyDescent="0.3">
      <c r="A3043" t="s">
        <v>9162</v>
      </c>
      <c r="B3043">
        <v>102</v>
      </c>
      <c r="C3043">
        <v>7993039</v>
      </c>
      <c r="D3043" t="s">
        <v>1671</v>
      </c>
      <c r="E3043" t="s">
        <v>16778</v>
      </c>
      <c r="F3043" t="s">
        <v>37</v>
      </c>
      <c r="G3043" t="s">
        <v>38</v>
      </c>
      <c r="H3043">
        <v>6900000</v>
      </c>
      <c r="I3043">
        <v>7.7</v>
      </c>
    </row>
    <row r="3044" spans="1:9" x14ac:dyDescent="0.3">
      <c r="A3044" t="s">
        <v>16797</v>
      </c>
      <c r="B3044">
        <v>125</v>
      </c>
      <c r="C3044">
        <v>927107</v>
      </c>
      <c r="D3044" t="s">
        <v>12009</v>
      </c>
      <c r="E3044" t="s">
        <v>16800</v>
      </c>
      <c r="F3044" t="s">
        <v>8731</v>
      </c>
      <c r="G3044" t="s">
        <v>767</v>
      </c>
      <c r="H3044">
        <v>15000000</v>
      </c>
      <c r="I3044">
        <v>7.3</v>
      </c>
    </row>
    <row r="3045" spans="1:9" x14ac:dyDescent="0.3">
      <c r="A3045" t="s">
        <v>16804</v>
      </c>
      <c r="B3045">
        <v>108</v>
      </c>
      <c r="C3045">
        <v>49526</v>
      </c>
      <c r="D3045" t="s">
        <v>2527</v>
      </c>
      <c r="E3045" t="s">
        <v>16805</v>
      </c>
      <c r="F3045" t="s">
        <v>37</v>
      </c>
      <c r="G3045" t="s">
        <v>38</v>
      </c>
      <c r="H3045">
        <v>6800000</v>
      </c>
      <c r="I3045">
        <v>7</v>
      </c>
    </row>
    <row r="3046" spans="1:9" x14ac:dyDescent="0.3">
      <c r="A3046" t="s">
        <v>16808</v>
      </c>
      <c r="B3046">
        <v>101</v>
      </c>
      <c r="C3046">
        <v>10696</v>
      </c>
      <c r="D3046" t="s">
        <v>1528</v>
      </c>
      <c r="E3046" t="s">
        <v>16810</v>
      </c>
      <c r="F3046" t="s">
        <v>37</v>
      </c>
      <c r="G3046" t="s">
        <v>38</v>
      </c>
      <c r="H3046">
        <v>6800000</v>
      </c>
      <c r="I3046">
        <v>6.4</v>
      </c>
    </row>
    <row r="3047" spans="1:9" x14ac:dyDescent="0.3">
      <c r="A3047" t="s">
        <v>16814</v>
      </c>
      <c r="B3047">
        <v>101</v>
      </c>
      <c r="C3047">
        <v>31607598</v>
      </c>
      <c r="D3047" t="s">
        <v>4384</v>
      </c>
      <c r="E3047" t="s">
        <v>16815</v>
      </c>
      <c r="F3047" t="s">
        <v>37</v>
      </c>
      <c r="G3047" t="s">
        <v>268</v>
      </c>
      <c r="H3047">
        <v>6900000</v>
      </c>
      <c r="I3047">
        <v>5.6</v>
      </c>
    </row>
    <row r="3048" spans="1:9" x14ac:dyDescent="0.3">
      <c r="A3048" t="s">
        <v>5743</v>
      </c>
      <c r="B3048">
        <v>139</v>
      </c>
      <c r="C3048">
        <v>6857096</v>
      </c>
      <c r="D3048" t="s">
        <v>16820</v>
      </c>
      <c r="E3048" t="s">
        <v>16821</v>
      </c>
      <c r="F3048" t="s">
        <v>1464</v>
      </c>
      <c r="G3048" t="s">
        <v>268</v>
      </c>
      <c r="H3048">
        <v>6800000</v>
      </c>
      <c r="I3048">
        <v>8.1999999999999993</v>
      </c>
    </row>
    <row r="3049" spans="1:9" x14ac:dyDescent="0.3">
      <c r="A3049" t="s">
        <v>4628</v>
      </c>
      <c r="B3049">
        <v>125</v>
      </c>
      <c r="C3049">
        <v>223878</v>
      </c>
      <c r="D3049" t="s">
        <v>1415</v>
      </c>
      <c r="E3049" t="s">
        <v>16827</v>
      </c>
      <c r="F3049" t="s">
        <v>9795</v>
      </c>
      <c r="G3049" t="s">
        <v>7090</v>
      </c>
      <c r="H3049">
        <v>5000000</v>
      </c>
      <c r="I3049">
        <v>6.5</v>
      </c>
    </row>
    <row r="3050" spans="1:9" x14ac:dyDescent="0.3">
      <c r="A3050" t="s">
        <v>1399</v>
      </c>
      <c r="B3050">
        <v>115</v>
      </c>
      <c r="C3050">
        <v>8060</v>
      </c>
      <c r="D3050" t="s">
        <v>464</v>
      </c>
      <c r="E3050" t="s">
        <v>16837</v>
      </c>
      <c r="F3050" t="s">
        <v>14503</v>
      </c>
      <c r="G3050" t="s">
        <v>16841</v>
      </c>
      <c r="H3050">
        <v>4000000</v>
      </c>
      <c r="I3050">
        <v>8.1</v>
      </c>
    </row>
    <row r="3051" spans="1:9" x14ac:dyDescent="0.3">
      <c r="A3051" t="s">
        <v>8410</v>
      </c>
      <c r="B3051">
        <v>99</v>
      </c>
      <c r="C3051">
        <v>84263837</v>
      </c>
      <c r="D3051" t="s">
        <v>5103</v>
      </c>
      <c r="E3051" t="s">
        <v>16843</v>
      </c>
      <c r="F3051" t="s">
        <v>37</v>
      </c>
      <c r="G3051" t="s">
        <v>38</v>
      </c>
      <c r="H3051">
        <v>6500000</v>
      </c>
      <c r="I3051">
        <v>5.4</v>
      </c>
    </row>
    <row r="3052" spans="1:9" x14ac:dyDescent="0.3">
      <c r="A3052" t="s">
        <v>16847</v>
      </c>
      <c r="B3052">
        <v>88</v>
      </c>
      <c r="C3052">
        <v>110029</v>
      </c>
      <c r="D3052" t="s">
        <v>16849</v>
      </c>
      <c r="E3052" t="s">
        <v>16850</v>
      </c>
      <c r="F3052" t="s">
        <v>37</v>
      </c>
      <c r="G3052" t="s">
        <v>370</v>
      </c>
      <c r="H3052">
        <v>6500000</v>
      </c>
      <c r="I3052">
        <v>6.3</v>
      </c>
    </row>
    <row r="3053" spans="1:9" x14ac:dyDescent="0.3">
      <c r="A3053" t="s">
        <v>2943</v>
      </c>
      <c r="B3053">
        <v>112</v>
      </c>
      <c r="C3053">
        <v>57504069</v>
      </c>
      <c r="D3053" t="s">
        <v>1935</v>
      </c>
      <c r="E3053" t="s">
        <v>16856</v>
      </c>
      <c r="F3053" t="s">
        <v>37</v>
      </c>
      <c r="G3053" t="s">
        <v>38</v>
      </c>
      <c r="H3053">
        <v>6000000</v>
      </c>
      <c r="I3053">
        <v>7.8</v>
      </c>
    </row>
    <row r="3054" spans="1:9" x14ac:dyDescent="0.3">
      <c r="A3054" t="s">
        <v>16860</v>
      </c>
      <c r="B3054">
        <v>108</v>
      </c>
      <c r="C3054">
        <v>54215416</v>
      </c>
      <c r="D3054" t="s">
        <v>4296</v>
      </c>
      <c r="E3054" t="s">
        <v>16862</v>
      </c>
      <c r="F3054" t="s">
        <v>37</v>
      </c>
      <c r="G3054" t="s">
        <v>38</v>
      </c>
      <c r="H3054">
        <v>6500000</v>
      </c>
      <c r="I3054">
        <v>6.8</v>
      </c>
    </row>
    <row r="3055" spans="1:9" x14ac:dyDescent="0.3">
      <c r="A3055" t="s">
        <v>2246</v>
      </c>
      <c r="B3055">
        <v>104</v>
      </c>
      <c r="C3055">
        <v>31899000</v>
      </c>
      <c r="D3055" t="s">
        <v>16873</v>
      </c>
      <c r="E3055" t="s">
        <v>16874</v>
      </c>
      <c r="F3055" t="s">
        <v>37</v>
      </c>
      <c r="G3055" t="s">
        <v>38</v>
      </c>
      <c r="H3055">
        <v>6500000</v>
      </c>
      <c r="I3055">
        <v>7.1</v>
      </c>
    </row>
    <row r="3056" spans="1:9" x14ac:dyDescent="0.3">
      <c r="A3056" t="s">
        <v>535</v>
      </c>
      <c r="B3056">
        <v>108</v>
      </c>
      <c r="C3056">
        <v>24103594</v>
      </c>
      <c r="D3056" t="s">
        <v>16877</v>
      </c>
      <c r="E3056" t="s">
        <v>16878</v>
      </c>
      <c r="F3056" t="s">
        <v>37</v>
      </c>
      <c r="G3056" t="s">
        <v>38</v>
      </c>
      <c r="H3056">
        <v>6500000</v>
      </c>
      <c r="I3056">
        <v>6.2</v>
      </c>
    </row>
    <row r="3057" spans="1:9" x14ac:dyDescent="0.3">
      <c r="A3057" t="s">
        <v>521</v>
      </c>
      <c r="B3057">
        <v>102</v>
      </c>
      <c r="C3057">
        <v>16842303</v>
      </c>
      <c r="D3057" t="s">
        <v>1009</v>
      </c>
      <c r="E3057" t="s">
        <v>16881</v>
      </c>
      <c r="F3057" t="s">
        <v>37</v>
      </c>
      <c r="G3057" t="s">
        <v>38</v>
      </c>
      <c r="H3057">
        <v>6500000</v>
      </c>
      <c r="I3057">
        <v>7.3</v>
      </c>
    </row>
    <row r="3058" spans="1:9" x14ac:dyDescent="0.3">
      <c r="A3058" t="s">
        <v>16101</v>
      </c>
      <c r="B3058">
        <v>88</v>
      </c>
      <c r="C3058">
        <v>13367101</v>
      </c>
      <c r="D3058" t="s">
        <v>1415</v>
      </c>
      <c r="E3058" t="s">
        <v>16885</v>
      </c>
      <c r="F3058" t="s">
        <v>37</v>
      </c>
      <c r="G3058" t="s">
        <v>38</v>
      </c>
      <c r="H3058">
        <v>6500000</v>
      </c>
      <c r="I3058">
        <v>5.9</v>
      </c>
    </row>
    <row r="3059" spans="1:9" x14ac:dyDescent="0.3">
      <c r="A3059" t="s">
        <v>16895</v>
      </c>
      <c r="B3059">
        <v>91</v>
      </c>
      <c r="C3059">
        <v>10149779</v>
      </c>
      <c r="D3059" t="s">
        <v>4332</v>
      </c>
      <c r="E3059" t="s">
        <v>16896</v>
      </c>
      <c r="F3059" t="s">
        <v>37</v>
      </c>
      <c r="G3059" t="s">
        <v>38</v>
      </c>
      <c r="H3059">
        <v>6500000</v>
      </c>
      <c r="I3059">
        <v>3.6</v>
      </c>
    </row>
    <row r="3060" spans="1:9" x14ac:dyDescent="0.3">
      <c r="A3060" t="s">
        <v>16899</v>
      </c>
      <c r="B3060">
        <v>141</v>
      </c>
      <c r="C3060">
        <v>6173485</v>
      </c>
      <c r="D3060" t="s">
        <v>1544</v>
      </c>
      <c r="E3060" t="s">
        <v>16902</v>
      </c>
      <c r="F3060" t="s">
        <v>37</v>
      </c>
      <c r="G3060" t="s">
        <v>767</v>
      </c>
      <c r="H3060">
        <v>7000000</v>
      </c>
      <c r="I3060">
        <v>7.7</v>
      </c>
    </row>
    <row r="3061" spans="1:9" x14ac:dyDescent="0.3">
      <c r="A3061" t="s">
        <v>10722</v>
      </c>
      <c r="B3061">
        <v>101</v>
      </c>
      <c r="C3061">
        <v>4000304</v>
      </c>
      <c r="D3061" t="s">
        <v>3409</v>
      </c>
      <c r="E3061" t="s">
        <v>16906</v>
      </c>
      <c r="F3061" t="s">
        <v>37</v>
      </c>
      <c r="G3061" t="s">
        <v>56</v>
      </c>
      <c r="H3061">
        <v>6500000</v>
      </c>
      <c r="I3061">
        <v>7.3</v>
      </c>
    </row>
    <row r="3062" spans="1:9" x14ac:dyDescent="0.3">
      <c r="A3062" t="s">
        <v>692</v>
      </c>
      <c r="B3062">
        <v>105</v>
      </c>
      <c r="C3062">
        <v>2338695</v>
      </c>
      <c r="D3062" t="s">
        <v>2125</v>
      </c>
      <c r="E3062" t="s">
        <v>16909</v>
      </c>
      <c r="F3062" t="s">
        <v>37</v>
      </c>
      <c r="G3062" t="s">
        <v>56</v>
      </c>
      <c r="H3062">
        <v>4000000</v>
      </c>
      <c r="I3062">
        <v>7.4</v>
      </c>
    </row>
    <row r="3063" spans="1:9" x14ac:dyDescent="0.3">
      <c r="A3063" t="s">
        <v>16912</v>
      </c>
      <c r="B3063">
        <v>100</v>
      </c>
      <c r="C3063">
        <v>2024854</v>
      </c>
      <c r="D3063" t="s">
        <v>1765</v>
      </c>
      <c r="E3063" t="s">
        <v>16914</v>
      </c>
      <c r="F3063" t="s">
        <v>37</v>
      </c>
      <c r="G3063" t="s">
        <v>38</v>
      </c>
      <c r="H3063">
        <v>6500000</v>
      </c>
      <c r="I3063">
        <v>6.6</v>
      </c>
    </row>
    <row r="3064" spans="1:9" x14ac:dyDescent="0.3">
      <c r="A3064" t="s">
        <v>16917</v>
      </c>
      <c r="B3064">
        <v>116</v>
      </c>
      <c r="C3064">
        <v>2268296</v>
      </c>
      <c r="D3064" t="s">
        <v>4075</v>
      </c>
      <c r="E3064" t="s">
        <v>16918</v>
      </c>
      <c r="F3064" t="s">
        <v>37</v>
      </c>
      <c r="G3064" t="s">
        <v>56</v>
      </c>
      <c r="H3064">
        <v>6500000</v>
      </c>
      <c r="I3064">
        <v>6.9</v>
      </c>
    </row>
    <row r="3065" spans="1:9" x14ac:dyDescent="0.3">
      <c r="A3065" t="s">
        <v>12923</v>
      </c>
      <c r="B3065">
        <v>97</v>
      </c>
      <c r="C3065">
        <v>1029017</v>
      </c>
      <c r="D3065" t="s">
        <v>214</v>
      </c>
      <c r="E3065" t="s">
        <v>16921</v>
      </c>
      <c r="F3065" t="s">
        <v>37</v>
      </c>
      <c r="G3065" t="s">
        <v>38</v>
      </c>
      <c r="H3065">
        <v>6500000</v>
      </c>
      <c r="I3065">
        <v>6.8</v>
      </c>
    </row>
    <row r="3066" spans="1:9" x14ac:dyDescent="0.3">
      <c r="A3066" t="s">
        <v>16924</v>
      </c>
      <c r="B3066">
        <v>106</v>
      </c>
      <c r="C3066">
        <v>64148</v>
      </c>
      <c r="D3066" t="s">
        <v>3409</v>
      </c>
      <c r="E3066" t="s">
        <v>16926</v>
      </c>
      <c r="F3066" t="s">
        <v>37</v>
      </c>
      <c r="G3066" t="s">
        <v>56</v>
      </c>
      <c r="H3066">
        <v>6500000</v>
      </c>
      <c r="I3066">
        <v>7.3</v>
      </c>
    </row>
    <row r="3067" spans="1:9" x14ac:dyDescent="0.3">
      <c r="A3067" t="s">
        <v>16930</v>
      </c>
      <c r="B3067">
        <v>105</v>
      </c>
      <c r="C3067">
        <v>66637</v>
      </c>
      <c r="D3067" t="s">
        <v>5605</v>
      </c>
      <c r="E3067" t="s">
        <v>16931</v>
      </c>
      <c r="F3067" t="s">
        <v>37</v>
      </c>
      <c r="G3067" t="s">
        <v>38</v>
      </c>
      <c r="H3067">
        <v>6500000</v>
      </c>
      <c r="I3067">
        <v>7.2</v>
      </c>
    </row>
    <row r="3068" spans="1:9" x14ac:dyDescent="0.3">
      <c r="A3068" t="s">
        <v>10841</v>
      </c>
      <c r="B3068">
        <v>122</v>
      </c>
      <c r="C3068">
        <v>871577</v>
      </c>
      <c r="D3068" t="s">
        <v>4296</v>
      </c>
      <c r="E3068" t="s">
        <v>16939</v>
      </c>
      <c r="F3068" t="s">
        <v>37</v>
      </c>
      <c r="G3068" t="s">
        <v>56</v>
      </c>
      <c r="H3068">
        <v>4500000</v>
      </c>
      <c r="I3068">
        <v>7.7</v>
      </c>
    </row>
    <row r="3069" spans="1:9" x14ac:dyDescent="0.3">
      <c r="A3069" t="s">
        <v>29</v>
      </c>
      <c r="B3069">
        <v>107</v>
      </c>
      <c r="C3069">
        <v>38400000</v>
      </c>
      <c r="D3069" t="s">
        <v>647</v>
      </c>
      <c r="E3069" t="s">
        <v>16942</v>
      </c>
      <c r="F3069" t="s">
        <v>37</v>
      </c>
      <c r="G3069" t="s">
        <v>56</v>
      </c>
      <c r="H3069">
        <v>6500000</v>
      </c>
      <c r="I3069">
        <v>8.1</v>
      </c>
    </row>
    <row r="3070" spans="1:9" x14ac:dyDescent="0.3">
      <c r="A3070" t="s">
        <v>16945</v>
      </c>
      <c r="B3070">
        <v>121</v>
      </c>
      <c r="C3070">
        <v>4063859</v>
      </c>
      <c r="D3070" t="s">
        <v>214</v>
      </c>
      <c r="E3070" t="s">
        <v>16948</v>
      </c>
      <c r="F3070" t="s">
        <v>8731</v>
      </c>
      <c r="G3070" t="s">
        <v>767</v>
      </c>
      <c r="H3070">
        <v>4800000</v>
      </c>
      <c r="I3070">
        <v>7.7</v>
      </c>
    </row>
    <row r="3071" spans="1:9" x14ac:dyDescent="0.3">
      <c r="A3071" t="s">
        <v>3664</v>
      </c>
      <c r="B3071">
        <v>98</v>
      </c>
      <c r="C3071">
        <v>449558</v>
      </c>
      <c r="D3071" t="s">
        <v>1634</v>
      </c>
      <c r="E3071" t="s">
        <v>16952</v>
      </c>
      <c r="F3071" t="s">
        <v>37</v>
      </c>
      <c r="G3071" t="s">
        <v>56</v>
      </c>
      <c r="H3071">
        <v>10000000</v>
      </c>
      <c r="I3071">
        <v>7.6</v>
      </c>
    </row>
    <row r="3072" spans="1:9" x14ac:dyDescent="0.3">
      <c r="A3072" t="s">
        <v>7134</v>
      </c>
      <c r="B3072">
        <v>123</v>
      </c>
      <c r="C3072">
        <v>2122561</v>
      </c>
      <c r="D3072" t="s">
        <v>1681</v>
      </c>
      <c r="E3072" t="s">
        <v>16968</v>
      </c>
      <c r="F3072" t="s">
        <v>37</v>
      </c>
      <c r="G3072" t="s">
        <v>38</v>
      </c>
      <c r="H3072">
        <v>6000000</v>
      </c>
      <c r="I3072">
        <v>7.2</v>
      </c>
    </row>
    <row r="3073" spans="1:9" x14ac:dyDescent="0.3">
      <c r="A3073" t="s">
        <v>13411</v>
      </c>
      <c r="B3073">
        <v>110</v>
      </c>
      <c r="C3073">
        <v>181360000</v>
      </c>
      <c r="D3073" t="s">
        <v>16971</v>
      </c>
      <c r="E3073" t="s">
        <v>16973</v>
      </c>
      <c r="F3073" t="s">
        <v>37</v>
      </c>
      <c r="G3073" t="s">
        <v>38</v>
      </c>
      <c r="H3073">
        <v>6000000</v>
      </c>
      <c r="I3073">
        <v>7.2</v>
      </c>
    </row>
    <row r="3074" spans="1:9" x14ac:dyDescent="0.3">
      <c r="A3074" t="s">
        <v>760</v>
      </c>
      <c r="B3074">
        <v>120</v>
      </c>
      <c r="C3074">
        <v>137963328</v>
      </c>
      <c r="D3074" t="s">
        <v>3396</v>
      </c>
      <c r="E3074" t="s">
        <v>16976</v>
      </c>
      <c r="F3074" t="s">
        <v>37</v>
      </c>
      <c r="G3074" t="s">
        <v>56</v>
      </c>
      <c r="H3074">
        <v>6000000</v>
      </c>
      <c r="I3074">
        <v>8.1</v>
      </c>
    </row>
    <row r="3075" spans="1:9" x14ac:dyDescent="0.3">
      <c r="A3075" t="s">
        <v>3806</v>
      </c>
      <c r="B3075">
        <v>122</v>
      </c>
      <c r="C3075">
        <v>119078393</v>
      </c>
      <c r="D3075" t="s">
        <v>16980</v>
      </c>
      <c r="E3075" t="s">
        <v>16982</v>
      </c>
      <c r="F3075" t="s">
        <v>37</v>
      </c>
      <c r="G3075" t="s">
        <v>38</v>
      </c>
      <c r="H3075">
        <v>6000000</v>
      </c>
      <c r="I3075">
        <v>7.5</v>
      </c>
    </row>
    <row r="3076" spans="1:9" x14ac:dyDescent="0.3">
      <c r="A3076" t="s">
        <v>16986</v>
      </c>
      <c r="B3076">
        <v>110</v>
      </c>
      <c r="C3076">
        <v>102308900</v>
      </c>
      <c r="D3076" t="s">
        <v>16988</v>
      </c>
      <c r="E3076" t="s">
        <v>16990</v>
      </c>
      <c r="F3076" t="s">
        <v>37</v>
      </c>
      <c r="G3076" t="s">
        <v>38</v>
      </c>
      <c r="H3076">
        <v>6000000</v>
      </c>
      <c r="I3076">
        <v>8.1</v>
      </c>
    </row>
    <row r="3077" spans="1:9" x14ac:dyDescent="0.3">
      <c r="A3077" t="s">
        <v>16994</v>
      </c>
      <c r="B3077">
        <v>139</v>
      </c>
      <c r="C3077">
        <v>102300000</v>
      </c>
      <c r="D3077" t="s">
        <v>16996</v>
      </c>
      <c r="E3077" t="s">
        <v>16998</v>
      </c>
      <c r="F3077" t="s">
        <v>37</v>
      </c>
      <c r="G3077" t="s">
        <v>38</v>
      </c>
      <c r="H3077">
        <v>6000000</v>
      </c>
      <c r="I3077">
        <v>7.8</v>
      </c>
    </row>
    <row r="3078" spans="1:9" x14ac:dyDescent="0.3">
      <c r="A3078" t="s">
        <v>4041</v>
      </c>
      <c r="B3078">
        <v>124</v>
      </c>
      <c r="C3078">
        <v>54800000</v>
      </c>
      <c r="D3078" t="s">
        <v>3409</v>
      </c>
      <c r="E3078" t="s">
        <v>17002</v>
      </c>
      <c r="F3078" t="s">
        <v>37</v>
      </c>
      <c r="G3078" t="s">
        <v>38</v>
      </c>
      <c r="H3078">
        <v>6000000</v>
      </c>
      <c r="I3078">
        <v>7.8</v>
      </c>
    </row>
    <row r="3079" spans="1:9" x14ac:dyDescent="0.3">
      <c r="A3079" t="s">
        <v>17005</v>
      </c>
      <c r="B3079">
        <v>152</v>
      </c>
      <c r="C3079">
        <v>43650000</v>
      </c>
      <c r="D3079" t="s">
        <v>17007</v>
      </c>
      <c r="E3079" t="s">
        <v>17008</v>
      </c>
      <c r="F3079" t="s">
        <v>37</v>
      </c>
      <c r="G3079" t="s">
        <v>38</v>
      </c>
      <c r="H3079">
        <v>6000000</v>
      </c>
      <c r="I3079">
        <v>7.6</v>
      </c>
    </row>
    <row r="3080" spans="1:9" x14ac:dyDescent="0.3">
      <c r="A3080" t="s">
        <v>4218</v>
      </c>
      <c r="B3080">
        <v>98</v>
      </c>
      <c r="C3080">
        <v>39800000</v>
      </c>
      <c r="D3080" t="s">
        <v>3913</v>
      </c>
      <c r="E3080" t="s">
        <v>17012</v>
      </c>
      <c r="F3080" t="s">
        <v>37</v>
      </c>
      <c r="G3080" t="s">
        <v>38</v>
      </c>
      <c r="H3080">
        <v>6000000</v>
      </c>
      <c r="I3080">
        <v>7.4</v>
      </c>
    </row>
    <row r="3081" spans="1:9" x14ac:dyDescent="0.3">
      <c r="A3081" t="s">
        <v>17015</v>
      </c>
      <c r="B3081">
        <v>106</v>
      </c>
      <c r="C3081">
        <v>27457409</v>
      </c>
      <c r="D3081" t="s">
        <v>2527</v>
      </c>
      <c r="E3081" t="s">
        <v>17016</v>
      </c>
      <c r="F3081" t="s">
        <v>37</v>
      </c>
      <c r="G3081" t="s">
        <v>38</v>
      </c>
      <c r="H3081">
        <v>6000000</v>
      </c>
      <c r="I3081">
        <v>6.3</v>
      </c>
    </row>
    <row r="3082" spans="1:9" x14ac:dyDescent="0.3">
      <c r="A3082" t="s">
        <v>13454</v>
      </c>
      <c r="B3082">
        <v>106</v>
      </c>
      <c r="C3082">
        <v>25047631</v>
      </c>
      <c r="D3082" t="s">
        <v>1415</v>
      </c>
      <c r="E3082" t="s">
        <v>17019</v>
      </c>
      <c r="F3082" t="s">
        <v>37</v>
      </c>
      <c r="G3082" t="s">
        <v>38</v>
      </c>
      <c r="H3082">
        <v>6000000</v>
      </c>
      <c r="I3082">
        <v>6.9</v>
      </c>
    </row>
    <row r="3083" spans="1:9" x14ac:dyDescent="0.3">
      <c r="A3083" t="s">
        <v>118</v>
      </c>
      <c r="B3083">
        <v>106</v>
      </c>
      <c r="C3083">
        <v>23272306</v>
      </c>
      <c r="D3083" t="s">
        <v>2142</v>
      </c>
      <c r="E3083" t="s">
        <v>17022</v>
      </c>
      <c r="F3083" t="s">
        <v>37</v>
      </c>
      <c r="G3083" t="s">
        <v>38</v>
      </c>
      <c r="H3083">
        <v>6000000</v>
      </c>
      <c r="I3083">
        <v>8.6</v>
      </c>
    </row>
    <row r="3084" spans="1:9" x14ac:dyDescent="0.3">
      <c r="A3084" t="s">
        <v>2722</v>
      </c>
      <c r="B3084">
        <v>89</v>
      </c>
      <c r="C3084">
        <v>22168359</v>
      </c>
      <c r="D3084" t="s">
        <v>17026</v>
      </c>
      <c r="E3084" t="s">
        <v>17028</v>
      </c>
      <c r="F3084" t="s">
        <v>37</v>
      </c>
      <c r="G3084" t="s">
        <v>38</v>
      </c>
      <c r="H3084">
        <v>8000000</v>
      </c>
      <c r="I3084">
        <v>5.0999999999999996</v>
      </c>
    </row>
    <row r="3085" spans="1:9" x14ac:dyDescent="0.3">
      <c r="A3085" t="s">
        <v>2166</v>
      </c>
      <c r="B3085">
        <v>94</v>
      </c>
      <c r="C3085">
        <v>21005329</v>
      </c>
      <c r="D3085" t="s">
        <v>1681</v>
      </c>
      <c r="E3085" t="s">
        <v>17032</v>
      </c>
      <c r="F3085" t="s">
        <v>37</v>
      </c>
      <c r="G3085" t="s">
        <v>767</v>
      </c>
      <c r="H3085">
        <v>6000000</v>
      </c>
      <c r="I3085">
        <v>6.4</v>
      </c>
    </row>
    <row r="3086" spans="1:9" x14ac:dyDescent="0.3">
      <c r="A3086" t="s">
        <v>1204</v>
      </c>
      <c r="B3086">
        <v>109</v>
      </c>
      <c r="C3086">
        <v>26236603</v>
      </c>
      <c r="D3086" t="s">
        <v>3794</v>
      </c>
      <c r="E3086" t="s">
        <v>17037</v>
      </c>
      <c r="F3086" t="s">
        <v>37</v>
      </c>
      <c r="G3086" t="s">
        <v>38</v>
      </c>
      <c r="H3086">
        <v>6000000</v>
      </c>
      <c r="I3086">
        <v>7.9</v>
      </c>
    </row>
    <row r="3087" spans="1:9" x14ac:dyDescent="0.3">
      <c r="A3087" t="s">
        <v>17041</v>
      </c>
      <c r="B3087">
        <v>144</v>
      </c>
      <c r="C3087">
        <v>20400000</v>
      </c>
      <c r="D3087" t="s">
        <v>4042</v>
      </c>
      <c r="E3087" t="s">
        <v>17043</v>
      </c>
      <c r="F3087" t="s">
        <v>37</v>
      </c>
      <c r="G3087" t="s">
        <v>38</v>
      </c>
      <c r="H3087">
        <v>8000000</v>
      </c>
      <c r="I3087">
        <v>6.9</v>
      </c>
    </row>
    <row r="3088" spans="1:9" x14ac:dyDescent="0.3">
      <c r="A3088" t="s">
        <v>11224</v>
      </c>
      <c r="B3088">
        <v>90</v>
      </c>
      <c r="C3088">
        <v>18621249</v>
      </c>
      <c r="D3088" t="s">
        <v>1671</v>
      </c>
      <c r="E3088" t="s">
        <v>17047</v>
      </c>
      <c r="F3088" t="s">
        <v>37</v>
      </c>
      <c r="G3088" t="s">
        <v>38</v>
      </c>
      <c r="H3088">
        <v>6000000</v>
      </c>
      <c r="I3088">
        <v>7.5</v>
      </c>
    </row>
    <row r="3089" spans="1:9" x14ac:dyDescent="0.3">
      <c r="A3089" t="s">
        <v>5367</v>
      </c>
      <c r="B3089">
        <v>106</v>
      </c>
      <c r="C3089">
        <v>25244700</v>
      </c>
      <c r="D3089" t="s">
        <v>647</v>
      </c>
      <c r="E3089" t="s">
        <v>17050</v>
      </c>
      <c r="F3089" t="s">
        <v>37</v>
      </c>
      <c r="G3089" t="s">
        <v>56</v>
      </c>
      <c r="H3089">
        <v>6000000</v>
      </c>
      <c r="I3089">
        <v>7.2</v>
      </c>
    </row>
    <row r="3090" spans="1:9" x14ac:dyDescent="0.3">
      <c r="A3090" t="s">
        <v>5076</v>
      </c>
      <c r="B3090">
        <v>121</v>
      </c>
      <c r="C3090">
        <v>14545844</v>
      </c>
      <c r="D3090" t="s">
        <v>16849</v>
      </c>
      <c r="E3090" t="s">
        <v>17055</v>
      </c>
      <c r="F3090" t="s">
        <v>37</v>
      </c>
      <c r="G3090" t="s">
        <v>38</v>
      </c>
      <c r="H3090">
        <v>6500000</v>
      </c>
      <c r="I3090">
        <v>5.8</v>
      </c>
    </row>
    <row r="3091" spans="1:9" x14ac:dyDescent="0.3">
      <c r="A3091" t="s">
        <v>17058</v>
      </c>
      <c r="B3091">
        <v>89</v>
      </c>
      <c r="C3091">
        <v>13235267</v>
      </c>
      <c r="D3091" t="s">
        <v>3057</v>
      </c>
      <c r="E3091" t="s">
        <v>17059</v>
      </c>
      <c r="F3091" t="s">
        <v>37</v>
      </c>
      <c r="G3091" t="s">
        <v>38</v>
      </c>
      <c r="H3091">
        <v>6000000</v>
      </c>
      <c r="I3091">
        <v>2.9</v>
      </c>
    </row>
    <row r="3092" spans="1:9" x14ac:dyDescent="0.3">
      <c r="A3092" t="s">
        <v>4239</v>
      </c>
      <c r="B3092">
        <v>104</v>
      </c>
      <c r="C3092">
        <v>12793213</v>
      </c>
      <c r="D3092" t="s">
        <v>1415</v>
      </c>
      <c r="E3092" t="s">
        <v>17070</v>
      </c>
      <c r="F3092" t="s">
        <v>37</v>
      </c>
      <c r="G3092" t="s">
        <v>38</v>
      </c>
      <c r="H3092">
        <v>6000000</v>
      </c>
      <c r="I3092">
        <v>6.2</v>
      </c>
    </row>
    <row r="3093" spans="1:9" x14ac:dyDescent="0.3">
      <c r="A3093" t="s">
        <v>5867</v>
      </c>
      <c r="B3093">
        <v>99</v>
      </c>
      <c r="C3093">
        <v>11883495</v>
      </c>
      <c r="D3093" t="s">
        <v>2490</v>
      </c>
      <c r="E3093" t="s">
        <v>17076</v>
      </c>
      <c r="F3093" t="s">
        <v>37</v>
      </c>
      <c r="G3093" t="s">
        <v>56</v>
      </c>
      <c r="H3093">
        <v>9000000</v>
      </c>
      <c r="I3093">
        <v>6.8</v>
      </c>
    </row>
    <row r="3094" spans="1:9" x14ac:dyDescent="0.3">
      <c r="A3094" t="s">
        <v>17080</v>
      </c>
      <c r="B3094">
        <v>98</v>
      </c>
      <c r="C3094">
        <v>11797927</v>
      </c>
      <c r="D3094" t="s">
        <v>12838</v>
      </c>
      <c r="E3094" t="s">
        <v>17081</v>
      </c>
      <c r="F3094" t="s">
        <v>37</v>
      </c>
      <c r="G3094" t="s">
        <v>38</v>
      </c>
      <c r="H3094">
        <v>6000000</v>
      </c>
      <c r="I3094">
        <v>6.1</v>
      </c>
    </row>
    <row r="3095" spans="1:9" x14ac:dyDescent="0.3">
      <c r="A3095" t="s">
        <v>4229</v>
      </c>
      <c r="B3095">
        <v>121</v>
      </c>
      <c r="C3095">
        <v>17605861</v>
      </c>
      <c r="D3095" t="s">
        <v>6003</v>
      </c>
      <c r="E3095" t="s">
        <v>17085</v>
      </c>
      <c r="F3095" t="s">
        <v>37</v>
      </c>
      <c r="G3095" t="s">
        <v>56</v>
      </c>
      <c r="H3095">
        <v>6000000</v>
      </c>
      <c r="I3095">
        <v>7.7</v>
      </c>
    </row>
    <row r="3096" spans="1:9" x14ac:dyDescent="0.3">
      <c r="A3096" t="s">
        <v>17089</v>
      </c>
      <c r="B3096">
        <v>96</v>
      </c>
      <c r="C3096">
        <v>11642254</v>
      </c>
      <c r="D3096" t="s">
        <v>5544</v>
      </c>
      <c r="E3096" t="s">
        <v>17091</v>
      </c>
      <c r="F3096" t="s">
        <v>37</v>
      </c>
      <c r="G3096" t="s">
        <v>38</v>
      </c>
      <c r="H3096">
        <v>3000000</v>
      </c>
      <c r="I3096">
        <v>5.2</v>
      </c>
    </row>
    <row r="3097" spans="1:9" x14ac:dyDescent="0.3">
      <c r="A3097" t="s">
        <v>9162</v>
      </c>
      <c r="B3097">
        <v>99</v>
      </c>
      <c r="C3097">
        <v>9203192</v>
      </c>
      <c r="D3097" t="s">
        <v>9193</v>
      </c>
      <c r="E3097" t="s">
        <v>17095</v>
      </c>
      <c r="F3097" t="s">
        <v>37</v>
      </c>
      <c r="G3097" t="s">
        <v>38</v>
      </c>
      <c r="H3097">
        <v>5000000</v>
      </c>
      <c r="I3097">
        <v>6.8</v>
      </c>
    </row>
    <row r="3098" spans="1:9" x14ac:dyDescent="0.3">
      <c r="A3098" t="s">
        <v>17099</v>
      </c>
      <c r="B3098">
        <v>42</v>
      </c>
      <c r="C3098">
        <v>7518876</v>
      </c>
      <c r="D3098" t="s">
        <v>17101</v>
      </c>
      <c r="E3098" t="s">
        <v>17102</v>
      </c>
      <c r="F3098" t="s">
        <v>37</v>
      </c>
      <c r="G3098" t="s">
        <v>56</v>
      </c>
      <c r="H3098">
        <v>6000000</v>
      </c>
      <c r="I3098">
        <v>6.5</v>
      </c>
    </row>
    <row r="3099" spans="1:9" x14ac:dyDescent="0.3">
      <c r="A3099" t="s">
        <v>11018</v>
      </c>
      <c r="B3099">
        <v>122</v>
      </c>
      <c r="C3099">
        <v>8596914</v>
      </c>
      <c r="D3099" t="s">
        <v>1544</v>
      </c>
      <c r="E3099" t="s">
        <v>17105</v>
      </c>
      <c r="F3099" t="s">
        <v>37</v>
      </c>
      <c r="G3099" t="s">
        <v>38</v>
      </c>
      <c r="H3099">
        <v>6000000</v>
      </c>
      <c r="I3099">
        <v>7</v>
      </c>
    </row>
    <row r="3100" spans="1:9" x14ac:dyDescent="0.3">
      <c r="A3100" t="s">
        <v>17109</v>
      </c>
      <c r="B3100">
        <v>101</v>
      </c>
      <c r="C3100">
        <v>6851636</v>
      </c>
      <c r="D3100" t="s">
        <v>1415</v>
      </c>
      <c r="E3100" t="s">
        <v>17110</v>
      </c>
      <c r="F3100" t="s">
        <v>37</v>
      </c>
      <c r="G3100" t="s">
        <v>38</v>
      </c>
      <c r="H3100">
        <v>6000000</v>
      </c>
      <c r="I3100">
        <v>5.9</v>
      </c>
    </row>
    <row r="3101" spans="1:9" x14ac:dyDescent="0.3">
      <c r="A3101" t="s">
        <v>17113</v>
      </c>
      <c r="B3101">
        <v>102</v>
      </c>
      <c r="C3101">
        <v>11434867</v>
      </c>
      <c r="D3101" t="s">
        <v>3277</v>
      </c>
      <c r="E3101" t="s">
        <v>17114</v>
      </c>
      <c r="F3101" t="s">
        <v>37</v>
      </c>
      <c r="G3101" t="s">
        <v>38</v>
      </c>
      <c r="H3101">
        <v>6000000</v>
      </c>
      <c r="I3101">
        <v>7.1</v>
      </c>
    </row>
    <row r="3102" spans="1:9" x14ac:dyDescent="0.3">
      <c r="A3102" t="s">
        <v>17117</v>
      </c>
      <c r="B3102">
        <v>84</v>
      </c>
      <c r="C3102">
        <v>5895238</v>
      </c>
      <c r="D3102" t="s">
        <v>4485</v>
      </c>
      <c r="E3102" t="s">
        <v>17118</v>
      </c>
      <c r="F3102" t="s">
        <v>2778</v>
      </c>
      <c r="G3102" t="s">
        <v>38</v>
      </c>
      <c r="H3102">
        <v>6000000</v>
      </c>
      <c r="I3102">
        <v>5.5</v>
      </c>
    </row>
    <row r="3103" spans="1:9" x14ac:dyDescent="0.3">
      <c r="A3103" t="s">
        <v>17122</v>
      </c>
      <c r="B3103">
        <v>104</v>
      </c>
      <c r="C3103">
        <v>6670712</v>
      </c>
      <c r="D3103" t="s">
        <v>2527</v>
      </c>
      <c r="E3103" t="s">
        <v>17123</v>
      </c>
      <c r="F3103" t="s">
        <v>37</v>
      </c>
      <c r="G3103" t="s">
        <v>38</v>
      </c>
      <c r="H3103">
        <v>6000000</v>
      </c>
      <c r="I3103">
        <v>7.4</v>
      </c>
    </row>
    <row r="3104" spans="1:9" x14ac:dyDescent="0.3">
      <c r="A3104" t="s">
        <v>17127</v>
      </c>
      <c r="B3104">
        <v>96</v>
      </c>
      <c r="C3104">
        <v>5359774</v>
      </c>
      <c r="D3104" t="s">
        <v>5967</v>
      </c>
      <c r="E3104" t="s">
        <v>17128</v>
      </c>
      <c r="F3104" t="s">
        <v>37</v>
      </c>
      <c r="G3104" t="s">
        <v>7987</v>
      </c>
      <c r="H3104">
        <v>6000000</v>
      </c>
      <c r="I3104">
        <v>7.3</v>
      </c>
    </row>
    <row r="3105" spans="1:9" x14ac:dyDescent="0.3">
      <c r="A3105" t="s">
        <v>17132</v>
      </c>
      <c r="B3105">
        <v>94</v>
      </c>
      <c r="C3105">
        <v>4693919</v>
      </c>
      <c r="D3105" t="s">
        <v>1671</v>
      </c>
      <c r="E3105" t="s">
        <v>17133</v>
      </c>
      <c r="F3105" t="s">
        <v>37</v>
      </c>
      <c r="G3105" t="s">
        <v>38</v>
      </c>
      <c r="H3105">
        <v>6500000</v>
      </c>
      <c r="I3105">
        <v>4.5999999999999996</v>
      </c>
    </row>
    <row r="3106" spans="1:9" x14ac:dyDescent="0.3">
      <c r="A3106" t="s">
        <v>6724</v>
      </c>
      <c r="B3106">
        <v>90</v>
      </c>
      <c r="C3106">
        <v>4859475</v>
      </c>
      <c r="D3106" t="s">
        <v>214</v>
      </c>
      <c r="E3106" t="s">
        <v>17136</v>
      </c>
      <c r="F3106" t="s">
        <v>37</v>
      </c>
      <c r="G3106" t="s">
        <v>38</v>
      </c>
      <c r="H3106">
        <v>6000000</v>
      </c>
      <c r="I3106">
        <v>7.2</v>
      </c>
    </row>
    <row r="3107" spans="1:9" x14ac:dyDescent="0.3">
      <c r="A3107" t="s">
        <v>17143</v>
      </c>
      <c r="B3107">
        <v>90</v>
      </c>
      <c r="C3107">
        <v>4542775</v>
      </c>
      <c r="D3107" t="s">
        <v>1681</v>
      </c>
      <c r="E3107" t="s">
        <v>17146</v>
      </c>
      <c r="F3107" t="s">
        <v>37</v>
      </c>
      <c r="G3107" t="s">
        <v>38</v>
      </c>
      <c r="H3107">
        <v>6000000</v>
      </c>
      <c r="I3107">
        <v>5.0999999999999996</v>
      </c>
    </row>
    <row r="3108" spans="1:9" x14ac:dyDescent="0.3">
      <c r="A3108" t="s">
        <v>17150</v>
      </c>
      <c r="B3108">
        <v>106</v>
      </c>
      <c r="C3108">
        <v>3588432</v>
      </c>
      <c r="D3108" t="s">
        <v>2527</v>
      </c>
      <c r="E3108" t="s">
        <v>17151</v>
      </c>
      <c r="F3108" t="s">
        <v>37</v>
      </c>
      <c r="G3108" t="s">
        <v>38</v>
      </c>
      <c r="H3108">
        <v>6000000</v>
      </c>
      <c r="I3108">
        <v>6.7</v>
      </c>
    </row>
    <row r="3109" spans="1:9" x14ac:dyDescent="0.3">
      <c r="A3109" t="s">
        <v>17154</v>
      </c>
      <c r="B3109">
        <v>96</v>
      </c>
      <c r="C3109">
        <v>4394936</v>
      </c>
      <c r="D3109" t="s">
        <v>2490</v>
      </c>
      <c r="E3109" t="s">
        <v>17155</v>
      </c>
      <c r="F3109" t="s">
        <v>37</v>
      </c>
      <c r="G3109" t="s">
        <v>767</v>
      </c>
      <c r="H3109">
        <v>6000000</v>
      </c>
      <c r="I3109">
        <v>5.3</v>
      </c>
    </row>
    <row r="3110" spans="1:9" x14ac:dyDescent="0.3">
      <c r="A3110" t="s">
        <v>17163</v>
      </c>
      <c r="B3110">
        <v>95</v>
      </c>
      <c r="C3110">
        <v>3029081</v>
      </c>
      <c r="D3110" t="s">
        <v>2442</v>
      </c>
      <c r="E3110" t="s">
        <v>17165</v>
      </c>
      <c r="F3110" t="s">
        <v>37</v>
      </c>
      <c r="G3110" t="s">
        <v>38</v>
      </c>
      <c r="H3110">
        <v>6000000</v>
      </c>
      <c r="I3110">
        <v>7.8</v>
      </c>
    </row>
    <row r="3111" spans="1:9" x14ac:dyDescent="0.3">
      <c r="A3111" t="s">
        <v>12448</v>
      </c>
      <c r="B3111">
        <v>99</v>
      </c>
      <c r="C3111">
        <v>3273588</v>
      </c>
      <c r="D3111" t="s">
        <v>777</v>
      </c>
      <c r="E3111" t="s">
        <v>17169</v>
      </c>
      <c r="F3111" t="s">
        <v>37</v>
      </c>
      <c r="G3111" t="s">
        <v>38</v>
      </c>
      <c r="H3111">
        <v>6000000</v>
      </c>
      <c r="I3111">
        <v>6.7</v>
      </c>
    </row>
    <row r="3112" spans="1:9" x14ac:dyDescent="0.3">
      <c r="A3112" t="s">
        <v>11148</v>
      </c>
      <c r="B3112">
        <v>99</v>
      </c>
      <c r="C3112">
        <v>2207975</v>
      </c>
      <c r="D3112" t="s">
        <v>6519</v>
      </c>
      <c r="E3112" t="s">
        <v>17180</v>
      </c>
      <c r="F3112" t="s">
        <v>37</v>
      </c>
      <c r="G3112" t="s">
        <v>38</v>
      </c>
      <c r="H3112">
        <v>6000000</v>
      </c>
      <c r="I3112">
        <v>7.2</v>
      </c>
    </row>
    <row r="3113" spans="1:9" x14ac:dyDescent="0.3">
      <c r="A3113" t="s">
        <v>17183</v>
      </c>
      <c r="B3113">
        <v>95</v>
      </c>
      <c r="C3113">
        <v>2025238</v>
      </c>
      <c r="D3113" t="s">
        <v>5316</v>
      </c>
      <c r="E3113" t="s">
        <v>17185</v>
      </c>
      <c r="F3113" t="s">
        <v>37</v>
      </c>
      <c r="G3113" t="s">
        <v>38</v>
      </c>
      <c r="H3113">
        <v>6000000</v>
      </c>
      <c r="I3113">
        <v>5.8</v>
      </c>
    </row>
    <row r="3114" spans="1:9" x14ac:dyDescent="0.3">
      <c r="A3114" t="s">
        <v>8197</v>
      </c>
      <c r="B3114">
        <v>99</v>
      </c>
      <c r="C3114">
        <v>2077046</v>
      </c>
      <c r="D3114" t="s">
        <v>1415</v>
      </c>
      <c r="E3114" t="s">
        <v>17201</v>
      </c>
      <c r="F3114" t="s">
        <v>37</v>
      </c>
      <c r="G3114" t="s">
        <v>38</v>
      </c>
      <c r="H3114">
        <v>6000000</v>
      </c>
      <c r="I3114">
        <v>7</v>
      </c>
    </row>
    <row r="3115" spans="1:9" x14ac:dyDescent="0.3">
      <c r="A3115" t="s">
        <v>17217</v>
      </c>
      <c r="B3115">
        <v>107</v>
      </c>
      <c r="C3115">
        <v>869325</v>
      </c>
      <c r="D3115" t="s">
        <v>31</v>
      </c>
      <c r="E3115" t="s">
        <v>17219</v>
      </c>
      <c r="F3115" t="s">
        <v>37</v>
      </c>
      <c r="G3115" t="s">
        <v>38</v>
      </c>
      <c r="H3115">
        <v>6000000</v>
      </c>
      <c r="I3115">
        <v>3.8</v>
      </c>
    </row>
    <row r="3116" spans="1:9" x14ac:dyDescent="0.3">
      <c r="A3116" t="s">
        <v>17223</v>
      </c>
      <c r="B3116">
        <v>90</v>
      </c>
      <c r="C3116">
        <v>399611</v>
      </c>
      <c r="D3116" t="s">
        <v>1634</v>
      </c>
      <c r="E3116" t="s">
        <v>17225</v>
      </c>
      <c r="F3116" t="s">
        <v>37</v>
      </c>
      <c r="G3116" t="s">
        <v>38</v>
      </c>
      <c r="H3116">
        <v>6000000</v>
      </c>
      <c r="I3116">
        <v>5.7</v>
      </c>
    </row>
    <row r="3117" spans="1:9" x14ac:dyDescent="0.3">
      <c r="A3117" t="s">
        <v>11043</v>
      </c>
      <c r="B3117">
        <v>96</v>
      </c>
      <c r="C3117">
        <v>115862</v>
      </c>
      <c r="D3117" t="s">
        <v>214</v>
      </c>
      <c r="E3117" t="s">
        <v>17234</v>
      </c>
      <c r="F3117" t="s">
        <v>37</v>
      </c>
      <c r="G3117" t="s">
        <v>38</v>
      </c>
      <c r="H3117">
        <v>6000000</v>
      </c>
      <c r="I3117">
        <v>6.7</v>
      </c>
    </row>
    <row r="3118" spans="1:9" x14ac:dyDescent="0.3">
      <c r="A3118" t="s">
        <v>4619</v>
      </c>
      <c r="B3118">
        <v>104</v>
      </c>
      <c r="C3118">
        <v>1346503</v>
      </c>
      <c r="D3118" t="s">
        <v>6519</v>
      </c>
      <c r="E3118" t="s">
        <v>17238</v>
      </c>
      <c r="F3118" t="s">
        <v>37</v>
      </c>
      <c r="G3118" t="s">
        <v>892</v>
      </c>
      <c r="H3118">
        <v>6000000</v>
      </c>
      <c r="I3118">
        <v>6.1</v>
      </c>
    </row>
    <row r="3119" spans="1:9" x14ac:dyDescent="0.3">
      <c r="A3119" t="s">
        <v>8089</v>
      </c>
      <c r="B3119">
        <v>97</v>
      </c>
      <c r="C3119">
        <v>117560</v>
      </c>
      <c r="D3119" t="s">
        <v>214</v>
      </c>
      <c r="E3119" t="s">
        <v>17243</v>
      </c>
      <c r="F3119" t="s">
        <v>37</v>
      </c>
      <c r="G3119" t="s">
        <v>38</v>
      </c>
      <c r="H3119">
        <v>6000000</v>
      </c>
      <c r="I3119">
        <v>6.2</v>
      </c>
    </row>
    <row r="3120" spans="1:9" x14ac:dyDescent="0.3">
      <c r="A3120" t="s">
        <v>13125</v>
      </c>
      <c r="B3120">
        <v>107</v>
      </c>
      <c r="C3120">
        <v>54606</v>
      </c>
      <c r="D3120" t="s">
        <v>4262</v>
      </c>
      <c r="E3120" t="s">
        <v>17247</v>
      </c>
      <c r="F3120" t="s">
        <v>37</v>
      </c>
      <c r="G3120" t="s">
        <v>56</v>
      </c>
      <c r="H3120">
        <v>6000000</v>
      </c>
      <c r="I3120">
        <v>6.2</v>
      </c>
    </row>
    <row r="3121" spans="1:9" x14ac:dyDescent="0.3">
      <c r="A3121" t="s">
        <v>17255</v>
      </c>
      <c r="B3121">
        <v>85</v>
      </c>
      <c r="C3121">
        <v>36497</v>
      </c>
      <c r="D3121" t="s">
        <v>1671</v>
      </c>
      <c r="E3121" t="s">
        <v>17256</v>
      </c>
      <c r="F3121" t="s">
        <v>37</v>
      </c>
      <c r="G3121" t="s">
        <v>38</v>
      </c>
      <c r="H3121">
        <v>6000000</v>
      </c>
      <c r="I3121">
        <v>4.7</v>
      </c>
    </row>
    <row r="3122" spans="1:9" x14ac:dyDescent="0.3">
      <c r="A3122" t="s">
        <v>13271</v>
      </c>
      <c r="B3122">
        <v>95</v>
      </c>
      <c r="C3122">
        <v>65804</v>
      </c>
      <c r="D3122" t="s">
        <v>2125</v>
      </c>
      <c r="E3122" t="s">
        <v>17279</v>
      </c>
      <c r="F3122" t="s">
        <v>37</v>
      </c>
      <c r="G3122" t="s">
        <v>38</v>
      </c>
      <c r="H3122">
        <v>12000000</v>
      </c>
      <c r="I3122">
        <v>6.3</v>
      </c>
    </row>
    <row r="3123" spans="1:9" x14ac:dyDescent="0.3">
      <c r="A3123" t="s">
        <v>17301</v>
      </c>
      <c r="B3123">
        <v>111</v>
      </c>
      <c r="C3123">
        <v>3895664</v>
      </c>
      <c r="D3123" t="s">
        <v>2527</v>
      </c>
      <c r="E3123" t="s">
        <v>17302</v>
      </c>
      <c r="F3123" t="s">
        <v>1464</v>
      </c>
      <c r="G3123" t="s">
        <v>1465</v>
      </c>
      <c r="H3123">
        <v>5300000</v>
      </c>
      <c r="I3123">
        <v>7.3</v>
      </c>
    </row>
    <row r="3124" spans="1:9" x14ac:dyDescent="0.3">
      <c r="A3124" t="s">
        <v>17305</v>
      </c>
      <c r="B3124">
        <v>86</v>
      </c>
      <c r="C3124">
        <v>20200</v>
      </c>
      <c r="D3124" t="s">
        <v>6199</v>
      </c>
      <c r="E3124" t="s">
        <v>17307</v>
      </c>
      <c r="F3124" t="s">
        <v>37</v>
      </c>
      <c r="G3124" t="s">
        <v>38</v>
      </c>
      <c r="H3124">
        <v>6000000</v>
      </c>
      <c r="I3124">
        <v>5.8</v>
      </c>
    </row>
    <row r="3125" spans="1:9" x14ac:dyDescent="0.3">
      <c r="A3125" t="s">
        <v>17311</v>
      </c>
      <c r="B3125">
        <v>103</v>
      </c>
      <c r="C3125">
        <v>542860</v>
      </c>
      <c r="D3125" t="s">
        <v>1961</v>
      </c>
      <c r="E3125" t="s">
        <v>17314</v>
      </c>
      <c r="F3125" t="s">
        <v>10490</v>
      </c>
      <c r="G3125" t="s">
        <v>10491</v>
      </c>
      <c r="H3125">
        <v>4000000</v>
      </c>
      <c r="I3125">
        <v>7.1</v>
      </c>
    </row>
    <row r="3126" spans="1:9" x14ac:dyDescent="0.3">
      <c r="A3126" t="s">
        <v>17333</v>
      </c>
      <c r="B3126">
        <v>111</v>
      </c>
      <c r="C3126">
        <v>11905519</v>
      </c>
      <c r="D3126" t="s">
        <v>464</v>
      </c>
      <c r="E3126" t="s">
        <v>17335</v>
      </c>
      <c r="F3126" t="s">
        <v>13246</v>
      </c>
      <c r="G3126" t="s">
        <v>13247</v>
      </c>
      <c r="H3126">
        <v>200000000</v>
      </c>
      <c r="I3126">
        <v>7.1</v>
      </c>
    </row>
    <row r="3127" spans="1:9" x14ac:dyDescent="0.3">
      <c r="A3127" t="s">
        <v>15467</v>
      </c>
      <c r="B3127">
        <v>112</v>
      </c>
      <c r="C3127">
        <v>32541719</v>
      </c>
      <c r="D3127" t="s">
        <v>4479</v>
      </c>
      <c r="E3127" t="s">
        <v>17350</v>
      </c>
      <c r="F3127" t="s">
        <v>37</v>
      </c>
      <c r="G3127" t="s">
        <v>56</v>
      </c>
      <c r="H3127">
        <v>3500159</v>
      </c>
      <c r="I3127">
        <v>6.7</v>
      </c>
    </row>
    <row r="3128" spans="1:9" x14ac:dyDescent="0.3">
      <c r="A3128" t="s">
        <v>15906</v>
      </c>
      <c r="B3128">
        <v>141</v>
      </c>
      <c r="C3128">
        <v>3064356</v>
      </c>
      <c r="D3128" t="s">
        <v>214</v>
      </c>
      <c r="E3128" t="s">
        <v>17354</v>
      </c>
      <c r="F3128" t="s">
        <v>37</v>
      </c>
      <c r="G3128" t="s">
        <v>38</v>
      </c>
      <c r="H3128">
        <v>5600000</v>
      </c>
      <c r="I3128">
        <v>6.9</v>
      </c>
    </row>
    <row r="3129" spans="1:9" x14ac:dyDescent="0.3">
      <c r="A3129" t="s">
        <v>13712</v>
      </c>
      <c r="B3129">
        <v>95</v>
      </c>
      <c r="C3129">
        <v>7009668</v>
      </c>
      <c r="D3129" t="s">
        <v>17358</v>
      </c>
      <c r="E3129" t="s">
        <v>17360</v>
      </c>
      <c r="F3129" t="s">
        <v>37</v>
      </c>
      <c r="G3129" t="s">
        <v>38</v>
      </c>
      <c r="H3129">
        <v>5600000</v>
      </c>
      <c r="I3129">
        <v>2.1</v>
      </c>
    </row>
    <row r="3130" spans="1:9" x14ac:dyDescent="0.3">
      <c r="A3130" t="s">
        <v>14719</v>
      </c>
      <c r="B3130">
        <v>85</v>
      </c>
      <c r="C3130">
        <v>27024</v>
      </c>
      <c r="D3130" t="s">
        <v>6403</v>
      </c>
      <c r="E3130" t="s">
        <v>17373</v>
      </c>
      <c r="F3130" t="s">
        <v>2778</v>
      </c>
      <c r="G3130" t="s">
        <v>3571</v>
      </c>
      <c r="H3130">
        <v>5600000</v>
      </c>
      <c r="I3130">
        <v>6.6</v>
      </c>
    </row>
    <row r="3131" spans="1:9" x14ac:dyDescent="0.3">
      <c r="A3131" t="s">
        <v>16986</v>
      </c>
      <c r="B3131">
        <v>129</v>
      </c>
      <c r="C3131">
        <v>159600000</v>
      </c>
      <c r="D3131" t="s">
        <v>9193</v>
      </c>
      <c r="E3131" t="s">
        <v>17384</v>
      </c>
      <c r="F3131" t="s">
        <v>37</v>
      </c>
      <c r="G3131" t="s">
        <v>38</v>
      </c>
      <c r="H3131">
        <v>5500000</v>
      </c>
      <c r="I3131">
        <v>8.3000000000000007</v>
      </c>
    </row>
    <row r="3132" spans="1:9" x14ac:dyDescent="0.3">
      <c r="A3132" t="s">
        <v>7796</v>
      </c>
      <c r="B3132">
        <v>125</v>
      </c>
      <c r="C3132">
        <v>58800000</v>
      </c>
      <c r="D3132" t="s">
        <v>1634</v>
      </c>
      <c r="E3132" t="s">
        <v>17387</v>
      </c>
      <c r="F3132" t="s">
        <v>37</v>
      </c>
      <c r="G3132" t="s">
        <v>56</v>
      </c>
      <c r="H3132">
        <v>5500000</v>
      </c>
      <c r="I3132">
        <v>7.2</v>
      </c>
    </row>
    <row r="3133" spans="1:9" x14ac:dyDescent="0.3">
      <c r="A3133" t="s">
        <v>17390</v>
      </c>
      <c r="B3133">
        <v>116</v>
      </c>
      <c r="C3133">
        <v>50382128</v>
      </c>
      <c r="D3133" t="s">
        <v>1415</v>
      </c>
      <c r="E3133" t="s">
        <v>17391</v>
      </c>
      <c r="F3133" t="s">
        <v>37</v>
      </c>
      <c r="G3133" t="s">
        <v>38</v>
      </c>
      <c r="H3133">
        <v>5500000</v>
      </c>
      <c r="I3133">
        <v>5.6</v>
      </c>
    </row>
    <row r="3134" spans="1:9" x14ac:dyDescent="0.3">
      <c r="A3134" t="s">
        <v>7204</v>
      </c>
      <c r="B3134">
        <v>105</v>
      </c>
      <c r="C3134">
        <v>35811509</v>
      </c>
      <c r="D3134" t="s">
        <v>8771</v>
      </c>
      <c r="E3134" t="s">
        <v>17394</v>
      </c>
      <c r="F3134" t="s">
        <v>37</v>
      </c>
      <c r="G3134" t="s">
        <v>370</v>
      </c>
      <c r="H3134">
        <v>5500000</v>
      </c>
      <c r="I3134">
        <v>7.7</v>
      </c>
    </row>
    <row r="3135" spans="1:9" x14ac:dyDescent="0.3">
      <c r="A3135" t="s">
        <v>62</v>
      </c>
      <c r="B3135">
        <v>90</v>
      </c>
      <c r="C3135">
        <v>24475193</v>
      </c>
      <c r="D3135" t="s">
        <v>1415</v>
      </c>
      <c r="E3135" t="s">
        <v>17398</v>
      </c>
      <c r="F3135" t="s">
        <v>37</v>
      </c>
      <c r="G3135" t="s">
        <v>38</v>
      </c>
      <c r="H3135">
        <v>3000000</v>
      </c>
      <c r="I3135">
        <v>6.6</v>
      </c>
    </row>
    <row r="3136" spans="1:9" x14ac:dyDescent="0.3">
      <c r="A3136" t="s">
        <v>11761</v>
      </c>
      <c r="B3136">
        <v>111</v>
      </c>
      <c r="C3136">
        <v>6200756</v>
      </c>
      <c r="D3136" t="s">
        <v>2527</v>
      </c>
      <c r="E3136" t="s">
        <v>17407</v>
      </c>
      <c r="F3136" t="s">
        <v>37</v>
      </c>
      <c r="G3136" t="s">
        <v>38</v>
      </c>
      <c r="H3136">
        <v>7000000</v>
      </c>
      <c r="I3136">
        <v>7.4</v>
      </c>
    </row>
    <row r="3137" spans="1:9" x14ac:dyDescent="0.3">
      <c r="A3137" t="s">
        <v>9070</v>
      </c>
      <c r="B3137">
        <v>91</v>
      </c>
      <c r="C3137">
        <v>1292119</v>
      </c>
      <c r="D3137" t="s">
        <v>6326</v>
      </c>
      <c r="E3137" t="s">
        <v>17410</v>
      </c>
      <c r="F3137" t="s">
        <v>37</v>
      </c>
      <c r="G3137" t="s">
        <v>56</v>
      </c>
      <c r="H3137">
        <v>5500000</v>
      </c>
      <c r="I3137">
        <v>7.1</v>
      </c>
    </row>
    <row r="3138" spans="1:9" x14ac:dyDescent="0.3">
      <c r="A3138" t="s">
        <v>17419</v>
      </c>
      <c r="B3138">
        <v>97</v>
      </c>
      <c r="C3138">
        <v>3629758</v>
      </c>
      <c r="D3138" t="s">
        <v>6199</v>
      </c>
      <c r="E3138" t="s">
        <v>17422</v>
      </c>
      <c r="F3138" t="s">
        <v>1464</v>
      </c>
      <c r="G3138" t="s">
        <v>1465</v>
      </c>
      <c r="H3138">
        <v>5500000</v>
      </c>
      <c r="I3138">
        <v>7.9</v>
      </c>
    </row>
    <row r="3139" spans="1:9" x14ac:dyDescent="0.3">
      <c r="A3139" t="s">
        <v>17426</v>
      </c>
      <c r="B3139">
        <v>92</v>
      </c>
      <c r="C3139">
        <v>6239558</v>
      </c>
      <c r="D3139" t="s">
        <v>2527</v>
      </c>
      <c r="E3139" t="s">
        <v>17428</v>
      </c>
      <c r="F3139" t="s">
        <v>37</v>
      </c>
      <c r="G3139" t="s">
        <v>268</v>
      </c>
      <c r="H3139">
        <v>5000000</v>
      </c>
      <c r="I3139">
        <v>6.7</v>
      </c>
    </row>
    <row r="3140" spans="1:9" x14ac:dyDescent="0.3">
      <c r="A3140" t="s">
        <v>17432</v>
      </c>
      <c r="B3140">
        <v>104</v>
      </c>
      <c r="C3140">
        <v>1056102</v>
      </c>
      <c r="D3140" t="s">
        <v>2142</v>
      </c>
      <c r="E3140" t="s">
        <v>17433</v>
      </c>
      <c r="F3140" t="s">
        <v>37</v>
      </c>
      <c r="G3140" t="s">
        <v>38</v>
      </c>
      <c r="H3140">
        <v>5000000</v>
      </c>
      <c r="I3140">
        <v>6.6</v>
      </c>
    </row>
    <row r="3141" spans="1:9" x14ac:dyDescent="0.3">
      <c r="A3141" t="s">
        <v>5076</v>
      </c>
      <c r="B3141">
        <v>120</v>
      </c>
      <c r="C3141">
        <v>27545445</v>
      </c>
      <c r="D3141" t="s">
        <v>3409</v>
      </c>
      <c r="E3141" t="s">
        <v>17437</v>
      </c>
      <c r="F3141" t="s">
        <v>37</v>
      </c>
      <c r="G3141" t="s">
        <v>38</v>
      </c>
      <c r="H3141">
        <v>6500000</v>
      </c>
      <c r="I3141">
        <v>7.9</v>
      </c>
    </row>
    <row r="3142" spans="1:9" x14ac:dyDescent="0.3">
      <c r="A3142" t="s">
        <v>17441</v>
      </c>
      <c r="B3142">
        <v>99</v>
      </c>
      <c r="C3142">
        <v>56007</v>
      </c>
      <c r="D3142" t="s">
        <v>16012</v>
      </c>
      <c r="E3142" t="s">
        <v>17442</v>
      </c>
      <c r="F3142" t="s">
        <v>37</v>
      </c>
      <c r="G3142" t="s">
        <v>38</v>
      </c>
      <c r="H3142">
        <v>5500000</v>
      </c>
      <c r="I3142">
        <v>4.9000000000000004</v>
      </c>
    </row>
    <row r="3143" spans="1:9" x14ac:dyDescent="0.3">
      <c r="A3143" t="s">
        <v>17445</v>
      </c>
      <c r="B3143">
        <v>93</v>
      </c>
      <c r="C3143">
        <v>611709</v>
      </c>
      <c r="D3143" t="s">
        <v>2527</v>
      </c>
      <c r="E3143" t="s">
        <v>17448</v>
      </c>
      <c r="F3143" t="s">
        <v>1464</v>
      </c>
      <c r="G3143" t="s">
        <v>17452</v>
      </c>
      <c r="H3143">
        <v>3850000</v>
      </c>
      <c r="I3143">
        <v>7.2</v>
      </c>
    </row>
    <row r="3144" spans="1:9" x14ac:dyDescent="0.3">
      <c r="A3144" t="s">
        <v>17457</v>
      </c>
      <c r="B3144">
        <v>99</v>
      </c>
      <c r="C3144">
        <v>22770</v>
      </c>
      <c r="D3144" t="s">
        <v>2527</v>
      </c>
      <c r="E3144" t="s">
        <v>17459</v>
      </c>
      <c r="F3144" t="s">
        <v>676</v>
      </c>
      <c r="G3144" t="s">
        <v>677</v>
      </c>
      <c r="H3144">
        <v>5500000</v>
      </c>
      <c r="I3144">
        <v>6.1</v>
      </c>
    </row>
    <row r="3145" spans="1:9" x14ac:dyDescent="0.3">
      <c r="A3145" t="s">
        <v>17474</v>
      </c>
      <c r="B3145">
        <v>96</v>
      </c>
      <c r="C3145">
        <v>27445</v>
      </c>
      <c r="D3145" t="s">
        <v>12694</v>
      </c>
      <c r="E3145" t="s">
        <v>17476</v>
      </c>
      <c r="F3145" t="s">
        <v>37</v>
      </c>
      <c r="G3145" t="s">
        <v>38</v>
      </c>
      <c r="H3145">
        <v>9000000</v>
      </c>
      <c r="I3145">
        <v>5.3</v>
      </c>
    </row>
    <row r="3146" spans="1:9" x14ac:dyDescent="0.3">
      <c r="A3146" t="s">
        <v>7885</v>
      </c>
      <c r="B3146">
        <v>96</v>
      </c>
      <c r="C3146">
        <v>766487</v>
      </c>
      <c r="D3146" t="s">
        <v>1681</v>
      </c>
      <c r="E3146" t="s">
        <v>17480</v>
      </c>
      <c r="F3146" t="s">
        <v>37</v>
      </c>
      <c r="G3146" t="s">
        <v>38</v>
      </c>
      <c r="H3146">
        <v>5250000</v>
      </c>
      <c r="I3146">
        <v>5</v>
      </c>
    </row>
    <row r="3147" spans="1:9" x14ac:dyDescent="0.3">
      <c r="A3147" t="s">
        <v>12702</v>
      </c>
      <c r="B3147">
        <v>100</v>
      </c>
      <c r="C3147">
        <v>1196752</v>
      </c>
      <c r="D3147" t="s">
        <v>2125</v>
      </c>
      <c r="E3147" t="s">
        <v>17490</v>
      </c>
      <c r="F3147" t="s">
        <v>17494</v>
      </c>
      <c r="G3147" t="s">
        <v>12616</v>
      </c>
      <c r="H3147">
        <v>30300000</v>
      </c>
      <c r="I3147">
        <v>7.6</v>
      </c>
    </row>
    <row r="3148" spans="1:9" x14ac:dyDescent="0.3">
      <c r="A3148" t="s">
        <v>17500</v>
      </c>
      <c r="B3148">
        <v>98</v>
      </c>
      <c r="C3148">
        <v>795126</v>
      </c>
      <c r="D3148" t="s">
        <v>6283</v>
      </c>
      <c r="E3148" t="s">
        <v>17502</v>
      </c>
      <c r="F3148" t="s">
        <v>37</v>
      </c>
      <c r="G3148" t="s">
        <v>268</v>
      </c>
      <c r="H3148">
        <v>6000000</v>
      </c>
      <c r="I3148">
        <v>7.6</v>
      </c>
    </row>
    <row r="3149" spans="1:9" x14ac:dyDescent="0.3">
      <c r="A3149" t="s">
        <v>332</v>
      </c>
      <c r="B3149">
        <v>106</v>
      </c>
      <c r="C3149">
        <v>83574831</v>
      </c>
      <c r="D3149" t="s">
        <v>9754</v>
      </c>
      <c r="E3149" t="s">
        <v>17522</v>
      </c>
      <c r="F3149" t="s">
        <v>37</v>
      </c>
      <c r="G3149" t="s">
        <v>38</v>
      </c>
      <c r="H3149">
        <v>5000000</v>
      </c>
      <c r="I3149">
        <v>6.6</v>
      </c>
    </row>
    <row r="3150" spans="1:9" x14ac:dyDescent="0.3">
      <c r="A3150" t="s">
        <v>14787</v>
      </c>
      <c r="B3150">
        <v>95</v>
      </c>
      <c r="C3150">
        <v>87025093</v>
      </c>
      <c r="D3150" t="s">
        <v>5103</v>
      </c>
      <c r="E3150" t="s">
        <v>17525</v>
      </c>
      <c r="F3150" t="s">
        <v>37</v>
      </c>
      <c r="G3150" t="s">
        <v>38</v>
      </c>
      <c r="H3150">
        <v>4000000</v>
      </c>
      <c r="I3150">
        <v>6.6</v>
      </c>
    </row>
    <row r="3151" spans="1:9" x14ac:dyDescent="0.3">
      <c r="A3151" t="s">
        <v>17528</v>
      </c>
      <c r="B3151">
        <v>104</v>
      </c>
      <c r="C3151">
        <v>71897215</v>
      </c>
      <c r="D3151" t="s">
        <v>17529</v>
      </c>
      <c r="E3151" t="s">
        <v>17530</v>
      </c>
      <c r="F3151" t="s">
        <v>37</v>
      </c>
      <c r="G3151" t="s">
        <v>38</v>
      </c>
      <c r="H3151">
        <v>15000000</v>
      </c>
      <c r="I3151">
        <v>7.3</v>
      </c>
    </row>
    <row r="3152" spans="1:9" x14ac:dyDescent="0.3">
      <c r="A3152" t="s">
        <v>10665</v>
      </c>
      <c r="B3152">
        <v>87</v>
      </c>
      <c r="C3152">
        <v>64267897</v>
      </c>
      <c r="D3152" t="s">
        <v>17534</v>
      </c>
      <c r="E3152" t="s">
        <v>17535</v>
      </c>
      <c r="F3152" t="s">
        <v>37</v>
      </c>
      <c r="G3152" t="s">
        <v>38</v>
      </c>
      <c r="H3152">
        <v>5000000</v>
      </c>
      <c r="I3152">
        <v>6.6</v>
      </c>
    </row>
    <row r="3153" spans="1:9" x14ac:dyDescent="0.3">
      <c r="A3153" t="s">
        <v>17538</v>
      </c>
      <c r="B3153">
        <v>81</v>
      </c>
      <c r="C3153">
        <v>56536016</v>
      </c>
      <c r="D3153" t="s">
        <v>6403</v>
      </c>
      <c r="E3153" t="s">
        <v>17540</v>
      </c>
      <c r="F3153" t="s">
        <v>37</v>
      </c>
      <c r="G3153" t="s">
        <v>38</v>
      </c>
      <c r="H3153">
        <v>4900000</v>
      </c>
      <c r="I3153">
        <v>6.9</v>
      </c>
    </row>
    <row r="3154" spans="1:9" x14ac:dyDescent="0.3">
      <c r="A3154" t="s">
        <v>11012</v>
      </c>
      <c r="B3154">
        <v>94</v>
      </c>
      <c r="C3154">
        <v>104007828</v>
      </c>
      <c r="D3154" t="s">
        <v>6403</v>
      </c>
      <c r="E3154" t="s">
        <v>17544</v>
      </c>
      <c r="F3154" t="s">
        <v>37</v>
      </c>
      <c r="G3154" t="s">
        <v>38</v>
      </c>
      <c r="H3154">
        <v>5000000</v>
      </c>
      <c r="I3154">
        <v>5.8</v>
      </c>
    </row>
    <row r="3155" spans="1:9" x14ac:dyDescent="0.3">
      <c r="A3155" t="s">
        <v>17547</v>
      </c>
      <c r="B3155">
        <v>89</v>
      </c>
      <c r="C3155">
        <v>50820940</v>
      </c>
      <c r="D3155" t="s">
        <v>7406</v>
      </c>
      <c r="E3155" t="s">
        <v>17549</v>
      </c>
      <c r="F3155" t="s">
        <v>37</v>
      </c>
      <c r="G3155" t="s">
        <v>38</v>
      </c>
      <c r="H3155">
        <v>5000000</v>
      </c>
      <c r="I3155">
        <v>4.4000000000000004</v>
      </c>
    </row>
    <row r="3156" spans="1:9" x14ac:dyDescent="0.3">
      <c r="A3156" t="s">
        <v>1757</v>
      </c>
      <c r="B3156">
        <v>88</v>
      </c>
      <c r="C3156">
        <v>44793200</v>
      </c>
      <c r="D3156" t="s">
        <v>8945</v>
      </c>
      <c r="E3156" t="s">
        <v>17554</v>
      </c>
      <c r="F3156" t="s">
        <v>37</v>
      </c>
      <c r="G3156" t="s">
        <v>38</v>
      </c>
      <c r="H3156">
        <v>4500000</v>
      </c>
      <c r="I3156">
        <v>6.6</v>
      </c>
    </row>
    <row r="3157" spans="1:9" x14ac:dyDescent="0.3">
      <c r="A3157" t="s">
        <v>17558</v>
      </c>
      <c r="B3157">
        <v>115</v>
      </c>
      <c r="C3157">
        <v>44456509</v>
      </c>
      <c r="D3157" t="s">
        <v>2527</v>
      </c>
      <c r="E3157" t="s">
        <v>17560</v>
      </c>
      <c r="F3157" t="s">
        <v>2778</v>
      </c>
      <c r="G3157" t="s">
        <v>2913</v>
      </c>
      <c r="H3157">
        <v>5000000</v>
      </c>
      <c r="I3157">
        <v>7.6</v>
      </c>
    </row>
    <row r="3158" spans="1:9" x14ac:dyDescent="0.3">
      <c r="A3158" t="s">
        <v>11012</v>
      </c>
      <c r="B3158">
        <v>96</v>
      </c>
      <c r="C3158">
        <v>53884821</v>
      </c>
      <c r="D3158" t="s">
        <v>6403</v>
      </c>
      <c r="E3158" t="s">
        <v>17566</v>
      </c>
      <c r="F3158" t="s">
        <v>37</v>
      </c>
      <c r="G3158" t="s">
        <v>38</v>
      </c>
      <c r="H3158">
        <v>5000000</v>
      </c>
      <c r="I3158">
        <v>4.5999999999999996</v>
      </c>
    </row>
    <row r="3159" spans="1:9" x14ac:dyDescent="0.3">
      <c r="A3159" t="s">
        <v>17570</v>
      </c>
      <c r="B3159">
        <v>135</v>
      </c>
      <c r="C3159">
        <v>36000000</v>
      </c>
      <c r="D3159" t="s">
        <v>6519</v>
      </c>
      <c r="E3159" t="s">
        <v>17571</v>
      </c>
      <c r="F3159" t="s">
        <v>37</v>
      </c>
      <c r="G3159" t="s">
        <v>38</v>
      </c>
      <c r="H3159">
        <v>5000000</v>
      </c>
      <c r="I3159">
        <v>6.8</v>
      </c>
    </row>
    <row r="3160" spans="1:9" x14ac:dyDescent="0.3">
      <c r="A3160" t="s">
        <v>9970</v>
      </c>
      <c r="B3160">
        <v>93</v>
      </c>
      <c r="C3160">
        <v>34872293</v>
      </c>
      <c r="D3160" t="s">
        <v>8066</v>
      </c>
      <c r="E3160" t="s">
        <v>17579</v>
      </c>
      <c r="F3160" t="s">
        <v>37</v>
      </c>
      <c r="G3160" t="s">
        <v>38</v>
      </c>
      <c r="H3160">
        <v>8500000</v>
      </c>
      <c r="I3160">
        <v>4.9000000000000004</v>
      </c>
    </row>
    <row r="3161" spans="1:9" x14ac:dyDescent="0.3">
      <c r="A3161" t="s">
        <v>17582</v>
      </c>
      <c r="B3161">
        <v>109</v>
      </c>
      <c r="C3161">
        <v>34468224</v>
      </c>
      <c r="D3161" t="s">
        <v>5685</v>
      </c>
      <c r="E3161" t="s">
        <v>17583</v>
      </c>
      <c r="F3161" t="s">
        <v>37</v>
      </c>
      <c r="G3161" t="s">
        <v>38</v>
      </c>
      <c r="H3161">
        <v>4500000</v>
      </c>
      <c r="I3161">
        <v>7.3</v>
      </c>
    </row>
    <row r="3162" spans="1:9" x14ac:dyDescent="0.3">
      <c r="A3162" t="s">
        <v>17592</v>
      </c>
      <c r="B3162">
        <v>101</v>
      </c>
      <c r="C3162">
        <v>32453345</v>
      </c>
      <c r="D3162" t="s">
        <v>9754</v>
      </c>
      <c r="E3162" t="s">
        <v>17595</v>
      </c>
      <c r="F3162" t="s">
        <v>37</v>
      </c>
      <c r="G3162" t="s">
        <v>38</v>
      </c>
      <c r="H3162">
        <v>5000000</v>
      </c>
      <c r="I3162">
        <v>5</v>
      </c>
    </row>
    <row r="3163" spans="1:9" x14ac:dyDescent="0.3">
      <c r="A3163" t="s">
        <v>7644</v>
      </c>
      <c r="B3163">
        <v>117</v>
      </c>
      <c r="C3163">
        <v>27296514</v>
      </c>
      <c r="D3163" t="s">
        <v>1544</v>
      </c>
      <c r="E3163" t="s">
        <v>17602</v>
      </c>
      <c r="F3163" t="s">
        <v>37</v>
      </c>
      <c r="G3163" t="s">
        <v>38</v>
      </c>
      <c r="H3163">
        <v>5000000</v>
      </c>
      <c r="I3163">
        <v>8</v>
      </c>
    </row>
    <row r="3164" spans="1:9" x14ac:dyDescent="0.3">
      <c r="A3164" t="s">
        <v>17605</v>
      </c>
      <c r="B3164">
        <v>83</v>
      </c>
      <c r="C3164">
        <v>25799043</v>
      </c>
      <c r="D3164" t="s">
        <v>4332</v>
      </c>
      <c r="E3164" t="s">
        <v>17606</v>
      </c>
      <c r="F3164" t="s">
        <v>37</v>
      </c>
      <c r="G3164" t="s">
        <v>38</v>
      </c>
      <c r="H3164">
        <v>3300000</v>
      </c>
      <c r="I3164">
        <v>5.2</v>
      </c>
    </row>
    <row r="3165" spans="1:9" x14ac:dyDescent="0.3">
      <c r="A3165" t="s">
        <v>57</v>
      </c>
      <c r="B3165">
        <v>113</v>
      </c>
      <c r="C3165">
        <v>25530884</v>
      </c>
      <c r="D3165" t="s">
        <v>852</v>
      </c>
      <c r="E3165" t="s">
        <v>17609</v>
      </c>
      <c r="F3165" t="s">
        <v>37</v>
      </c>
      <c r="G3165" t="s">
        <v>38</v>
      </c>
      <c r="H3165">
        <v>9000000</v>
      </c>
      <c r="I3165">
        <v>8.5</v>
      </c>
    </row>
    <row r="3166" spans="1:9" x14ac:dyDescent="0.3">
      <c r="A3166" t="s">
        <v>17613</v>
      </c>
      <c r="B3166">
        <v>104</v>
      </c>
      <c r="C3166">
        <v>27689474</v>
      </c>
      <c r="D3166" t="s">
        <v>5103</v>
      </c>
      <c r="E3166" t="s">
        <v>17615</v>
      </c>
      <c r="F3166" t="s">
        <v>37</v>
      </c>
      <c r="G3166" t="s">
        <v>38</v>
      </c>
      <c r="H3166">
        <v>5000000</v>
      </c>
      <c r="I3166">
        <v>6.5</v>
      </c>
    </row>
    <row r="3167" spans="1:9" x14ac:dyDescent="0.3">
      <c r="A3167" t="s">
        <v>7134</v>
      </c>
      <c r="B3167">
        <v>97</v>
      </c>
      <c r="C3167">
        <v>24138847</v>
      </c>
      <c r="D3167" t="s">
        <v>1671</v>
      </c>
      <c r="E3167" t="s">
        <v>17619</v>
      </c>
      <c r="F3167" t="s">
        <v>37</v>
      </c>
      <c r="G3167" t="s">
        <v>38</v>
      </c>
      <c r="H3167">
        <v>5000000</v>
      </c>
      <c r="I3167">
        <v>7.4</v>
      </c>
    </row>
    <row r="3168" spans="1:9" x14ac:dyDescent="0.3">
      <c r="A3168" t="s">
        <v>6620</v>
      </c>
      <c r="B3168">
        <v>110</v>
      </c>
      <c r="C3168">
        <v>21994911</v>
      </c>
      <c r="D3168" t="s">
        <v>6199</v>
      </c>
      <c r="E3168" t="s">
        <v>17623</v>
      </c>
      <c r="F3168" t="s">
        <v>37</v>
      </c>
      <c r="G3168" t="s">
        <v>56</v>
      </c>
      <c r="H3168">
        <v>5000000</v>
      </c>
      <c r="I3168">
        <v>7.7</v>
      </c>
    </row>
    <row r="3169" spans="1:9" x14ac:dyDescent="0.3">
      <c r="A3169" t="s">
        <v>6575</v>
      </c>
      <c r="B3169">
        <v>103</v>
      </c>
      <c r="C3169">
        <v>21501098</v>
      </c>
      <c r="D3169" t="s">
        <v>2527</v>
      </c>
      <c r="E3169" t="s">
        <v>17627</v>
      </c>
      <c r="F3169" t="s">
        <v>37</v>
      </c>
      <c r="G3169" t="s">
        <v>38</v>
      </c>
      <c r="H3169">
        <v>5000000</v>
      </c>
      <c r="I3169">
        <v>7.4</v>
      </c>
    </row>
    <row r="3170" spans="1:9" x14ac:dyDescent="0.3">
      <c r="A3170" t="s">
        <v>17630</v>
      </c>
      <c r="B3170">
        <v>94</v>
      </c>
      <c r="C3170">
        <v>19281235</v>
      </c>
      <c r="D3170" t="s">
        <v>5788</v>
      </c>
      <c r="E3170" t="s">
        <v>17632</v>
      </c>
      <c r="F3170" t="s">
        <v>37</v>
      </c>
      <c r="G3170" t="s">
        <v>38</v>
      </c>
      <c r="H3170">
        <v>5000000</v>
      </c>
      <c r="I3170">
        <v>5.0999999999999996</v>
      </c>
    </row>
    <row r="3171" spans="1:9" x14ac:dyDescent="0.3">
      <c r="A3171" t="s">
        <v>17642</v>
      </c>
      <c r="B3171">
        <v>77</v>
      </c>
      <c r="C3171">
        <v>19421271</v>
      </c>
      <c r="D3171" t="s">
        <v>2966</v>
      </c>
      <c r="E3171" t="s">
        <v>17644</v>
      </c>
      <c r="F3171" t="s">
        <v>37</v>
      </c>
      <c r="G3171" t="s">
        <v>38</v>
      </c>
      <c r="H3171">
        <v>5000000</v>
      </c>
      <c r="I3171">
        <v>5</v>
      </c>
    </row>
    <row r="3172" spans="1:9" x14ac:dyDescent="0.3">
      <c r="A3172" t="s">
        <v>1689</v>
      </c>
      <c r="B3172">
        <v>134</v>
      </c>
      <c r="C3172">
        <v>20733485</v>
      </c>
      <c r="D3172" t="s">
        <v>3409</v>
      </c>
      <c r="E3172" t="s">
        <v>17649</v>
      </c>
      <c r="F3172" t="s">
        <v>37</v>
      </c>
      <c r="G3172" t="s">
        <v>38</v>
      </c>
      <c r="H3172">
        <v>5000000</v>
      </c>
      <c r="I3172">
        <v>7.2</v>
      </c>
    </row>
    <row r="3173" spans="1:9" x14ac:dyDescent="0.3">
      <c r="A3173" t="s">
        <v>17658</v>
      </c>
      <c r="B3173">
        <v>90</v>
      </c>
      <c r="C3173">
        <v>24809547</v>
      </c>
      <c r="D3173" t="s">
        <v>2527</v>
      </c>
      <c r="E3173" t="s">
        <v>17659</v>
      </c>
      <c r="F3173" t="s">
        <v>37</v>
      </c>
      <c r="G3173" t="s">
        <v>38</v>
      </c>
      <c r="H3173">
        <v>5000000</v>
      </c>
      <c r="I3173">
        <v>6.4</v>
      </c>
    </row>
    <row r="3174" spans="1:9" x14ac:dyDescent="0.3">
      <c r="A3174" t="s">
        <v>17665</v>
      </c>
      <c r="B3174">
        <v>104</v>
      </c>
      <c r="C3174">
        <v>23031390</v>
      </c>
      <c r="D3174" t="s">
        <v>2527</v>
      </c>
      <c r="E3174" t="s">
        <v>17667</v>
      </c>
      <c r="F3174" t="s">
        <v>37</v>
      </c>
      <c r="G3174" t="s">
        <v>38</v>
      </c>
      <c r="H3174">
        <v>4500000</v>
      </c>
      <c r="I3174">
        <v>5.6</v>
      </c>
    </row>
    <row r="3175" spans="1:9" x14ac:dyDescent="0.3">
      <c r="A3175" t="s">
        <v>14108</v>
      </c>
      <c r="B3175">
        <v>93</v>
      </c>
      <c r="C3175">
        <v>21197315</v>
      </c>
      <c r="D3175" t="s">
        <v>3030</v>
      </c>
      <c r="E3175" t="s">
        <v>17672</v>
      </c>
      <c r="F3175" t="s">
        <v>37</v>
      </c>
      <c r="G3175" t="s">
        <v>38</v>
      </c>
      <c r="H3175">
        <v>5000000</v>
      </c>
      <c r="I3175">
        <v>6.1</v>
      </c>
    </row>
    <row r="3176" spans="1:9" x14ac:dyDescent="0.3">
      <c r="A3176" t="s">
        <v>9593</v>
      </c>
      <c r="B3176">
        <v>106</v>
      </c>
      <c r="C3176">
        <v>17382982</v>
      </c>
      <c r="D3176" t="s">
        <v>4075</v>
      </c>
      <c r="E3176" t="s">
        <v>17677</v>
      </c>
      <c r="F3176" t="s">
        <v>2778</v>
      </c>
      <c r="G3176" t="s">
        <v>38</v>
      </c>
      <c r="H3176">
        <v>5000000</v>
      </c>
      <c r="I3176">
        <v>5.2</v>
      </c>
    </row>
    <row r="3177" spans="1:9" x14ac:dyDescent="0.3">
      <c r="A3177" t="s">
        <v>12120</v>
      </c>
      <c r="B3177">
        <v>109</v>
      </c>
      <c r="C3177">
        <v>14821531</v>
      </c>
      <c r="D3177" t="s">
        <v>3409</v>
      </c>
      <c r="E3177" t="s">
        <v>17680</v>
      </c>
      <c r="F3177" t="s">
        <v>37</v>
      </c>
      <c r="G3177" t="s">
        <v>38</v>
      </c>
      <c r="H3177">
        <v>6000000</v>
      </c>
      <c r="I3177">
        <v>7.3</v>
      </c>
    </row>
    <row r="3178" spans="1:9" x14ac:dyDescent="0.3">
      <c r="A3178" t="s">
        <v>17683</v>
      </c>
      <c r="B3178">
        <v>101</v>
      </c>
      <c r="C3178">
        <v>18656400</v>
      </c>
      <c r="D3178" t="s">
        <v>3409</v>
      </c>
      <c r="E3178" t="s">
        <v>17684</v>
      </c>
      <c r="F3178" t="s">
        <v>37</v>
      </c>
      <c r="G3178" t="s">
        <v>38</v>
      </c>
      <c r="H3178">
        <v>5000000</v>
      </c>
      <c r="I3178">
        <v>7.5</v>
      </c>
    </row>
    <row r="3179" spans="1:9" x14ac:dyDescent="0.3">
      <c r="A3179" t="s">
        <v>17698</v>
      </c>
      <c r="B3179">
        <v>100</v>
      </c>
      <c r="C3179">
        <v>14343976</v>
      </c>
      <c r="D3179" t="s">
        <v>17700</v>
      </c>
      <c r="E3179" t="s">
        <v>17701</v>
      </c>
      <c r="F3179" t="s">
        <v>37</v>
      </c>
      <c r="G3179" t="s">
        <v>38</v>
      </c>
      <c r="H3179">
        <v>5000000</v>
      </c>
      <c r="I3179">
        <v>4.5</v>
      </c>
    </row>
    <row r="3180" spans="1:9" x14ac:dyDescent="0.3">
      <c r="A3180" t="s">
        <v>5829</v>
      </c>
      <c r="B3180">
        <v>95</v>
      </c>
      <c r="C3180">
        <v>241437427</v>
      </c>
      <c r="D3180" t="s">
        <v>2717</v>
      </c>
      <c r="E3180" t="s">
        <v>17705</v>
      </c>
      <c r="F3180" t="s">
        <v>37</v>
      </c>
      <c r="G3180" t="s">
        <v>38</v>
      </c>
      <c r="H3180">
        <v>5000000</v>
      </c>
      <c r="I3180">
        <v>6.6</v>
      </c>
    </row>
    <row r="3181" spans="1:9" x14ac:dyDescent="0.3">
      <c r="A3181" t="s">
        <v>14343</v>
      </c>
      <c r="B3181">
        <v>94</v>
      </c>
      <c r="C3181">
        <v>14123773</v>
      </c>
      <c r="D3181" t="s">
        <v>1935</v>
      </c>
      <c r="E3181" t="s">
        <v>17708</v>
      </c>
      <c r="F3181" t="s">
        <v>37</v>
      </c>
      <c r="G3181" t="s">
        <v>38</v>
      </c>
      <c r="H3181">
        <v>5000000</v>
      </c>
      <c r="I3181">
        <v>5.3</v>
      </c>
    </row>
    <row r="3182" spans="1:9" x14ac:dyDescent="0.3">
      <c r="A3182" t="s">
        <v>17712</v>
      </c>
      <c r="B3182">
        <v>93</v>
      </c>
      <c r="C3182">
        <v>15126948</v>
      </c>
      <c r="D3182" t="s">
        <v>5544</v>
      </c>
      <c r="E3182" t="s">
        <v>17714</v>
      </c>
      <c r="F3182" t="s">
        <v>37</v>
      </c>
      <c r="G3182" t="s">
        <v>38</v>
      </c>
      <c r="H3182">
        <v>5000000</v>
      </c>
      <c r="I3182">
        <v>4.9000000000000004</v>
      </c>
    </row>
    <row r="3183" spans="1:9" x14ac:dyDescent="0.3">
      <c r="A3183" t="s">
        <v>1217</v>
      </c>
      <c r="B3183">
        <v>106</v>
      </c>
      <c r="C3183">
        <v>13622333</v>
      </c>
      <c r="D3183" t="s">
        <v>11384</v>
      </c>
      <c r="E3183" t="s">
        <v>17718</v>
      </c>
      <c r="F3183" t="s">
        <v>2778</v>
      </c>
      <c r="G3183" t="s">
        <v>2913</v>
      </c>
      <c r="H3183">
        <v>2000000</v>
      </c>
      <c r="I3183">
        <v>7.7</v>
      </c>
    </row>
    <row r="3184" spans="1:9" x14ac:dyDescent="0.3">
      <c r="A3184" t="s">
        <v>2453</v>
      </c>
      <c r="B3184">
        <v>99</v>
      </c>
      <c r="C3184">
        <v>13464388</v>
      </c>
      <c r="D3184" t="s">
        <v>7579</v>
      </c>
      <c r="E3184" t="s">
        <v>17723</v>
      </c>
      <c r="F3184" t="s">
        <v>37</v>
      </c>
      <c r="G3184" t="s">
        <v>56</v>
      </c>
      <c r="H3184">
        <v>4000000</v>
      </c>
      <c r="I3184">
        <v>8</v>
      </c>
    </row>
    <row r="3185" spans="1:9" x14ac:dyDescent="0.3">
      <c r="A3185" t="s">
        <v>17726</v>
      </c>
      <c r="B3185">
        <v>82</v>
      </c>
      <c r="C3185">
        <v>13350177</v>
      </c>
      <c r="D3185" t="s">
        <v>4384</v>
      </c>
      <c r="E3185" t="s">
        <v>17728</v>
      </c>
      <c r="F3185" t="s">
        <v>37</v>
      </c>
      <c r="G3185" t="s">
        <v>38</v>
      </c>
      <c r="H3185">
        <v>5000000</v>
      </c>
      <c r="I3185">
        <v>3.8</v>
      </c>
    </row>
    <row r="3186" spans="1:9" x14ac:dyDescent="0.3">
      <c r="A3186" t="s">
        <v>15906</v>
      </c>
      <c r="B3186">
        <v>135</v>
      </c>
      <c r="C3186">
        <v>13269963</v>
      </c>
      <c r="D3186" t="s">
        <v>8060</v>
      </c>
      <c r="E3186" t="s">
        <v>17731</v>
      </c>
      <c r="F3186" t="s">
        <v>37</v>
      </c>
      <c r="G3186" t="s">
        <v>38</v>
      </c>
      <c r="H3186">
        <v>5000000</v>
      </c>
      <c r="I3186">
        <v>7.6</v>
      </c>
    </row>
    <row r="3187" spans="1:9" x14ac:dyDescent="0.3">
      <c r="A3187" t="s">
        <v>9639</v>
      </c>
      <c r="B3187">
        <v>88</v>
      </c>
      <c r="C3187">
        <v>17768000</v>
      </c>
      <c r="D3187" t="s">
        <v>5544</v>
      </c>
      <c r="E3187" t="s">
        <v>17736</v>
      </c>
      <c r="F3187" t="s">
        <v>37</v>
      </c>
      <c r="G3187" t="s">
        <v>38</v>
      </c>
      <c r="H3187">
        <v>5000000</v>
      </c>
      <c r="I3187">
        <v>5.9</v>
      </c>
    </row>
    <row r="3188" spans="1:9" x14ac:dyDescent="0.3">
      <c r="A3188" t="s">
        <v>17740</v>
      </c>
      <c r="B3188">
        <v>89</v>
      </c>
      <c r="C3188">
        <v>12947763</v>
      </c>
      <c r="D3188" t="s">
        <v>5103</v>
      </c>
      <c r="E3188" t="s">
        <v>17742</v>
      </c>
      <c r="F3188" t="s">
        <v>37</v>
      </c>
      <c r="G3188" t="s">
        <v>38</v>
      </c>
      <c r="H3188">
        <v>5000000</v>
      </c>
      <c r="I3188">
        <v>6.2</v>
      </c>
    </row>
    <row r="3189" spans="1:9" x14ac:dyDescent="0.3">
      <c r="A3189" t="s">
        <v>3122</v>
      </c>
      <c r="B3189">
        <v>110</v>
      </c>
      <c r="C3189">
        <v>14100000</v>
      </c>
      <c r="D3189" t="s">
        <v>2527</v>
      </c>
      <c r="E3189" t="s">
        <v>17746</v>
      </c>
      <c r="F3189" t="s">
        <v>37</v>
      </c>
      <c r="G3189" t="s">
        <v>38</v>
      </c>
      <c r="H3189">
        <v>5000000</v>
      </c>
      <c r="I3189">
        <v>7.2</v>
      </c>
    </row>
    <row r="3190" spans="1:9" x14ac:dyDescent="0.3">
      <c r="A3190" t="s">
        <v>17749</v>
      </c>
      <c r="B3190">
        <v>107</v>
      </c>
      <c r="C3190">
        <v>12200000</v>
      </c>
      <c r="D3190" t="s">
        <v>10280</v>
      </c>
      <c r="E3190" t="s">
        <v>17751</v>
      </c>
      <c r="F3190" t="s">
        <v>37</v>
      </c>
      <c r="G3190" t="s">
        <v>38</v>
      </c>
      <c r="H3190">
        <v>5000000</v>
      </c>
      <c r="I3190">
        <v>6.3</v>
      </c>
    </row>
    <row r="3191" spans="1:9" x14ac:dyDescent="0.3">
      <c r="A3191" t="s">
        <v>17755</v>
      </c>
      <c r="B3191">
        <v>86</v>
      </c>
      <c r="C3191">
        <v>17683670</v>
      </c>
      <c r="D3191" t="s">
        <v>4277</v>
      </c>
      <c r="E3191" t="s">
        <v>17757</v>
      </c>
      <c r="F3191" t="s">
        <v>37</v>
      </c>
      <c r="G3191" t="s">
        <v>38</v>
      </c>
      <c r="H3191">
        <v>5000000</v>
      </c>
      <c r="I3191">
        <v>5.2</v>
      </c>
    </row>
    <row r="3192" spans="1:9" x14ac:dyDescent="0.3">
      <c r="A3192" t="s">
        <v>17761</v>
      </c>
      <c r="B3192">
        <v>91</v>
      </c>
      <c r="C3192">
        <v>12055108</v>
      </c>
      <c r="D3192" t="s">
        <v>2527</v>
      </c>
      <c r="E3192" t="s">
        <v>17762</v>
      </c>
      <c r="F3192" t="s">
        <v>37</v>
      </c>
      <c r="G3192" t="s">
        <v>38</v>
      </c>
      <c r="H3192">
        <v>8000000</v>
      </c>
      <c r="I3192">
        <v>6.9</v>
      </c>
    </row>
    <row r="3193" spans="1:9" x14ac:dyDescent="0.3">
      <c r="A3193" t="s">
        <v>14108</v>
      </c>
      <c r="B3193">
        <v>103</v>
      </c>
      <c r="C3193">
        <v>27285953</v>
      </c>
      <c r="D3193" t="s">
        <v>59</v>
      </c>
      <c r="E3193" t="s">
        <v>17767</v>
      </c>
      <c r="F3193" t="s">
        <v>37</v>
      </c>
      <c r="G3193" t="s">
        <v>38</v>
      </c>
      <c r="H3193">
        <v>5000000</v>
      </c>
      <c r="I3193">
        <v>6.8</v>
      </c>
    </row>
    <row r="3194" spans="1:9" x14ac:dyDescent="0.3">
      <c r="A3194" t="s">
        <v>17782</v>
      </c>
      <c r="B3194">
        <v>92</v>
      </c>
      <c r="C3194">
        <v>11675178</v>
      </c>
      <c r="D3194" t="s">
        <v>1671</v>
      </c>
      <c r="E3194" t="s">
        <v>17783</v>
      </c>
      <c r="F3194" t="s">
        <v>37</v>
      </c>
      <c r="G3194" t="s">
        <v>38</v>
      </c>
      <c r="H3194">
        <v>5000000</v>
      </c>
      <c r="I3194">
        <v>3.5</v>
      </c>
    </row>
    <row r="3195" spans="1:9" x14ac:dyDescent="0.3">
      <c r="A3195" t="s">
        <v>5083</v>
      </c>
      <c r="B3195">
        <v>99</v>
      </c>
      <c r="C3195">
        <v>10572742</v>
      </c>
      <c r="D3195" t="s">
        <v>214</v>
      </c>
      <c r="E3195" t="s">
        <v>17786</v>
      </c>
      <c r="F3195" t="s">
        <v>37</v>
      </c>
      <c r="G3195" t="s">
        <v>38</v>
      </c>
      <c r="H3195">
        <v>8000000</v>
      </c>
      <c r="I3195">
        <v>6.1</v>
      </c>
    </row>
    <row r="3196" spans="1:9" x14ac:dyDescent="0.3">
      <c r="A3196" t="s">
        <v>9593</v>
      </c>
      <c r="B3196">
        <v>96</v>
      </c>
      <c r="C3196">
        <v>9658370</v>
      </c>
      <c r="D3196" t="s">
        <v>1681</v>
      </c>
      <c r="E3196" t="s">
        <v>17796</v>
      </c>
      <c r="F3196" t="s">
        <v>37</v>
      </c>
      <c r="G3196" t="s">
        <v>38</v>
      </c>
      <c r="H3196">
        <v>5000000</v>
      </c>
      <c r="I3196">
        <v>4.5</v>
      </c>
    </row>
    <row r="3197" spans="1:9" x14ac:dyDescent="0.3">
      <c r="A3197" t="s">
        <v>17799</v>
      </c>
      <c r="B3197">
        <v>82</v>
      </c>
      <c r="C3197">
        <v>9628751</v>
      </c>
      <c r="D3197" t="s">
        <v>3155</v>
      </c>
      <c r="E3197" t="s">
        <v>17802</v>
      </c>
      <c r="F3197" t="s">
        <v>37</v>
      </c>
      <c r="G3197" t="s">
        <v>38</v>
      </c>
      <c r="H3197">
        <v>5000000</v>
      </c>
      <c r="I3197">
        <v>5.9</v>
      </c>
    </row>
    <row r="3198" spans="1:9" x14ac:dyDescent="0.3">
      <c r="A3198" t="s">
        <v>17806</v>
      </c>
      <c r="B3198">
        <v>92</v>
      </c>
      <c r="C3198">
        <v>8786715</v>
      </c>
      <c r="D3198" t="s">
        <v>2527</v>
      </c>
      <c r="E3198" t="s">
        <v>17807</v>
      </c>
      <c r="F3198" t="s">
        <v>37</v>
      </c>
      <c r="G3198" t="s">
        <v>38</v>
      </c>
      <c r="H3198">
        <v>5000000</v>
      </c>
      <c r="I3198">
        <v>6.9</v>
      </c>
    </row>
    <row r="3199" spans="1:9" x14ac:dyDescent="0.3">
      <c r="A3199" t="s">
        <v>17810</v>
      </c>
      <c r="B3199">
        <v>112</v>
      </c>
      <c r="C3199">
        <v>3432342</v>
      </c>
      <c r="D3199" t="s">
        <v>11289</v>
      </c>
      <c r="E3199" t="s">
        <v>17812</v>
      </c>
      <c r="F3199" t="s">
        <v>1464</v>
      </c>
      <c r="G3199" t="s">
        <v>268</v>
      </c>
      <c r="H3199">
        <v>6000000</v>
      </c>
      <c r="I3199">
        <v>7.7</v>
      </c>
    </row>
    <row r="3200" spans="1:9" x14ac:dyDescent="0.3">
      <c r="A3200" t="s">
        <v>17820</v>
      </c>
      <c r="B3200">
        <v>90</v>
      </c>
      <c r="C3200">
        <v>6755271</v>
      </c>
      <c r="D3200" t="s">
        <v>5544</v>
      </c>
      <c r="E3200" t="s">
        <v>17821</v>
      </c>
      <c r="F3200" t="s">
        <v>37</v>
      </c>
      <c r="G3200" t="s">
        <v>38</v>
      </c>
      <c r="H3200">
        <v>5000000</v>
      </c>
      <c r="I3200">
        <v>5.3</v>
      </c>
    </row>
    <row r="3201" spans="1:9" x14ac:dyDescent="0.3">
      <c r="A3201" t="s">
        <v>17827</v>
      </c>
      <c r="B3201">
        <v>150</v>
      </c>
      <c r="C3201">
        <v>6157157</v>
      </c>
      <c r="D3201" t="s">
        <v>2527</v>
      </c>
      <c r="E3201" t="s">
        <v>17828</v>
      </c>
      <c r="F3201" t="s">
        <v>37</v>
      </c>
      <c r="G3201" t="s">
        <v>38</v>
      </c>
      <c r="H3201">
        <v>5000000</v>
      </c>
      <c r="I3201">
        <v>7</v>
      </c>
    </row>
    <row r="3202" spans="1:9" x14ac:dyDescent="0.3">
      <c r="A3202" t="s">
        <v>15678</v>
      </c>
      <c r="B3202">
        <v>91</v>
      </c>
      <c r="C3202">
        <v>5480318</v>
      </c>
      <c r="D3202" t="s">
        <v>2527</v>
      </c>
      <c r="E3202" t="s">
        <v>17837</v>
      </c>
      <c r="F3202" t="s">
        <v>37</v>
      </c>
      <c r="G3202" t="s">
        <v>38</v>
      </c>
      <c r="H3202">
        <v>5000000</v>
      </c>
      <c r="I3202">
        <v>6.6</v>
      </c>
    </row>
    <row r="3203" spans="1:9" x14ac:dyDescent="0.3">
      <c r="A3203" t="s">
        <v>250</v>
      </c>
      <c r="B3203">
        <v>95</v>
      </c>
      <c r="C3203">
        <v>5308707</v>
      </c>
      <c r="D3203" t="s">
        <v>5316</v>
      </c>
      <c r="E3203" t="s">
        <v>17847</v>
      </c>
      <c r="F3203" t="s">
        <v>37</v>
      </c>
      <c r="G3203" t="s">
        <v>38</v>
      </c>
      <c r="H3203">
        <v>5000000</v>
      </c>
      <c r="I3203">
        <v>6.4</v>
      </c>
    </row>
    <row r="3204" spans="1:9" x14ac:dyDescent="0.3">
      <c r="A3204" t="s">
        <v>728</v>
      </c>
      <c r="B3204">
        <v>97</v>
      </c>
      <c r="C3204">
        <v>5009677</v>
      </c>
      <c r="D3204" t="s">
        <v>5567</v>
      </c>
      <c r="E3204" t="s">
        <v>17852</v>
      </c>
      <c r="F3204" t="s">
        <v>37</v>
      </c>
      <c r="G3204" t="s">
        <v>56</v>
      </c>
      <c r="H3204">
        <v>5000000</v>
      </c>
      <c r="I3204">
        <v>7.9</v>
      </c>
    </row>
    <row r="3205" spans="1:9" x14ac:dyDescent="0.3">
      <c r="A3205" t="s">
        <v>17858</v>
      </c>
      <c r="B3205">
        <v>41</v>
      </c>
      <c r="C3205">
        <v>4074023</v>
      </c>
      <c r="D3205" t="s">
        <v>67</v>
      </c>
      <c r="E3205" t="s">
        <v>17861</v>
      </c>
      <c r="F3205" t="s">
        <v>37</v>
      </c>
      <c r="G3205" t="s">
        <v>56</v>
      </c>
      <c r="H3205">
        <v>5000000</v>
      </c>
      <c r="I3205">
        <v>6.9</v>
      </c>
    </row>
    <row r="3206" spans="1:9" x14ac:dyDescent="0.3">
      <c r="A3206" t="s">
        <v>8638</v>
      </c>
      <c r="B3206">
        <v>112</v>
      </c>
      <c r="C3206">
        <v>4306697</v>
      </c>
      <c r="D3206" t="s">
        <v>3409</v>
      </c>
      <c r="E3206" t="s">
        <v>17865</v>
      </c>
      <c r="F3206" t="s">
        <v>37</v>
      </c>
      <c r="G3206" t="s">
        <v>268</v>
      </c>
      <c r="H3206">
        <v>5000000</v>
      </c>
      <c r="I3206">
        <v>7.7</v>
      </c>
    </row>
    <row r="3207" spans="1:9" x14ac:dyDescent="0.3">
      <c r="A3207" t="s">
        <v>17869</v>
      </c>
      <c r="B3207">
        <v>122</v>
      </c>
      <c r="C3207">
        <v>3950029</v>
      </c>
      <c r="D3207" t="s">
        <v>3409</v>
      </c>
      <c r="E3207" t="s">
        <v>17870</v>
      </c>
      <c r="F3207" t="s">
        <v>1464</v>
      </c>
      <c r="G3207" t="s">
        <v>1465</v>
      </c>
      <c r="H3207">
        <v>4000000</v>
      </c>
      <c r="I3207">
        <v>7.2</v>
      </c>
    </row>
    <row r="3208" spans="1:9" x14ac:dyDescent="0.3">
      <c r="A3208" t="s">
        <v>17874</v>
      </c>
      <c r="B3208">
        <v>110</v>
      </c>
      <c r="C3208">
        <v>4040588</v>
      </c>
      <c r="D3208" t="s">
        <v>2527</v>
      </c>
      <c r="E3208" t="s">
        <v>17875</v>
      </c>
      <c r="F3208" t="s">
        <v>37</v>
      </c>
      <c r="G3208" t="s">
        <v>38</v>
      </c>
      <c r="H3208">
        <v>5000000</v>
      </c>
      <c r="I3208">
        <v>6.8</v>
      </c>
    </row>
    <row r="3209" spans="1:9" x14ac:dyDescent="0.3">
      <c r="A3209" t="s">
        <v>171</v>
      </c>
      <c r="B3209">
        <v>108</v>
      </c>
      <c r="C3209">
        <v>3049135</v>
      </c>
      <c r="D3209" t="s">
        <v>17886</v>
      </c>
      <c r="E3209" t="s">
        <v>17887</v>
      </c>
      <c r="F3209" t="s">
        <v>37</v>
      </c>
      <c r="G3209" t="s">
        <v>179</v>
      </c>
      <c r="H3209">
        <v>5000000</v>
      </c>
      <c r="I3209">
        <v>7.4</v>
      </c>
    </row>
    <row r="3210" spans="1:9" x14ac:dyDescent="0.3">
      <c r="A3210" t="s">
        <v>13777</v>
      </c>
      <c r="B3210">
        <v>121</v>
      </c>
      <c r="C3210">
        <v>4700361</v>
      </c>
      <c r="D3210" t="s">
        <v>3409</v>
      </c>
      <c r="E3210" t="s">
        <v>17892</v>
      </c>
      <c r="F3210" t="s">
        <v>37</v>
      </c>
      <c r="G3210" t="s">
        <v>38</v>
      </c>
      <c r="H3210">
        <v>5000000</v>
      </c>
      <c r="I3210">
        <v>4.5999999999999996</v>
      </c>
    </row>
    <row r="3211" spans="1:9" x14ac:dyDescent="0.3">
      <c r="A3211" t="s">
        <v>17896</v>
      </c>
      <c r="B3211">
        <v>97</v>
      </c>
      <c r="C3211">
        <v>2711210</v>
      </c>
      <c r="D3211" t="s">
        <v>2527</v>
      </c>
      <c r="E3211" t="s">
        <v>17897</v>
      </c>
      <c r="F3211" t="s">
        <v>37</v>
      </c>
      <c r="G3211" t="s">
        <v>38</v>
      </c>
      <c r="H3211">
        <v>5000000</v>
      </c>
      <c r="I3211">
        <v>6.4</v>
      </c>
    </row>
    <row r="3212" spans="1:9" x14ac:dyDescent="0.3">
      <c r="A3212" t="s">
        <v>6573</v>
      </c>
      <c r="B3212">
        <v>116</v>
      </c>
      <c r="C3212">
        <v>1980338</v>
      </c>
      <c r="D3212" t="s">
        <v>17900</v>
      </c>
      <c r="E3212" t="s">
        <v>17901</v>
      </c>
      <c r="F3212" t="s">
        <v>37</v>
      </c>
      <c r="G3212" t="s">
        <v>38</v>
      </c>
      <c r="H3212">
        <v>5000000</v>
      </c>
      <c r="I3212">
        <v>7</v>
      </c>
    </row>
    <row r="3213" spans="1:9" x14ac:dyDescent="0.3">
      <c r="A3213" t="s">
        <v>13181</v>
      </c>
      <c r="B3213">
        <v>94</v>
      </c>
      <c r="C3213">
        <v>1082044</v>
      </c>
      <c r="D3213" t="s">
        <v>4075</v>
      </c>
      <c r="E3213" t="s">
        <v>17904</v>
      </c>
      <c r="F3213" t="s">
        <v>37</v>
      </c>
      <c r="G3213" t="s">
        <v>3571</v>
      </c>
      <c r="H3213">
        <v>5000000</v>
      </c>
      <c r="I3213">
        <v>7.7</v>
      </c>
    </row>
    <row r="3214" spans="1:9" x14ac:dyDescent="0.3">
      <c r="A3214" t="s">
        <v>13940</v>
      </c>
      <c r="B3214">
        <v>103</v>
      </c>
      <c r="C3214">
        <v>1100000</v>
      </c>
      <c r="D3214" t="s">
        <v>1935</v>
      </c>
      <c r="E3214" t="s">
        <v>17907</v>
      </c>
      <c r="F3214" t="s">
        <v>37</v>
      </c>
      <c r="G3214" t="s">
        <v>38</v>
      </c>
      <c r="H3214">
        <v>5000000</v>
      </c>
      <c r="I3214">
        <v>6.8</v>
      </c>
    </row>
    <row r="3215" spans="1:9" x14ac:dyDescent="0.3">
      <c r="A3215" t="s">
        <v>17910</v>
      </c>
      <c r="B3215">
        <v>112</v>
      </c>
      <c r="C3215">
        <v>2445646</v>
      </c>
      <c r="D3215" t="s">
        <v>17911</v>
      </c>
      <c r="E3215" t="s">
        <v>17912</v>
      </c>
      <c r="F3215" t="s">
        <v>37</v>
      </c>
      <c r="G3215" t="s">
        <v>38</v>
      </c>
      <c r="H3215">
        <v>5000000</v>
      </c>
      <c r="I3215">
        <v>7</v>
      </c>
    </row>
    <row r="3216" spans="1:9" x14ac:dyDescent="0.3">
      <c r="A3216" t="s">
        <v>17163</v>
      </c>
      <c r="B3216">
        <v>91</v>
      </c>
      <c r="C3216">
        <v>2221809</v>
      </c>
      <c r="D3216" t="s">
        <v>3409</v>
      </c>
      <c r="E3216" t="s">
        <v>17915</v>
      </c>
      <c r="F3216" t="s">
        <v>37</v>
      </c>
      <c r="G3216" t="s">
        <v>38</v>
      </c>
      <c r="H3216">
        <v>5000000</v>
      </c>
      <c r="I3216">
        <v>7</v>
      </c>
    </row>
    <row r="3217" spans="1:9" x14ac:dyDescent="0.3">
      <c r="A3217" t="s">
        <v>17918</v>
      </c>
      <c r="B3217">
        <v>98</v>
      </c>
      <c r="C3217">
        <v>296665</v>
      </c>
      <c r="D3217" t="s">
        <v>5685</v>
      </c>
      <c r="E3217" t="s">
        <v>17919</v>
      </c>
      <c r="F3217" t="s">
        <v>37</v>
      </c>
      <c r="G3217" t="s">
        <v>38</v>
      </c>
      <c r="H3217">
        <v>5000000</v>
      </c>
      <c r="I3217">
        <v>6.3</v>
      </c>
    </row>
    <row r="3218" spans="1:9" x14ac:dyDescent="0.3">
      <c r="A3218" t="s">
        <v>17923</v>
      </c>
      <c r="B3218">
        <v>95</v>
      </c>
      <c r="C3218">
        <v>3219029</v>
      </c>
      <c r="D3218" t="s">
        <v>17924</v>
      </c>
      <c r="E3218" t="s">
        <v>17925</v>
      </c>
      <c r="F3218" t="s">
        <v>37</v>
      </c>
      <c r="G3218" t="s">
        <v>38</v>
      </c>
      <c r="H3218">
        <v>5000000</v>
      </c>
      <c r="I3218">
        <v>7.1</v>
      </c>
    </row>
    <row r="3219" spans="1:9" x14ac:dyDescent="0.3">
      <c r="A3219" t="s">
        <v>17934</v>
      </c>
      <c r="B3219">
        <v>99</v>
      </c>
      <c r="C3219">
        <v>830210</v>
      </c>
      <c r="D3219" t="s">
        <v>5567</v>
      </c>
      <c r="E3219" t="s">
        <v>17935</v>
      </c>
      <c r="F3219" t="s">
        <v>37</v>
      </c>
      <c r="G3219" t="s">
        <v>38</v>
      </c>
      <c r="H3219">
        <v>5000000</v>
      </c>
      <c r="I3219">
        <v>4.4000000000000004</v>
      </c>
    </row>
    <row r="3220" spans="1:9" x14ac:dyDescent="0.3">
      <c r="A3220" t="s">
        <v>5382</v>
      </c>
      <c r="B3220">
        <v>91</v>
      </c>
      <c r="C3220">
        <v>1040879</v>
      </c>
      <c r="D3220" t="s">
        <v>9193</v>
      </c>
      <c r="E3220" t="s">
        <v>17940</v>
      </c>
      <c r="F3220" t="s">
        <v>37</v>
      </c>
      <c r="G3220" t="s">
        <v>38</v>
      </c>
      <c r="H3220">
        <v>7000000</v>
      </c>
      <c r="I3220">
        <v>7.1</v>
      </c>
    </row>
    <row r="3221" spans="1:9" x14ac:dyDescent="0.3">
      <c r="A3221" t="s">
        <v>120</v>
      </c>
      <c r="B3221">
        <v>97</v>
      </c>
      <c r="C3221">
        <v>326308</v>
      </c>
      <c r="D3221" t="s">
        <v>2125</v>
      </c>
      <c r="E3221" t="s">
        <v>17944</v>
      </c>
      <c r="F3221" t="s">
        <v>37</v>
      </c>
      <c r="G3221" t="s">
        <v>38</v>
      </c>
      <c r="H3221">
        <v>5000000</v>
      </c>
      <c r="I3221">
        <v>6.1</v>
      </c>
    </row>
    <row r="3222" spans="1:9" x14ac:dyDescent="0.3">
      <c r="A3222" t="s">
        <v>17973</v>
      </c>
      <c r="B3222">
        <v>90</v>
      </c>
      <c r="C3222">
        <v>124720</v>
      </c>
      <c r="D3222" t="s">
        <v>214</v>
      </c>
      <c r="E3222" t="s">
        <v>17974</v>
      </c>
      <c r="F3222" t="s">
        <v>37</v>
      </c>
      <c r="G3222" t="s">
        <v>38</v>
      </c>
      <c r="H3222">
        <v>5000000</v>
      </c>
      <c r="I3222">
        <v>7.3</v>
      </c>
    </row>
    <row r="3223" spans="1:9" x14ac:dyDescent="0.3">
      <c r="A3223" t="s">
        <v>17984</v>
      </c>
      <c r="B3223">
        <v>90</v>
      </c>
      <c r="C3223">
        <v>99147</v>
      </c>
      <c r="D3223" t="s">
        <v>3409</v>
      </c>
      <c r="E3223" t="s">
        <v>17985</v>
      </c>
      <c r="F3223" t="s">
        <v>37</v>
      </c>
      <c r="G3223" t="s">
        <v>38</v>
      </c>
      <c r="H3223">
        <v>2000000</v>
      </c>
      <c r="I3223">
        <v>6.2</v>
      </c>
    </row>
    <row r="3224" spans="1:9" x14ac:dyDescent="0.3">
      <c r="A3224" t="s">
        <v>912</v>
      </c>
      <c r="B3224">
        <v>94</v>
      </c>
      <c r="C3224">
        <v>65069140</v>
      </c>
      <c r="D3224" t="s">
        <v>5544</v>
      </c>
      <c r="E3224" t="s">
        <v>17998</v>
      </c>
      <c r="F3224" t="s">
        <v>37</v>
      </c>
      <c r="G3224" t="s">
        <v>38</v>
      </c>
      <c r="H3224">
        <v>5000000</v>
      </c>
      <c r="I3224">
        <v>6.2</v>
      </c>
    </row>
    <row r="3225" spans="1:9" x14ac:dyDescent="0.3">
      <c r="A3225" t="s">
        <v>2246</v>
      </c>
      <c r="B3225">
        <v>90</v>
      </c>
      <c r="C3225">
        <v>65087</v>
      </c>
      <c r="D3225" t="s">
        <v>18003</v>
      </c>
      <c r="E3225" t="s">
        <v>18005</v>
      </c>
      <c r="F3225" t="s">
        <v>37</v>
      </c>
      <c r="G3225" t="s">
        <v>38</v>
      </c>
      <c r="H3225">
        <v>5000000</v>
      </c>
      <c r="I3225">
        <v>6.2</v>
      </c>
    </row>
    <row r="3226" spans="1:9" x14ac:dyDescent="0.3">
      <c r="A3226" t="s">
        <v>18009</v>
      </c>
      <c r="B3226">
        <v>103</v>
      </c>
      <c r="C3226">
        <v>16066</v>
      </c>
      <c r="D3226" t="s">
        <v>16873</v>
      </c>
      <c r="E3226" t="s">
        <v>18010</v>
      </c>
      <c r="F3226" t="s">
        <v>37</v>
      </c>
      <c r="G3226" t="s">
        <v>767</v>
      </c>
      <c r="H3226">
        <v>5000000</v>
      </c>
      <c r="I3226">
        <v>3.3</v>
      </c>
    </row>
    <row r="3227" spans="1:9" x14ac:dyDescent="0.3">
      <c r="A3227" t="s">
        <v>18054</v>
      </c>
      <c r="B3227">
        <v>105</v>
      </c>
      <c r="C3227">
        <v>37440</v>
      </c>
      <c r="D3227" t="s">
        <v>5510</v>
      </c>
      <c r="E3227" t="s">
        <v>18055</v>
      </c>
      <c r="F3227" t="s">
        <v>37</v>
      </c>
      <c r="G3227" t="s">
        <v>38</v>
      </c>
      <c r="H3227">
        <v>5000000</v>
      </c>
      <c r="I3227">
        <v>7.5</v>
      </c>
    </row>
    <row r="3228" spans="1:9" x14ac:dyDescent="0.3">
      <c r="A3228" t="s">
        <v>18103</v>
      </c>
      <c r="B3228">
        <v>113</v>
      </c>
      <c r="C3228">
        <v>617228</v>
      </c>
      <c r="D3228" t="s">
        <v>18105</v>
      </c>
      <c r="E3228" t="s">
        <v>18107</v>
      </c>
      <c r="F3228" t="s">
        <v>18111</v>
      </c>
      <c r="G3228" t="s">
        <v>5560</v>
      </c>
      <c r="H3228">
        <v>84450000</v>
      </c>
      <c r="I3228">
        <v>7.4</v>
      </c>
    </row>
    <row r="3229" spans="1:9" x14ac:dyDescent="0.3">
      <c r="A3229" t="s">
        <v>18112</v>
      </c>
      <c r="B3229">
        <v>99</v>
      </c>
      <c r="C3229">
        <v>274385</v>
      </c>
      <c r="D3229" t="s">
        <v>2527</v>
      </c>
      <c r="E3229" t="s">
        <v>18113</v>
      </c>
      <c r="F3229" t="s">
        <v>8731</v>
      </c>
      <c r="G3229" t="s">
        <v>767</v>
      </c>
      <c r="H3229">
        <v>4000000</v>
      </c>
      <c r="I3229">
        <v>7.3</v>
      </c>
    </row>
    <row r="3230" spans="1:9" x14ac:dyDescent="0.3">
      <c r="A3230" t="s">
        <v>5935</v>
      </c>
      <c r="B3230">
        <v>148</v>
      </c>
      <c r="C3230">
        <v>24475416</v>
      </c>
      <c r="D3230" t="s">
        <v>3409</v>
      </c>
      <c r="E3230" t="s">
        <v>18117</v>
      </c>
      <c r="F3230" t="s">
        <v>37</v>
      </c>
      <c r="G3230" t="s">
        <v>38</v>
      </c>
      <c r="H3230">
        <v>890000</v>
      </c>
      <c r="I3230">
        <v>8</v>
      </c>
    </row>
    <row r="3231" spans="1:9" x14ac:dyDescent="0.3">
      <c r="A3231" t="s">
        <v>16339</v>
      </c>
      <c r="B3231">
        <v>93</v>
      </c>
      <c r="C3231">
        <v>47277326</v>
      </c>
      <c r="D3231" t="s">
        <v>6403</v>
      </c>
      <c r="E3231" t="s">
        <v>18126</v>
      </c>
      <c r="F3231" t="s">
        <v>37</v>
      </c>
      <c r="G3231" t="s">
        <v>38</v>
      </c>
      <c r="H3231">
        <v>4800000</v>
      </c>
      <c r="I3231">
        <v>5.9</v>
      </c>
    </row>
    <row r="3232" spans="1:9" x14ac:dyDescent="0.3">
      <c r="A3232" t="s">
        <v>9430</v>
      </c>
      <c r="B3232">
        <v>94</v>
      </c>
      <c r="C3232">
        <v>1247453</v>
      </c>
      <c r="D3232" t="s">
        <v>2527</v>
      </c>
      <c r="E3232" t="s">
        <v>18129</v>
      </c>
      <c r="F3232" t="s">
        <v>37</v>
      </c>
      <c r="G3232" t="s">
        <v>56</v>
      </c>
      <c r="H3232">
        <v>2800000</v>
      </c>
      <c r="I3232">
        <v>6.8</v>
      </c>
    </row>
    <row r="3233" spans="1:9" x14ac:dyDescent="0.3">
      <c r="A3233" t="s">
        <v>11999</v>
      </c>
      <c r="B3233">
        <v>121</v>
      </c>
      <c r="C3233">
        <v>1729969</v>
      </c>
      <c r="D3233" t="s">
        <v>4075</v>
      </c>
      <c r="E3233" t="s">
        <v>18132</v>
      </c>
      <c r="F3233" t="s">
        <v>37</v>
      </c>
      <c r="G3233" t="s">
        <v>38</v>
      </c>
      <c r="H3233">
        <v>5000000</v>
      </c>
      <c r="I3233">
        <v>7.4</v>
      </c>
    </row>
    <row r="3234" spans="1:9" x14ac:dyDescent="0.3">
      <c r="A3234" t="s">
        <v>18136</v>
      </c>
      <c r="B3234">
        <v>118</v>
      </c>
      <c r="C3234">
        <v>1705139</v>
      </c>
      <c r="D3234" t="s">
        <v>2664</v>
      </c>
      <c r="E3234" t="s">
        <v>18137</v>
      </c>
      <c r="F3234" t="s">
        <v>37</v>
      </c>
      <c r="G3234" t="s">
        <v>38</v>
      </c>
      <c r="H3234">
        <v>4700000</v>
      </c>
      <c r="I3234">
        <v>6.7</v>
      </c>
    </row>
    <row r="3235" spans="1:9" x14ac:dyDescent="0.3">
      <c r="A3235" t="s">
        <v>7404</v>
      </c>
      <c r="B3235">
        <v>101</v>
      </c>
      <c r="C3235">
        <v>8025872</v>
      </c>
      <c r="D3235" t="s">
        <v>7579</v>
      </c>
      <c r="E3235" t="s">
        <v>18151</v>
      </c>
      <c r="F3235" t="s">
        <v>37</v>
      </c>
      <c r="G3235" t="s">
        <v>38</v>
      </c>
      <c r="H3235">
        <v>4700000</v>
      </c>
      <c r="I3235">
        <v>5.5</v>
      </c>
    </row>
    <row r="3236" spans="1:9" x14ac:dyDescent="0.3">
      <c r="A3236" t="s">
        <v>12849</v>
      </c>
      <c r="B3236">
        <v>90</v>
      </c>
      <c r="C3236">
        <v>778565</v>
      </c>
      <c r="D3236" t="s">
        <v>1935</v>
      </c>
      <c r="E3236" t="s">
        <v>18160</v>
      </c>
      <c r="F3236" t="s">
        <v>37</v>
      </c>
      <c r="G3236" t="s">
        <v>7711</v>
      </c>
      <c r="H3236">
        <v>4800000</v>
      </c>
      <c r="I3236">
        <v>5.7</v>
      </c>
    </row>
    <row r="3237" spans="1:9" x14ac:dyDescent="0.3">
      <c r="A3237" t="s">
        <v>18191</v>
      </c>
      <c r="B3237">
        <v>100</v>
      </c>
      <c r="C3237">
        <v>513836</v>
      </c>
      <c r="D3237" t="s">
        <v>1415</v>
      </c>
      <c r="E3237" t="s">
        <v>18193</v>
      </c>
      <c r="F3237" t="s">
        <v>1464</v>
      </c>
      <c r="G3237" t="s">
        <v>1465</v>
      </c>
      <c r="H3237">
        <v>4600000</v>
      </c>
      <c r="I3237">
        <v>7.2</v>
      </c>
    </row>
    <row r="3238" spans="1:9" x14ac:dyDescent="0.3">
      <c r="A3238" t="s">
        <v>18201</v>
      </c>
      <c r="B3238">
        <v>97</v>
      </c>
      <c r="C3238">
        <v>434417</v>
      </c>
      <c r="D3238" t="s">
        <v>3409</v>
      </c>
      <c r="E3238" t="s">
        <v>18202</v>
      </c>
      <c r="F3238" t="s">
        <v>37</v>
      </c>
      <c r="G3238" t="s">
        <v>3571</v>
      </c>
      <c r="H3238">
        <v>4600000</v>
      </c>
      <c r="I3238">
        <v>5.9</v>
      </c>
    </row>
    <row r="3239" spans="1:9" x14ac:dyDescent="0.3">
      <c r="A3239" t="s">
        <v>7498</v>
      </c>
      <c r="B3239">
        <v>96</v>
      </c>
      <c r="C3239">
        <v>81200000</v>
      </c>
      <c r="D3239" t="s">
        <v>1671</v>
      </c>
      <c r="E3239" t="s">
        <v>18212</v>
      </c>
      <c r="F3239" t="s">
        <v>37</v>
      </c>
      <c r="G3239" t="s">
        <v>38</v>
      </c>
      <c r="H3239">
        <v>4500000</v>
      </c>
      <c r="I3239">
        <v>6.7</v>
      </c>
    </row>
    <row r="3240" spans="1:9" x14ac:dyDescent="0.3">
      <c r="A3240" t="s">
        <v>371</v>
      </c>
      <c r="B3240">
        <v>117</v>
      </c>
      <c r="C3240">
        <v>52700832</v>
      </c>
      <c r="D3240" t="s">
        <v>1415</v>
      </c>
      <c r="E3240" t="s">
        <v>18220</v>
      </c>
      <c r="F3240" t="s">
        <v>37</v>
      </c>
      <c r="G3240" t="s">
        <v>56</v>
      </c>
      <c r="H3240">
        <v>4500000</v>
      </c>
      <c r="I3240">
        <v>7.1</v>
      </c>
    </row>
    <row r="3241" spans="1:9" x14ac:dyDescent="0.3">
      <c r="A3241" t="s">
        <v>5076</v>
      </c>
      <c r="B3241">
        <v>108</v>
      </c>
      <c r="C3241">
        <v>13060843</v>
      </c>
      <c r="D3241" t="s">
        <v>3409</v>
      </c>
      <c r="E3241" t="s">
        <v>18233</v>
      </c>
      <c r="F3241" t="s">
        <v>37</v>
      </c>
      <c r="G3241" t="s">
        <v>38</v>
      </c>
      <c r="H3241">
        <v>15000000</v>
      </c>
      <c r="I3241">
        <v>7.7</v>
      </c>
    </row>
    <row r="3242" spans="1:9" x14ac:dyDescent="0.3">
      <c r="A3242" t="s">
        <v>443</v>
      </c>
      <c r="B3242">
        <v>109</v>
      </c>
      <c r="C3242">
        <v>3798532</v>
      </c>
      <c r="D3242" t="s">
        <v>5274</v>
      </c>
      <c r="E3242" t="s">
        <v>18240</v>
      </c>
      <c r="F3242" t="s">
        <v>37</v>
      </c>
      <c r="G3242" t="s">
        <v>38</v>
      </c>
      <c r="H3242">
        <v>4500000</v>
      </c>
      <c r="I3242">
        <v>7.4</v>
      </c>
    </row>
    <row r="3243" spans="1:9" x14ac:dyDescent="0.3">
      <c r="A3243" t="s">
        <v>1204</v>
      </c>
      <c r="B3243">
        <v>102</v>
      </c>
      <c r="C3243">
        <v>3609278</v>
      </c>
      <c r="D3243" t="s">
        <v>3409</v>
      </c>
      <c r="E3243" t="s">
        <v>18244</v>
      </c>
      <c r="F3243" t="s">
        <v>37</v>
      </c>
      <c r="G3243" t="s">
        <v>38</v>
      </c>
      <c r="H3243">
        <v>4500000</v>
      </c>
      <c r="I3243">
        <v>8.4</v>
      </c>
    </row>
    <row r="3244" spans="1:9" x14ac:dyDescent="0.3">
      <c r="A3244" t="s">
        <v>18255</v>
      </c>
      <c r="B3244">
        <v>115</v>
      </c>
      <c r="C3244">
        <v>1687311</v>
      </c>
      <c r="D3244" t="s">
        <v>18257</v>
      </c>
      <c r="E3244" t="s">
        <v>18259</v>
      </c>
      <c r="F3244" t="s">
        <v>2778</v>
      </c>
      <c r="G3244" t="s">
        <v>3571</v>
      </c>
      <c r="H3244">
        <v>700000000</v>
      </c>
      <c r="I3244">
        <v>7.2</v>
      </c>
    </row>
    <row r="3245" spans="1:9" x14ac:dyDescent="0.3">
      <c r="A3245" t="s">
        <v>18267</v>
      </c>
      <c r="B3245">
        <v>98</v>
      </c>
      <c r="C3245">
        <v>10429707</v>
      </c>
      <c r="D3245" t="s">
        <v>1671</v>
      </c>
      <c r="E3245" t="s">
        <v>18270</v>
      </c>
      <c r="F3245" t="s">
        <v>37</v>
      </c>
      <c r="G3245" t="s">
        <v>38</v>
      </c>
      <c r="H3245">
        <v>5000000</v>
      </c>
      <c r="I3245">
        <v>5.4</v>
      </c>
    </row>
    <row r="3246" spans="1:9" x14ac:dyDescent="0.3">
      <c r="A3246" t="s">
        <v>9802</v>
      </c>
      <c r="B3246">
        <v>133</v>
      </c>
      <c r="C3246">
        <v>727883</v>
      </c>
      <c r="D3246" t="s">
        <v>2683</v>
      </c>
      <c r="E3246" t="s">
        <v>18273</v>
      </c>
      <c r="F3246" t="s">
        <v>37</v>
      </c>
      <c r="G3246" t="s">
        <v>38</v>
      </c>
      <c r="H3246">
        <v>4500000</v>
      </c>
      <c r="I3246">
        <v>8.1</v>
      </c>
    </row>
    <row r="3247" spans="1:9" x14ac:dyDescent="0.3">
      <c r="A3247" t="s">
        <v>18285</v>
      </c>
      <c r="B3247">
        <v>122</v>
      </c>
      <c r="C3247">
        <v>713413</v>
      </c>
      <c r="D3247" t="s">
        <v>3082</v>
      </c>
      <c r="E3247" t="s">
        <v>18288</v>
      </c>
      <c r="F3247" t="s">
        <v>10490</v>
      </c>
      <c r="G3247" t="s">
        <v>10491</v>
      </c>
      <c r="H3247">
        <v>4500000</v>
      </c>
      <c r="I3247">
        <v>7.8</v>
      </c>
    </row>
    <row r="3248" spans="1:9" x14ac:dyDescent="0.3">
      <c r="A3248" t="s">
        <v>18292</v>
      </c>
      <c r="B3248">
        <v>106</v>
      </c>
      <c r="C3248">
        <v>410241</v>
      </c>
      <c r="D3248" t="s">
        <v>9193</v>
      </c>
      <c r="E3248" t="s">
        <v>18293</v>
      </c>
      <c r="F3248" t="s">
        <v>37</v>
      </c>
      <c r="G3248" t="s">
        <v>38</v>
      </c>
      <c r="H3248">
        <v>2000000</v>
      </c>
      <c r="I3248">
        <v>6.8</v>
      </c>
    </row>
    <row r="3249" spans="1:9" x14ac:dyDescent="0.3">
      <c r="A3249" t="s">
        <v>14340</v>
      </c>
      <c r="B3249">
        <v>112</v>
      </c>
      <c r="C3249">
        <v>211667</v>
      </c>
      <c r="D3249" t="s">
        <v>1935</v>
      </c>
      <c r="E3249" t="s">
        <v>18302</v>
      </c>
      <c r="F3249" t="s">
        <v>12700</v>
      </c>
      <c r="G3249" t="s">
        <v>5694</v>
      </c>
      <c r="H3249">
        <v>4200000000</v>
      </c>
      <c r="I3249">
        <v>7.7</v>
      </c>
    </row>
    <row r="3250" spans="1:9" x14ac:dyDescent="0.3">
      <c r="A3250" t="s">
        <v>18313</v>
      </c>
      <c r="B3250">
        <v>99</v>
      </c>
      <c r="C3250">
        <v>92191</v>
      </c>
      <c r="D3250" t="s">
        <v>6283</v>
      </c>
      <c r="E3250" t="s">
        <v>18314</v>
      </c>
      <c r="F3250" t="s">
        <v>37</v>
      </c>
      <c r="G3250" t="s">
        <v>56</v>
      </c>
      <c r="H3250">
        <v>2500000</v>
      </c>
      <c r="I3250">
        <v>6.5</v>
      </c>
    </row>
    <row r="3251" spans="1:9" x14ac:dyDescent="0.3">
      <c r="A3251" t="s">
        <v>18317</v>
      </c>
      <c r="B3251">
        <v>110</v>
      </c>
      <c r="C3251">
        <v>49413</v>
      </c>
      <c r="D3251" t="s">
        <v>334</v>
      </c>
      <c r="E3251" t="s">
        <v>18318</v>
      </c>
      <c r="F3251" t="s">
        <v>7241</v>
      </c>
      <c r="G3251" t="s">
        <v>3859</v>
      </c>
      <c r="H3251">
        <v>35000000</v>
      </c>
      <c r="I3251">
        <v>7.3</v>
      </c>
    </row>
    <row r="3252" spans="1:9" x14ac:dyDescent="0.3">
      <c r="A3252" t="s">
        <v>18331</v>
      </c>
      <c r="B3252">
        <v>104</v>
      </c>
      <c r="C3252">
        <v>108229</v>
      </c>
      <c r="D3252" t="s">
        <v>6132</v>
      </c>
      <c r="E3252" t="s">
        <v>18332</v>
      </c>
      <c r="F3252" t="s">
        <v>37</v>
      </c>
      <c r="G3252" t="s">
        <v>38</v>
      </c>
      <c r="H3252">
        <v>4500000</v>
      </c>
      <c r="I3252">
        <v>5.9</v>
      </c>
    </row>
    <row r="3253" spans="1:9" x14ac:dyDescent="0.3">
      <c r="A3253" t="s">
        <v>4955</v>
      </c>
      <c r="B3253">
        <v>133</v>
      </c>
      <c r="C3253">
        <v>112000000</v>
      </c>
      <c r="D3253" t="s">
        <v>3409</v>
      </c>
      <c r="E3253" t="s">
        <v>18340</v>
      </c>
      <c r="F3253" t="s">
        <v>37</v>
      </c>
      <c r="G3253" t="s">
        <v>38</v>
      </c>
      <c r="H3253">
        <v>4400000</v>
      </c>
      <c r="I3253">
        <v>8.6999999999999993</v>
      </c>
    </row>
    <row r="3254" spans="1:9" x14ac:dyDescent="0.3">
      <c r="A3254" t="s">
        <v>16444</v>
      </c>
      <c r="B3254">
        <v>103</v>
      </c>
      <c r="C3254">
        <v>8691</v>
      </c>
      <c r="D3254" t="s">
        <v>127</v>
      </c>
      <c r="E3254" t="s">
        <v>18366</v>
      </c>
      <c r="F3254" t="s">
        <v>37</v>
      </c>
      <c r="G3254" t="s">
        <v>38</v>
      </c>
      <c r="H3254">
        <v>4500000</v>
      </c>
      <c r="I3254">
        <v>5.8</v>
      </c>
    </row>
    <row r="3255" spans="1:9" x14ac:dyDescent="0.3">
      <c r="A3255" t="s">
        <v>18369</v>
      </c>
      <c r="B3255">
        <v>112</v>
      </c>
      <c r="C3255">
        <v>26345</v>
      </c>
      <c r="D3255" t="s">
        <v>15140</v>
      </c>
      <c r="E3255" t="s">
        <v>18370</v>
      </c>
      <c r="F3255" t="s">
        <v>37</v>
      </c>
      <c r="G3255" t="s">
        <v>56</v>
      </c>
      <c r="H3255">
        <v>3000000</v>
      </c>
      <c r="I3255">
        <v>6.1</v>
      </c>
    </row>
    <row r="3256" spans="1:9" x14ac:dyDescent="0.3">
      <c r="A3256" t="s">
        <v>8546</v>
      </c>
      <c r="B3256">
        <v>101</v>
      </c>
      <c r="C3256">
        <v>20772796</v>
      </c>
      <c r="D3256" t="s">
        <v>7144</v>
      </c>
      <c r="E3256" t="s">
        <v>18384</v>
      </c>
      <c r="F3256" t="s">
        <v>37</v>
      </c>
      <c r="G3256" t="s">
        <v>179</v>
      </c>
      <c r="H3256">
        <v>6000000</v>
      </c>
      <c r="I3256">
        <v>7.6</v>
      </c>
    </row>
    <row r="3257" spans="1:9" x14ac:dyDescent="0.3">
      <c r="A3257" t="s">
        <v>18388</v>
      </c>
      <c r="B3257">
        <v>133</v>
      </c>
      <c r="C3257">
        <v>199228</v>
      </c>
      <c r="D3257" t="s">
        <v>2527</v>
      </c>
      <c r="E3257" t="s">
        <v>18390</v>
      </c>
      <c r="F3257" t="s">
        <v>5611</v>
      </c>
      <c r="G3257" t="s">
        <v>5612</v>
      </c>
      <c r="H3257">
        <v>150000000</v>
      </c>
      <c r="I3257">
        <v>7.2</v>
      </c>
    </row>
    <row r="3258" spans="1:9" x14ac:dyDescent="0.3">
      <c r="A3258" t="s">
        <v>2156</v>
      </c>
      <c r="B3258">
        <v>104</v>
      </c>
      <c r="C3258">
        <v>1487477</v>
      </c>
      <c r="D3258" t="s">
        <v>18411</v>
      </c>
      <c r="E3258" t="s">
        <v>18412</v>
      </c>
      <c r="F3258" t="s">
        <v>5641</v>
      </c>
      <c r="G3258" t="s">
        <v>7170</v>
      </c>
      <c r="H3258">
        <v>4200000</v>
      </c>
      <c r="I3258">
        <v>6.5</v>
      </c>
    </row>
    <row r="3259" spans="1:9" x14ac:dyDescent="0.3">
      <c r="A3259" t="s">
        <v>5050</v>
      </c>
      <c r="B3259">
        <v>112</v>
      </c>
      <c r="C3259">
        <v>62549000</v>
      </c>
      <c r="D3259" t="s">
        <v>5274</v>
      </c>
      <c r="E3259" t="s">
        <v>18416</v>
      </c>
      <c r="F3259" t="s">
        <v>37</v>
      </c>
      <c r="G3259" t="s">
        <v>56</v>
      </c>
      <c r="H3259">
        <v>2300000</v>
      </c>
      <c r="I3259">
        <v>7.3</v>
      </c>
    </row>
    <row r="3260" spans="1:9" x14ac:dyDescent="0.3">
      <c r="A3260" t="s">
        <v>11263</v>
      </c>
      <c r="B3260">
        <v>94</v>
      </c>
      <c r="C3260">
        <v>105500000</v>
      </c>
      <c r="D3260" t="s">
        <v>1671</v>
      </c>
      <c r="E3260" t="s">
        <v>18421</v>
      </c>
      <c r="F3260" t="s">
        <v>37</v>
      </c>
      <c r="G3260" t="s">
        <v>268</v>
      </c>
      <c r="H3260">
        <v>4000000</v>
      </c>
      <c r="I3260">
        <v>6.2</v>
      </c>
    </row>
    <row r="3261" spans="1:9" x14ac:dyDescent="0.3">
      <c r="A3261" t="s">
        <v>2495</v>
      </c>
      <c r="B3261">
        <v>90</v>
      </c>
      <c r="C3261">
        <v>101055</v>
      </c>
      <c r="D3261" t="s">
        <v>6403</v>
      </c>
      <c r="E3261" t="s">
        <v>18425</v>
      </c>
      <c r="F3261" t="s">
        <v>37</v>
      </c>
      <c r="G3261" t="s">
        <v>38</v>
      </c>
      <c r="H3261">
        <v>4000000</v>
      </c>
      <c r="I3261">
        <v>5</v>
      </c>
    </row>
    <row r="3262" spans="1:9" x14ac:dyDescent="0.3">
      <c r="A3262" t="s">
        <v>6724</v>
      </c>
      <c r="B3262">
        <v>101</v>
      </c>
      <c r="C3262">
        <v>44566004</v>
      </c>
      <c r="D3262" t="s">
        <v>3409</v>
      </c>
      <c r="E3262" t="s">
        <v>18436</v>
      </c>
      <c r="F3262" t="s">
        <v>37</v>
      </c>
      <c r="G3262" t="s">
        <v>38</v>
      </c>
      <c r="H3262">
        <v>4000000</v>
      </c>
      <c r="I3262">
        <v>7.8</v>
      </c>
    </row>
    <row r="3263" spans="1:9" x14ac:dyDescent="0.3">
      <c r="A3263" t="s">
        <v>4003</v>
      </c>
      <c r="B3263">
        <v>93</v>
      </c>
      <c r="C3263">
        <v>39200000</v>
      </c>
      <c r="D3263" t="s">
        <v>1681</v>
      </c>
      <c r="E3263" t="s">
        <v>18440</v>
      </c>
      <c r="F3263" t="s">
        <v>37</v>
      </c>
      <c r="G3263" t="s">
        <v>38</v>
      </c>
      <c r="H3263">
        <v>4000000</v>
      </c>
      <c r="I3263">
        <v>8.1</v>
      </c>
    </row>
    <row r="3264" spans="1:9" x14ac:dyDescent="0.3">
      <c r="A3264" t="s">
        <v>18443</v>
      </c>
      <c r="B3264">
        <v>152</v>
      </c>
      <c r="C3264">
        <v>36000000</v>
      </c>
      <c r="D3264" t="s">
        <v>12744</v>
      </c>
      <c r="E3264" t="s">
        <v>18446</v>
      </c>
      <c r="F3264" t="s">
        <v>37</v>
      </c>
      <c r="G3264" t="s">
        <v>38</v>
      </c>
      <c r="H3264">
        <v>4000000</v>
      </c>
      <c r="I3264">
        <v>6.7</v>
      </c>
    </row>
    <row r="3265" spans="1:9" x14ac:dyDescent="0.3">
      <c r="A3265" t="s">
        <v>125</v>
      </c>
      <c r="B3265">
        <v>112</v>
      </c>
      <c r="C3265">
        <v>31252964</v>
      </c>
      <c r="D3265" t="s">
        <v>214</v>
      </c>
      <c r="E3265" t="s">
        <v>18450</v>
      </c>
      <c r="F3265" t="s">
        <v>37</v>
      </c>
      <c r="G3265" t="s">
        <v>38</v>
      </c>
      <c r="H3265">
        <v>4000000</v>
      </c>
      <c r="I3265">
        <v>7.1</v>
      </c>
    </row>
    <row r="3266" spans="1:9" x14ac:dyDescent="0.3">
      <c r="A3266" t="s">
        <v>18454</v>
      </c>
      <c r="B3266">
        <v>95</v>
      </c>
      <c r="C3266">
        <v>131175</v>
      </c>
      <c r="D3266" t="s">
        <v>11575</v>
      </c>
      <c r="E3266" t="s">
        <v>18455</v>
      </c>
      <c r="F3266" t="s">
        <v>37</v>
      </c>
      <c r="G3266" t="s">
        <v>38</v>
      </c>
      <c r="H3266">
        <v>8500000</v>
      </c>
      <c r="I3266">
        <v>5.6</v>
      </c>
    </row>
    <row r="3267" spans="1:9" x14ac:dyDescent="0.3">
      <c r="A3267" t="s">
        <v>18459</v>
      </c>
      <c r="B3267">
        <v>111</v>
      </c>
      <c r="C3267">
        <v>31968347</v>
      </c>
      <c r="D3267" t="s">
        <v>214</v>
      </c>
      <c r="E3267" t="s">
        <v>18460</v>
      </c>
      <c r="F3267" t="s">
        <v>37</v>
      </c>
      <c r="G3267" t="s">
        <v>38</v>
      </c>
      <c r="H3267">
        <v>3600000</v>
      </c>
      <c r="I3267">
        <v>7.6</v>
      </c>
    </row>
    <row r="3268" spans="1:9" x14ac:dyDescent="0.3">
      <c r="A3268" t="s">
        <v>499</v>
      </c>
      <c r="B3268">
        <v>91</v>
      </c>
      <c r="C3268">
        <v>35385560</v>
      </c>
      <c r="D3268" t="s">
        <v>852</v>
      </c>
      <c r="E3268" t="s">
        <v>18472</v>
      </c>
      <c r="F3268" t="s">
        <v>37</v>
      </c>
      <c r="G3268" t="s">
        <v>38</v>
      </c>
      <c r="H3268">
        <v>4000000</v>
      </c>
      <c r="I3268">
        <v>4.5999999999999996</v>
      </c>
    </row>
    <row r="3269" spans="1:9" x14ac:dyDescent="0.3">
      <c r="A3269" t="s">
        <v>18481</v>
      </c>
      <c r="B3269">
        <v>106</v>
      </c>
      <c r="C3269">
        <v>20803237</v>
      </c>
      <c r="D3269" t="s">
        <v>2527</v>
      </c>
      <c r="E3269" t="s">
        <v>18482</v>
      </c>
      <c r="F3269" t="s">
        <v>37</v>
      </c>
      <c r="G3269" t="s">
        <v>38</v>
      </c>
      <c r="H3269">
        <v>3500000</v>
      </c>
      <c r="I3269">
        <v>7.1</v>
      </c>
    </row>
    <row r="3270" spans="1:9" x14ac:dyDescent="0.3">
      <c r="A3270" t="s">
        <v>5367</v>
      </c>
      <c r="B3270">
        <v>93</v>
      </c>
      <c r="C3270">
        <v>13008928</v>
      </c>
      <c r="D3270" t="s">
        <v>4332</v>
      </c>
      <c r="E3270" t="s">
        <v>18486</v>
      </c>
      <c r="F3270" t="s">
        <v>37</v>
      </c>
      <c r="G3270" t="s">
        <v>38</v>
      </c>
      <c r="H3270">
        <v>4000000</v>
      </c>
      <c r="I3270">
        <v>7.3</v>
      </c>
    </row>
    <row r="3271" spans="1:9" x14ac:dyDescent="0.3">
      <c r="A3271" t="s">
        <v>18503</v>
      </c>
      <c r="B3271">
        <v>93</v>
      </c>
      <c r="C3271">
        <v>15152879</v>
      </c>
      <c r="D3271" t="s">
        <v>4384</v>
      </c>
      <c r="E3271" t="s">
        <v>18504</v>
      </c>
      <c r="F3271" t="s">
        <v>37</v>
      </c>
      <c r="G3271" t="s">
        <v>1465</v>
      </c>
      <c r="H3271">
        <v>5000000</v>
      </c>
      <c r="I3271">
        <v>4</v>
      </c>
    </row>
    <row r="3272" spans="1:9" x14ac:dyDescent="0.3">
      <c r="A3272" t="s">
        <v>9162</v>
      </c>
      <c r="B3272">
        <v>165</v>
      </c>
      <c r="C3272">
        <v>25359200</v>
      </c>
      <c r="D3272" t="s">
        <v>3409</v>
      </c>
      <c r="E3272" t="s">
        <v>18510</v>
      </c>
      <c r="F3272" t="s">
        <v>37</v>
      </c>
      <c r="G3272" t="s">
        <v>38</v>
      </c>
      <c r="H3272">
        <v>4000000</v>
      </c>
      <c r="I3272">
        <v>8</v>
      </c>
    </row>
    <row r="3273" spans="1:9" x14ac:dyDescent="0.3">
      <c r="A3273" t="s">
        <v>4003</v>
      </c>
      <c r="B3273">
        <v>96</v>
      </c>
      <c r="C3273">
        <v>10515579</v>
      </c>
      <c r="D3273" t="s">
        <v>12488</v>
      </c>
      <c r="E3273" t="s">
        <v>18514</v>
      </c>
      <c r="F3273" t="s">
        <v>37</v>
      </c>
      <c r="G3273" t="s">
        <v>56</v>
      </c>
      <c r="H3273">
        <v>4000000</v>
      </c>
      <c r="I3273">
        <v>6.7</v>
      </c>
    </row>
    <row r="3274" spans="1:9" x14ac:dyDescent="0.3">
      <c r="A3274" t="s">
        <v>18517</v>
      </c>
      <c r="B3274">
        <v>93</v>
      </c>
      <c r="C3274">
        <v>10097096</v>
      </c>
      <c r="D3274" t="s">
        <v>1671</v>
      </c>
      <c r="E3274" t="s">
        <v>18519</v>
      </c>
      <c r="F3274" t="s">
        <v>37</v>
      </c>
      <c r="G3274" t="s">
        <v>38</v>
      </c>
      <c r="H3274">
        <v>4000000</v>
      </c>
      <c r="I3274">
        <v>4.5999999999999996</v>
      </c>
    </row>
    <row r="3275" spans="1:9" x14ac:dyDescent="0.3">
      <c r="A3275" t="s">
        <v>18517</v>
      </c>
      <c r="B3275">
        <v>82</v>
      </c>
      <c r="C3275">
        <v>9821335</v>
      </c>
      <c r="D3275" t="s">
        <v>1671</v>
      </c>
      <c r="E3275" t="s">
        <v>18522</v>
      </c>
      <c r="F3275" t="s">
        <v>37</v>
      </c>
      <c r="G3275" t="s">
        <v>38</v>
      </c>
      <c r="H3275">
        <v>6000000</v>
      </c>
      <c r="I3275">
        <v>4</v>
      </c>
    </row>
    <row r="3276" spans="1:9" x14ac:dyDescent="0.3">
      <c r="A3276" t="s">
        <v>12287</v>
      </c>
      <c r="B3276">
        <v>101</v>
      </c>
      <c r="C3276">
        <v>8243880</v>
      </c>
      <c r="D3276" t="s">
        <v>18525</v>
      </c>
      <c r="E3276" t="s">
        <v>18526</v>
      </c>
      <c r="F3276" t="s">
        <v>37</v>
      </c>
      <c r="G3276" t="s">
        <v>38</v>
      </c>
      <c r="H3276">
        <v>3200000</v>
      </c>
      <c r="I3276">
        <v>7</v>
      </c>
    </row>
    <row r="3277" spans="1:9" x14ac:dyDescent="0.3">
      <c r="A3277" t="s">
        <v>17189</v>
      </c>
      <c r="B3277">
        <v>81</v>
      </c>
      <c r="C3277">
        <v>7825820</v>
      </c>
      <c r="D3277" t="s">
        <v>2215</v>
      </c>
      <c r="E3277" t="s">
        <v>18535</v>
      </c>
      <c r="F3277" t="s">
        <v>37</v>
      </c>
      <c r="G3277" t="s">
        <v>38</v>
      </c>
      <c r="H3277">
        <v>4000000</v>
      </c>
      <c r="I3277">
        <v>5.9</v>
      </c>
    </row>
    <row r="3278" spans="1:9" x14ac:dyDescent="0.3">
      <c r="A3278" t="s">
        <v>6736</v>
      </c>
      <c r="B3278">
        <v>105</v>
      </c>
      <c r="C3278">
        <v>7159147</v>
      </c>
      <c r="D3278" t="s">
        <v>1924</v>
      </c>
      <c r="E3278" t="s">
        <v>18544</v>
      </c>
      <c r="F3278" t="s">
        <v>2778</v>
      </c>
      <c r="G3278" t="s">
        <v>3571</v>
      </c>
      <c r="H3278">
        <v>3400000</v>
      </c>
      <c r="I3278">
        <v>7.5</v>
      </c>
    </row>
    <row r="3279" spans="1:9" x14ac:dyDescent="0.3">
      <c r="A3279" t="s">
        <v>17782</v>
      </c>
      <c r="B3279">
        <v>86</v>
      </c>
      <c r="C3279">
        <v>17314483</v>
      </c>
      <c r="D3279" t="s">
        <v>2786</v>
      </c>
      <c r="E3279" t="s">
        <v>18549</v>
      </c>
      <c r="F3279" t="s">
        <v>37</v>
      </c>
      <c r="G3279" t="s">
        <v>38</v>
      </c>
      <c r="H3279">
        <v>4000000</v>
      </c>
      <c r="I3279">
        <v>4.7</v>
      </c>
    </row>
    <row r="3280" spans="1:9" x14ac:dyDescent="0.3">
      <c r="A3280" t="s">
        <v>18553</v>
      </c>
      <c r="B3280">
        <v>110</v>
      </c>
      <c r="C3280">
        <v>6525762</v>
      </c>
      <c r="D3280" t="s">
        <v>1415</v>
      </c>
      <c r="E3280" t="s">
        <v>18554</v>
      </c>
      <c r="F3280" t="s">
        <v>37</v>
      </c>
      <c r="G3280" t="s">
        <v>38</v>
      </c>
      <c r="H3280">
        <v>4000000</v>
      </c>
      <c r="I3280">
        <v>6.7</v>
      </c>
    </row>
    <row r="3281" spans="1:9" x14ac:dyDescent="0.3">
      <c r="A3281" t="s">
        <v>18565</v>
      </c>
      <c r="B3281">
        <v>110</v>
      </c>
      <c r="C3281">
        <v>4301331</v>
      </c>
      <c r="D3281" t="s">
        <v>2786</v>
      </c>
      <c r="E3281" t="s">
        <v>18566</v>
      </c>
      <c r="F3281" t="s">
        <v>37</v>
      </c>
      <c r="G3281" t="s">
        <v>38</v>
      </c>
      <c r="H3281">
        <v>4000000</v>
      </c>
      <c r="I3281">
        <v>6.7</v>
      </c>
    </row>
    <row r="3282" spans="1:9" x14ac:dyDescent="0.3">
      <c r="A3282" t="s">
        <v>12348</v>
      </c>
      <c r="B3282">
        <v>104</v>
      </c>
      <c r="C3282">
        <v>4046737</v>
      </c>
      <c r="D3282" t="s">
        <v>1415</v>
      </c>
      <c r="E3282" t="s">
        <v>18569</v>
      </c>
      <c r="F3282" t="s">
        <v>37</v>
      </c>
      <c r="G3282" t="s">
        <v>38</v>
      </c>
      <c r="H3282">
        <v>4000000</v>
      </c>
      <c r="I3282">
        <v>7.1</v>
      </c>
    </row>
    <row r="3283" spans="1:9" x14ac:dyDescent="0.3">
      <c r="A3283" t="s">
        <v>18572</v>
      </c>
      <c r="B3283">
        <v>96</v>
      </c>
      <c r="C3283">
        <v>3713002</v>
      </c>
      <c r="D3283" t="s">
        <v>67</v>
      </c>
      <c r="E3283" t="s">
        <v>18573</v>
      </c>
      <c r="F3283" t="s">
        <v>37</v>
      </c>
      <c r="G3283" t="s">
        <v>38</v>
      </c>
      <c r="H3283">
        <v>8000000</v>
      </c>
      <c r="I3283">
        <v>2.7</v>
      </c>
    </row>
    <row r="3284" spans="1:9" x14ac:dyDescent="0.3">
      <c r="A3284" t="s">
        <v>760</v>
      </c>
      <c r="B3284">
        <v>110</v>
      </c>
      <c r="C3284">
        <v>3468572</v>
      </c>
      <c r="D3284" t="s">
        <v>3409</v>
      </c>
      <c r="E3284" t="s">
        <v>18577</v>
      </c>
      <c r="F3284" t="s">
        <v>37</v>
      </c>
      <c r="G3284" t="s">
        <v>38</v>
      </c>
      <c r="H3284">
        <v>4000000</v>
      </c>
      <c r="I3284">
        <v>7.3</v>
      </c>
    </row>
    <row r="3285" spans="1:9" x14ac:dyDescent="0.3">
      <c r="A3285" t="s">
        <v>11224</v>
      </c>
      <c r="B3285">
        <v>84</v>
      </c>
      <c r="C3285">
        <v>2892582</v>
      </c>
      <c r="D3285" t="s">
        <v>1671</v>
      </c>
      <c r="E3285" t="s">
        <v>18580</v>
      </c>
      <c r="F3285" t="s">
        <v>37</v>
      </c>
      <c r="G3285" t="s">
        <v>38</v>
      </c>
      <c r="H3285">
        <v>4000000</v>
      </c>
      <c r="I3285">
        <v>7.6</v>
      </c>
    </row>
    <row r="3286" spans="1:9" x14ac:dyDescent="0.3">
      <c r="A3286" t="s">
        <v>18583</v>
      </c>
      <c r="B3286">
        <v>94</v>
      </c>
      <c r="C3286">
        <v>2800000</v>
      </c>
      <c r="D3286" t="s">
        <v>1671</v>
      </c>
      <c r="E3286" t="s">
        <v>18584</v>
      </c>
      <c r="F3286" t="s">
        <v>37</v>
      </c>
      <c r="G3286" t="s">
        <v>38</v>
      </c>
      <c r="H3286">
        <v>4000000</v>
      </c>
      <c r="I3286">
        <v>5.8</v>
      </c>
    </row>
    <row r="3287" spans="1:9" x14ac:dyDescent="0.3">
      <c r="A3287" t="s">
        <v>4423</v>
      </c>
      <c r="B3287">
        <v>93</v>
      </c>
      <c r="C3287">
        <v>2426851</v>
      </c>
      <c r="D3287" t="s">
        <v>4234</v>
      </c>
      <c r="E3287" t="s">
        <v>18588</v>
      </c>
      <c r="F3287" t="s">
        <v>37</v>
      </c>
      <c r="G3287" t="s">
        <v>38</v>
      </c>
      <c r="H3287">
        <v>4000000</v>
      </c>
      <c r="I3287">
        <v>6.5</v>
      </c>
    </row>
    <row r="3288" spans="1:9" x14ac:dyDescent="0.3">
      <c r="A3288" t="s">
        <v>18591</v>
      </c>
      <c r="B3288">
        <v>96</v>
      </c>
      <c r="C3288">
        <v>1325073</v>
      </c>
      <c r="D3288" t="s">
        <v>2527</v>
      </c>
      <c r="E3288" t="s">
        <v>18592</v>
      </c>
      <c r="F3288" t="s">
        <v>37</v>
      </c>
      <c r="G3288" t="s">
        <v>38</v>
      </c>
      <c r="H3288">
        <v>4000000</v>
      </c>
      <c r="I3288">
        <v>6.6</v>
      </c>
    </row>
    <row r="3289" spans="1:9" x14ac:dyDescent="0.3">
      <c r="A3289" t="s">
        <v>18600</v>
      </c>
      <c r="B3289">
        <v>101</v>
      </c>
      <c r="C3289">
        <v>864959</v>
      </c>
      <c r="D3289" t="s">
        <v>173</v>
      </c>
      <c r="E3289" t="s">
        <v>18602</v>
      </c>
      <c r="F3289" t="s">
        <v>37</v>
      </c>
      <c r="G3289" t="s">
        <v>56</v>
      </c>
      <c r="H3289">
        <v>4000000</v>
      </c>
      <c r="I3289">
        <v>6.9</v>
      </c>
    </row>
    <row r="3290" spans="1:9" x14ac:dyDescent="0.3">
      <c r="A3290" t="s">
        <v>18606</v>
      </c>
      <c r="B3290">
        <v>102</v>
      </c>
      <c r="C3290">
        <v>2601847</v>
      </c>
      <c r="D3290" t="s">
        <v>4068</v>
      </c>
      <c r="E3290" t="s">
        <v>18609</v>
      </c>
      <c r="F3290" t="s">
        <v>13916</v>
      </c>
      <c r="G3290" t="s">
        <v>38</v>
      </c>
      <c r="H3290">
        <v>4000000</v>
      </c>
      <c r="I3290">
        <v>8.5</v>
      </c>
    </row>
    <row r="3291" spans="1:9" x14ac:dyDescent="0.3">
      <c r="A3291" t="s">
        <v>18613</v>
      </c>
      <c r="B3291">
        <v>87</v>
      </c>
      <c r="C3291">
        <v>800000</v>
      </c>
      <c r="D3291" t="s">
        <v>173</v>
      </c>
      <c r="E3291" t="s">
        <v>18615</v>
      </c>
      <c r="F3291" t="s">
        <v>37</v>
      </c>
      <c r="G3291" t="s">
        <v>38</v>
      </c>
      <c r="H3291">
        <v>4000000</v>
      </c>
      <c r="I3291">
        <v>4.8</v>
      </c>
    </row>
    <row r="3292" spans="1:9" x14ac:dyDescent="0.3">
      <c r="A3292" t="s">
        <v>18627</v>
      </c>
      <c r="B3292">
        <v>99</v>
      </c>
      <c r="C3292">
        <v>562059</v>
      </c>
      <c r="D3292" t="s">
        <v>4075</v>
      </c>
      <c r="E3292" t="s">
        <v>18628</v>
      </c>
      <c r="F3292" t="s">
        <v>37</v>
      </c>
      <c r="G3292" t="s">
        <v>38</v>
      </c>
      <c r="H3292">
        <v>4000000</v>
      </c>
      <c r="I3292">
        <v>7</v>
      </c>
    </row>
    <row r="3293" spans="1:9" x14ac:dyDescent="0.3">
      <c r="A3293" t="s">
        <v>18459</v>
      </c>
      <c r="B3293">
        <v>106</v>
      </c>
      <c r="C3293">
        <v>399793</v>
      </c>
      <c r="D3293" t="s">
        <v>3409</v>
      </c>
      <c r="E3293" t="s">
        <v>18631</v>
      </c>
      <c r="F3293" t="s">
        <v>37</v>
      </c>
      <c r="G3293" t="s">
        <v>38</v>
      </c>
      <c r="H3293">
        <v>4000000</v>
      </c>
      <c r="I3293">
        <v>5.4</v>
      </c>
    </row>
    <row r="3294" spans="1:9" x14ac:dyDescent="0.3">
      <c r="A3294" t="s">
        <v>5418</v>
      </c>
      <c r="B3294">
        <v>117</v>
      </c>
      <c r="C3294">
        <v>371897</v>
      </c>
      <c r="D3294" t="s">
        <v>3409</v>
      </c>
      <c r="E3294" t="s">
        <v>18638</v>
      </c>
      <c r="F3294" t="s">
        <v>37</v>
      </c>
      <c r="G3294" t="s">
        <v>38</v>
      </c>
      <c r="H3294">
        <v>4000000</v>
      </c>
      <c r="I3294">
        <v>6.9</v>
      </c>
    </row>
    <row r="3295" spans="1:9" x14ac:dyDescent="0.3">
      <c r="A3295" t="s">
        <v>18642</v>
      </c>
      <c r="B3295">
        <v>99</v>
      </c>
      <c r="C3295">
        <v>302204</v>
      </c>
      <c r="D3295" t="s">
        <v>4262</v>
      </c>
      <c r="E3295" t="s">
        <v>18643</v>
      </c>
      <c r="F3295" t="s">
        <v>37</v>
      </c>
      <c r="G3295" t="s">
        <v>56</v>
      </c>
      <c r="H3295">
        <v>3000000</v>
      </c>
      <c r="I3295">
        <v>6.6</v>
      </c>
    </row>
    <row r="3296" spans="1:9" x14ac:dyDescent="0.3">
      <c r="A3296" t="s">
        <v>2066</v>
      </c>
      <c r="B3296">
        <v>102</v>
      </c>
      <c r="C3296">
        <v>354704</v>
      </c>
      <c r="D3296" t="s">
        <v>6648</v>
      </c>
      <c r="E3296" t="s">
        <v>18646</v>
      </c>
      <c r="F3296" t="s">
        <v>37</v>
      </c>
      <c r="G3296" t="s">
        <v>38</v>
      </c>
      <c r="H3296">
        <v>1300000</v>
      </c>
      <c r="I3296">
        <v>5.9</v>
      </c>
    </row>
    <row r="3297" spans="1:9" x14ac:dyDescent="0.3">
      <c r="A3297" t="s">
        <v>18650</v>
      </c>
      <c r="B3297">
        <v>85</v>
      </c>
      <c r="C3297">
        <v>265107</v>
      </c>
      <c r="D3297" t="s">
        <v>18652</v>
      </c>
      <c r="E3297" t="s">
        <v>18653</v>
      </c>
      <c r="F3297" t="s">
        <v>37</v>
      </c>
      <c r="G3297" t="s">
        <v>370</v>
      </c>
      <c r="H3297">
        <v>1500000</v>
      </c>
      <c r="I3297">
        <v>6.3</v>
      </c>
    </row>
    <row r="3298" spans="1:9" x14ac:dyDescent="0.3">
      <c r="A3298" t="s">
        <v>9305</v>
      </c>
      <c r="B3298">
        <v>86</v>
      </c>
      <c r="C3298">
        <v>185577</v>
      </c>
      <c r="D3298" t="s">
        <v>1671</v>
      </c>
      <c r="E3298" t="s">
        <v>18657</v>
      </c>
      <c r="F3298" t="s">
        <v>37</v>
      </c>
      <c r="G3298" t="s">
        <v>56</v>
      </c>
      <c r="H3298">
        <v>4000000</v>
      </c>
      <c r="I3298">
        <v>6.3</v>
      </c>
    </row>
    <row r="3299" spans="1:9" x14ac:dyDescent="0.3">
      <c r="A3299" t="s">
        <v>18660</v>
      </c>
      <c r="B3299">
        <v>120</v>
      </c>
      <c r="C3299">
        <v>100412</v>
      </c>
      <c r="D3299" t="s">
        <v>3409</v>
      </c>
      <c r="E3299" t="s">
        <v>18663</v>
      </c>
      <c r="F3299" t="s">
        <v>8731</v>
      </c>
      <c r="G3299" t="s">
        <v>2913</v>
      </c>
      <c r="H3299">
        <v>4000000</v>
      </c>
      <c r="I3299">
        <v>7.7</v>
      </c>
    </row>
    <row r="3300" spans="1:9" x14ac:dyDescent="0.3">
      <c r="A3300" t="s">
        <v>15148</v>
      </c>
      <c r="B3300">
        <v>106</v>
      </c>
      <c r="C3300">
        <v>58214</v>
      </c>
      <c r="D3300" t="s">
        <v>2125</v>
      </c>
      <c r="E3300" t="s">
        <v>18667</v>
      </c>
      <c r="F3300" t="s">
        <v>37</v>
      </c>
      <c r="G3300" t="s">
        <v>38</v>
      </c>
      <c r="H3300">
        <v>9500000</v>
      </c>
      <c r="I3300">
        <v>7</v>
      </c>
    </row>
    <row r="3301" spans="1:9" x14ac:dyDescent="0.3">
      <c r="A3301" t="s">
        <v>3122</v>
      </c>
      <c r="B3301">
        <v>103</v>
      </c>
      <c r="C3301">
        <v>75078</v>
      </c>
      <c r="D3301" t="s">
        <v>1671</v>
      </c>
      <c r="E3301" t="s">
        <v>18671</v>
      </c>
      <c r="F3301" t="s">
        <v>37</v>
      </c>
      <c r="G3301" t="s">
        <v>38</v>
      </c>
      <c r="H3301">
        <v>14000000</v>
      </c>
      <c r="I3301">
        <v>6.3</v>
      </c>
    </row>
    <row r="3302" spans="1:9" x14ac:dyDescent="0.3">
      <c r="A3302" t="s">
        <v>13736</v>
      </c>
      <c r="B3302">
        <v>93</v>
      </c>
      <c r="C3302">
        <v>64359</v>
      </c>
      <c r="D3302" t="s">
        <v>1681</v>
      </c>
      <c r="E3302" t="s">
        <v>18676</v>
      </c>
      <c r="F3302" t="s">
        <v>37</v>
      </c>
      <c r="G3302" t="s">
        <v>56</v>
      </c>
      <c r="H3302">
        <v>2500000</v>
      </c>
      <c r="I3302">
        <v>5.9</v>
      </c>
    </row>
    <row r="3303" spans="1:9" x14ac:dyDescent="0.3">
      <c r="A3303" t="s">
        <v>10287</v>
      </c>
      <c r="B3303">
        <v>112</v>
      </c>
      <c r="C3303">
        <v>317125</v>
      </c>
      <c r="D3303" t="s">
        <v>214</v>
      </c>
      <c r="E3303" t="s">
        <v>18680</v>
      </c>
      <c r="F3303" t="s">
        <v>37</v>
      </c>
      <c r="G3303" t="s">
        <v>370</v>
      </c>
      <c r="H3303">
        <v>16000000</v>
      </c>
      <c r="I3303">
        <v>6.2</v>
      </c>
    </row>
    <row r="3304" spans="1:9" x14ac:dyDescent="0.3">
      <c r="A3304" t="s">
        <v>18688</v>
      </c>
      <c r="B3304">
        <v>113</v>
      </c>
      <c r="C3304">
        <v>146402</v>
      </c>
      <c r="D3304" t="s">
        <v>2527</v>
      </c>
      <c r="E3304" t="s">
        <v>18690</v>
      </c>
      <c r="F3304" t="s">
        <v>2778</v>
      </c>
      <c r="G3304" t="s">
        <v>3571</v>
      </c>
      <c r="H3304">
        <v>4000000</v>
      </c>
      <c r="I3304">
        <v>7.7</v>
      </c>
    </row>
    <row r="3305" spans="1:9" x14ac:dyDescent="0.3">
      <c r="A3305" t="s">
        <v>18694</v>
      </c>
      <c r="B3305">
        <v>98</v>
      </c>
      <c r="C3305">
        <v>18469</v>
      </c>
      <c r="D3305" t="s">
        <v>782</v>
      </c>
      <c r="E3305" t="s">
        <v>18697</v>
      </c>
      <c r="F3305" t="s">
        <v>37</v>
      </c>
      <c r="G3305" t="s">
        <v>38</v>
      </c>
      <c r="H3305">
        <v>650000</v>
      </c>
      <c r="I3305">
        <v>6.5</v>
      </c>
    </row>
    <row r="3306" spans="1:9" x14ac:dyDescent="0.3">
      <c r="A3306" t="s">
        <v>6731</v>
      </c>
      <c r="B3306">
        <v>92</v>
      </c>
      <c r="C3306">
        <v>12836</v>
      </c>
      <c r="D3306" t="s">
        <v>1544</v>
      </c>
      <c r="E3306" t="s">
        <v>18706</v>
      </c>
      <c r="F3306" t="s">
        <v>37</v>
      </c>
      <c r="G3306" t="s">
        <v>38</v>
      </c>
      <c r="H3306">
        <v>4000000</v>
      </c>
      <c r="I3306">
        <v>5.8</v>
      </c>
    </row>
    <row r="3307" spans="1:9" x14ac:dyDescent="0.3">
      <c r="A3307" t="s">
        <v>18709</v>
      </c>
      <c r="B3307">
        <v>106</v>
      </c>
      <c r="C3307">
        <v>20262</v>
      </c>
      <c r="D3307" t="s">
        <v>3409</v>
      </c>
      <c r="E3307" t="s">
        <v>18710</v>
      </c>
      <c r="F3307" t="s">
        <v>14503</v>
      </c>
      <c r="G3307" t="s">
        <v>16841</v>
      </c>
      <c r="H3307">
        <v>4000000</v>
      </c>
      <c r="I3307">
        <v>6.1</v>
      </c>
    </row>
    <row r="3308" spans="1:9" x14ac:dyDescent="0.3">
      <c r="A3308" t="s">
        <v>18737</v>
      </c>
      <c r="B3308">
        <v>93</v>
      </c>
      <c r="C3308">
        <v>4063</v>
      </c>
      <c r="D3308" t="s">
        <v>3277</v>
      </c>
      <c r="E3308" t="s">
        <v>18740</v>
      </c>
      <c r="F3308" t="s">
        <v>37</v>
      </c>
      <c r="G3308" t="s">
        <v>268</v>
      </c>
      <c r="H3308">
        <v>4000000</v>
      </c>
      <c r="I3308">
        <v>5.2</v>
      </c>
    </row>
    <row r="3309" spans="1:9" x14ac:dyDescent="0.3">
      <c r="A3309" t="s">
        <v>18791</v>
      </c>
      <c r="B3309">
        <v>226</v>
      </c>
      <c r="C3309">
        <v>198655278</v>
      </c>
      <c r="D3309" t="s">
        <v>1941</v>
      </c>
      <c r="E3309" t="s">
        <v>18794</v>
      </c>
      <c r="F3309" t="s">
        <v>37</v>
      </c>
      <c r="G3309" t="s">
        <v>38</v>
      </c>
      <c r="H3309">
        <v>3977000</v>
      </c>
      <c r="I3309">
        <v>8.1999999999999993</v>
      </c>
    </row>
    <row r="3310" spans="1:9" x14ac:dyDescent="0.3">
      <c r="A3310" t="s">
        <v>18798</v>
      </c>
      <c r="B3310">
        <v>104</v>
      </c>
      <c r="C3310">
        <v>143653</v>
      </c>
      <c r="D3310" t="s">
        <v>1544</v>
      </c>
      <c r="E3310" t="s">
        <v>18799</v>
      </c>
      <c r="F3310" t="s">
        <v>37</v>
      </c>
      <c r="G3310" t="s">
        <v>56</v>
      </c>
      <c r="H3310">
        <v>4000000</v>
      </c>
      <c r="I3310">
        <v>6</v>
      </c>
    </row>
    <row r="3311" spans="1:9" x14ac:dyDescent="0.3">
      <c r="A3311" t="s">
        <v>17194</v>
      </c>
      <c r="B3311">
        <v>152</v>
      </c>
      <c r="C3311">
        <v>14873</v>
      </c>
      <c r="D3311" t="s">
        <v>18804</v>
      </c>
      <c r="E3311" t="s">
        <v>18805</v>
      </c>
      <c r="F3311" t="s">
        <v>37</v>
      </c>
      <c r="G3311" t="s">
        <v>38</v>
      </c>
      <c r="H3311">
        <v>3800000</v>
      </c>
      <c r="I3311">
        <v>6.8</v>
      </c>
    </row>
    <row r="3312" spans="1:9" x14ac:dyDescent="0.3">
      <c r="A3312" t="s">
        <v>18812</v>
      </c>
      <c r="B3312">
        <v>107</v>
      </c>
      <c r="C3312">
        <v>8000000</v>
      </c>
      <c r="D3312" t="s">
        <v>18814</v>
      </c>
      <c r="E3312" t="s">
        <v>18816</v>
      </c>
      <c r="F3312" t="s">
        <v>37</v>
      </c>
      <c r="G3312" t="s">
        <v>38</v>
      </c>
      <c r="H3312">
        <v>3768785</v>
      </c>
      <c r="I3312">
        <v>7</v>
      </c>
    </row>
    <row r="3313" spans="1:9" x14ac:dyDescent="0.3">
      <c r="A3313" t="s">
        <v>18832</v>
      </c>
      <c r="B3313">
        <v>95</v>
      </c>
      <c r="C3313">
        <v>37606</v>
      </c>
      <c r="D3313" t="s">
        <v>9193</v>
      </c>
      <c r="E3313" t="s">
        <v>18833</v>
      </c>
      <c r="F3313" t="s">
        <v>37</v>
      </c>
      <c r="G3313" t="s">
        <v>268</v>
      </c>
      <c r="H3313">
        <v>3500000</v>
      </c>
      <c r="I3313">
        <v>6.8</v>
      </c>
    </row>
    <row r="3314" spans="1:9" x14ac:dyDescent="0.3">
      <c r="A3314" t="s">
        <v>18836</v>
      </c>
      <c r="B3314">
        <v>102</v>
      </c>
      <c r="C3314">
        <v>2956000</v>
      </c>
      <c r="D3314" t="s">
        <v>18838</v>
      </c>
      <c r="E3314" t="s">
        <v>18840</v>
      </c>
      <c r="F3314" t="s">
        <v>37</v>
      </c>
      <c r="G3314" t="s">
        <v>38</v>
      </c>
      <c r="H3314">
        <v>3700000</v>
      </c>
      <c r="I3314">
        <v>7.1</v>
      </c>
    </row>
    <row r="3315" spans="1:9" x14ac:dyDescent="0.3">
      <c r="A3315" t="s">
        <v>18844</v>
      </c>
      <c r="B3315">
        <v>99</v>
      </c>
      <c r="C3315">
        <v>19959</v>
      </c>
      <c r="D3315" t="s">
        <v>3409</v>
      </c>
      <c r="E3315" t="s">
        <v>18846</v>
      </c>
      <c r="F3315" t="s">
        <v>37</v>
      </c>
      <c r="G3315" t="s">
        <v>8650</v>
      </c>
      <c r="H3315">
        <v>3800000</v>
      </c>
      <c r="I3315">
        <v>6.9</v>
      </c>
    </row>
    <row r="3316" spans="1:9" x14ac:dyDescent="0.3">
      <c r="A3316" t="s">
        <v>11881</v>
      </c>
      <c r="B3316">
        <v>109</v>
      </c>
      <c r="C3316">
        <v>2706659</v>
      </c>
      <c r="D3316" t="s">
        <v>2527</v>
      </c>
      <c r="E3316" t="s">
        <v>18849</v>
      </c>
      <c r="F3316" t="s">
        <v>37</v>
      </c>
      <c r="G3316" t="s">
        <v>56</v>
      </c>
      <c r="H3316">
        <v>2000000</v>
      </c>
      <c r="I3316">
        <v>6.9</v>
      </c>
    </row>
    <row r="3317" spans="1:9" x14ac:dyDescent="0.3">
      <c r="A3317" t="s">
        <v>13125</v>
      </c>
      <c r="B3317">
        <v>91</v>
      </c>
      <c r="C3317">
        <v>45857453</v>
      </c>
      <c r="D3317" t="s">
        <v>5510</v>
      </c>
      <c r="E3317" t="s">
        <v>18863</v>
      </c>
      <c r="F3317" t="s">
        <v>37</v>
      </c>
      <c r="G3317" t="s">
        <v>56</v>
      </c>
      <c r="H3317">
        <v>3500000</v>
      </c>
      <c r="I3317">
        <v>7.2</v>
      </c>
    </row>
    <row r="3318" spans="1:9" x14ac:dyDescent="0.3">
      <c r="A3318" t="s">
        <v>18867</v>
      </c>
      <c r="B3318">
        <v>88</v>
      </c>
      <c r="C3318">
        <v>83400000</v>
      </c>
      <c r="D3318" t="s">
        <v>1671</v>
      </c>
      <c r="E3318" t="s">
        <v>18870</v>
      </c>
      <c r="F3318" t="s">
        <v>37</v>
      </c>
      <c r="G3318" t="s">
        <v>38</v>
      </c>
      <c r="H3318">
        <v>3500000</v>
      </c>
      <c r="I3318">
        <v>7.8</v>
      </c>
    </row>
    <row r="3319" spans="1:9" x14ac:dyDescent="0.3">
      <c r="A3319" t="s">
        <v>3088</v>
      </c>
      <c r="B3319">
        <v>97</v>
      </c>
      <c r="C3319">
        <v>27900000</v>
      </c>
      <c r="D3319" t="s">
        <v>2527</v>
      </c>
      <c r="E3319" t="s">
        <v>18879</v>
      </c>
      <c r="F3319" t="s">
        <v>37</v>
      </c>
      <c r="G3319" t="s">
        <v>38</v>
      </c>
      <c r="H3319">
        <v>3500000</v>
      </c>
      <c r="I3319">
        <v>7.3</v>
      </c>
    </row>
    <row r="3320" spans="1:9" x14ac:dyDescent="0.3">
      <c r="A3320" t="s">
        <v>2652</v>
      </c>
      <c r="B3320">
        <v>97</v>
      </c>
      <c r="C3320">
        <v>27900000</v>
      </c>
      <c r="D3320" t="s">
        <v>2125</v>
      </c>
      <c r="E3320" t="s">
        <v>18882</v>
      </c>
      <c r="F3320" t="s">
        <v>37</v>
      </c>
      <c r="G3320" t="s">
        <v>38</v>
      </c>
      <c r="H3320">
        <v>3500000</v>
      </c>
      <c r="I3320">
        <v>7.5</v>
      </c>
    </row>
    <row r="3321" spans="1:9" x14ac:dyDescent="0.3">
      <c r="A3321" t="s">
        <v>18889</v>
      </c>
      <c r="B3321">
        <v>85</v>
      </c>
      <c r="C3321">
        <v>14000000</v>
      </c>
      <c r="D3321" t="s">
        <v>8066</v>
      </c>
      <c r="E3321" t="s">
        <v>18890</v>
      </c>
      <c r="F3321" t="s">
        <v>37</v>
      </c>
      <c r="G3321" t="s">
        <v>38</v>
      </c>
      <c r="H3321">
        <v>3500000</v>
      </c>
      <c r="I3321">
        <v>6</v>
      </c>
    </row>
    <row r="3322" spans="1:9" x14ac:dyDescent="0.3">
      <c r="A3322" t="s">
        <v>18917</v>
      </c>
      <c r="B3322">
        <v>92</v>
      </c>
      <c r="C3322">
        <v>25138292</v>
      </c>
      <c r="D3322" t="s">
        <v>5103</v>
      </c>
      <c r="E3322" t="s">
        <v>18919</v>
      </c>
      <c r="F3322" t="s">
        <v>37</v>
      </c>
      <c r="G3322" t="s">
        <v>38</v>
      </c>
      <c r="H3322">
        <v>3500000</v>
      </c>
      <c r="I3322">
        <v>6.8</v>
      </c>
    </row>
    <row r="3323" spans="1:9" x14ac:dyDescent="0.3">
      <c r="A3323" t="s">
        <v>18922</v>
      </c>
      <c r="B3323">
        <v>93</v>
      </c>
      <c r="C3323">
        <v>10305534</v>
      </c>
      <c r="D3323" t="s">
        <v>1671</v>
      </c>
      <c r="E3323" t="s">
        <v>18925</v>
      </c>
      <c r="F3323" t="s">
        <v>37</v>
      </c>
      <c r="G3323" t="s">
        <v>38</v>
      </c>
      <c r="H3323">
        <v>3500000</v>
      </c>
      <c r="I3323">
        <v>3.9</v>
      </c>
    </row>
    <row r="3324" spans="1:9" x14ac:dyDescent="0.3">
      <c r="A3324" t="s">
        <v>18750</v>
      </c>
      <c r="B3324">
        <v>96</v>
      </c>
      <c r="C3324">
        <v>9449219</v>
      </c>
      <c r="D3324" t="s">
        <v>1415</v>
      </c>
      <c r="E3324" t="s">
        <v>18929</v>
      </c>
      <c r="F3324" t="s">
        <v>37</v>
      </c>
      <c r="G3324" t="s">
        <v>38</v>
      </c>
      <c r="H3324">
        <v>3500000</v>
      </c>
      <c r="I3324">
        <v>6.1</v>
      </c>
    </row>
    <row r="3325" spans="1:9" x14ac:dyDescent="0.3">
      <c r="A3325" t="s">
        <v>1104</v>
      </c>
      <c r="B3325">
        <v>105</v>
      </c>
      <c r="C3325">
        <v>6390032</v>
      </c>
      <c r="D3325" t="s">
        <v>1544</v>
      </c>
      <c r="E3325" t="s">
        <v>18933</v>
      </c>
      <c r="F3325" t="s">
        <v>37</v>
      </c>
      <c r="G3325" t="s">
        <v>38</v>
      </c>
      <c r="H3325">
        <v>3500000</v>
      </c>
      <c r="I3325">
        <v>7.5</v>
      </c>
    </row>
    <row r="3326" spans="1:9" x14ac:dyDescent="0.3">
      <c r="A3326" t="s">
        <v>10540</v>
      </c>
      <c r="B3326">
        <v>129</v>
      </c>
      <c r="C3326">
        <v>20167424</v>
      </c>
      <c r="D3326" t="s">
        <v>1924</v>
      </c>
      <c r="E3326" t="s">
        <v>18938</v>
      </c>
      <c r="F3326" t="s">
        <v>2778</v>
      </c>
      <c r="G3326" t="s">
        <v>18942</v>
      </c>
      <c r="H3326">
        <v>2000000</v>
      </c>
      <c r="I3326">
        <v>8.1999999999999993</v>
      </c>
    </row>
    <row r="3327" spans="1:9" x14ac:dyDescent="0.3">
      <c r="A3327" t="s">
        <v>79</v>
      </c>
      <c r="B3327">
        <v>37</v>
      </c>
      <c r="C3327">
        <v>5923044</v>
      </c>
      <c r="D3327" t="s">
        <v>8066</v>
      </c>
      <c r="E3327" t="s">
        <v>18951</v>
      </c>
      <c r="F3327" t="s">
        <v>37</v>
      </c>
      <c r="G3327" t="s">
        <v>38</v>
      </c>
      <c r="H3327">
        <v>3600000</v>
      </c>
      <c r="I3327">
        <v>7.8</v>
      </c>
    </row>
    <row r="3328" spans="1:9" x14ac:dyDescent="0.3">
      <c r="A3328" t="s">
        <v>18955</v>
      </c>
      <c r="B3328">
        <v>81</v>
      </c>
      <c r="C3328">
        <v>3293258</v>
      </c>
      <c r="D3328" t="s">
        <v>18956</v>
      </c>
      <c r="E3328" t="s">
        <v>18957</v>
      </c>
      <c r="F3328" t="s">
        <v>37</v>
      </c>
      <c r="G3328" t="s">
        <v>38</v>
      </c>
      <c r="H3328">
        <v>3000000</v>
      </c>
      <c r="I3328">
        <v>5.2</v>
      </c>
    </row>
    <row r="3329" spans="1:9" x14ac:dyDescent="0.3">
      <c r="A3329" t="s">
        <v>18965</v>
      </c>
      <c r="B3329">
        <v>106</v>
      </c>
      <c r="C3329">
        <v>886410</v>
      </c>
      <c r="D3329" t="s">
        <v>6519</v>
      </c>
      <c r="E3329" t="s">
        <v>18968</v>
      </c>
      <c r="F3329" t="s">
        <v>2778</v>
      </c>
      <c r="G3329" t="s">
        <v>2913</v>
      </c>
      <c r="H3329">
        <v>3500000</v>
      </c>
      <c r="I3329">
        <v>6.8</v>
      </c>
    </row>
    <row r="3330" spans="1:9" x14ac:dyDescent="0.3">
      <c r="A3330" t="s">
        <v>18972</v>
      </c>
      <c r="B3330">
        <v>103</v>
      </c>
      <c r="C3330">
        <v>252652</v>
      </c>
      <c r="D3330" t="s">
        <v>18974</v>
      </c>
      <c r="E3330" t="s">
        <v>18976</v>
      </c>
      <c r="F3330" t="s">
        <v>17494</v>
      </c>
      <c r="G3330" t="s">
        <v>12616</v>
      </c>
      <c r="H3330">
        <v>19900000</v>
      </c>
      <c r="I3330">
        <v>7</v>
      </c>
    </row>
    <row r="3331" spans="1:9" x14ac:dyDescent="0.3">
      <c r="A3331" t="s">
        <v>18980</v>
      </c>
      <c r="B3331">
        <v>101</v>
      </c>
      <c r="C3331">
        <v>220234</v>
      </c>
      <c r="D3331" t="s">
        <v>1681</v>
      </c>
      <c r="E3331" t="s">
        <v>18981</v>
      </c>
      <c r="F3331" t="s">
        <v>37</v>
      </c>
      <c r="G3331" t="s">
        <v>38</v>
      </c>
      <c r="H3331">
        <v>3500000</v>
      </c>
      <c r="I3331">
        <v>6.5</v>
      </c>
    </row>
    <row r="3332" spans="1:9" x14ac:dyDescent="0.3">
      <c r="A3332" t="s">
        <v>18984</v>
      </c>
      <c r="B3332">
        <v>98</v>
      </c>
      <c r="C3332">
        <v>101228</v>
      </c>
      <c r="D3332" t="s">
        <v>2527</v>
      </c>
      <c r="E3332" t="s">
        <v>18985</v>
      </c>
      <c r="F3332" t="s">
        <v>37</v>
      </c>
      <c r="G3332" t="s">
        <v>38</v>
      </c>
      <c r="H3332">
        <v>3500000</v>
      </c>
      <c r="I3332">
        <v>6.4</v>
      </c>
    </row>
    <row r="3333" spans="1:9" x14ac:dyDescent="0.3">
      <c r="A3333" t="s">
        <v>5158</v>
      </c>
      <c r="B3333">
        <v>91</v>
      </c>
      <c r="C3333">
        <v>96793</v>
      </c>
      <c r="D3333" t="s">
        <v>1423</v>
      </c>
      <c r="E3333" t="s">
        <v>18988</v>
      </c>
      <c r="F3333" t="s">
        <v>37</v>
      </c>
      <c r="G3333" t="s">
        <v>38</v>
      </c>
      <c r="H3333">
        <v>3500000</v>
      </c>
      <c r="I3333">
        <v>5.3</v>
      </c>
    </row>
    <row r="3334" spans="1:9" x14ac:dyDescent="0.3">
      <c r="A3334" t="s">
        <v>18991</v>
      </c>
      <c r="B3334">
        <v>105</v>
      </c>
      <c r="C3334">
        <v>123777</v>
      </c>
      <c r="D3334" t="s">
        <v>18993</v>
      </c>
      <c r="E3334" t="s">
        <v>18994</v>
      </c>
      <c r="F3334" t="s">
        <v>37</v>
      </c>
      <c r="G3334" t="s">
        <v>268</v>
      </c>
      <c r="H3334">
        <v>3500000</v>
      </c>
      <c r="I3334">
        <v>4.7</v>
      </c>
    </row>
    <row r="3335" spans="1:9" x14ac:dyDescent="0.3">
      <c r="A3335" t="s">
        <v>19022</v>
      </c>
      <c r="B3335">
        <v>100</v>
      </c>
      <c r="C3335">
        <v>29233</v>
      </c>
      <c r="D3335" t="s">
        <v>67</v>
      </c>
      <c r="E3335" t="s">
        <v>19025</v>
      </c>
      <c r="F3335" t="s">
        <v>37</v>
      </c>
      <c r="G3335" t="s">
        <v>38</v>
      </c>
      <c r="H3335">
        <v>3500000</v>
      </c>
      <c r="I3335">
        <v>7</v>
      </c>
    </row>
    <row r="3336" spans="1:9" x14ac:dyDescent="0.3">
      <c r="A3336" t="s">
        <v>19050</v>
      </c>
      <c r="B3336">
        <v>80</v>
      </c>
      <c r="C3336">
        <v>77413017</v>
      </c>
      <c r="D3336" t="s">
        <v>67</v>
      </c>
      <c r="E3336" t="s">
        <v>19052</v>
      </c>
      <c r="F3336" t="s">
        <v>1464</v>
      </c>
      <c r="G3336" t="s">
        <v>1465</v>
      </c>
      <c r="H3336">
        <v>8000000</v>
      </c>
      <c r="I3336">
        <v>7.6</v>
      </c>
    </row>
    <row r="3337" spans="1:9" x14ac:dyDescent="0.3">
      <c r="A3337" t="s">
        <v>11361</v>
      </c>
      <c r="B3337">
        <v>107</v>
      </c>
      <c r="C3337">
        <v>5354039</v>
      </c>
      <c r="D3337" t="s">
        <v>3581</v>
      </c>
      <c r="E3337" t="s">
        <v>19055</v>
      </c>
      <c r="F3337" t="s">
        <v>37</v>
      </c>
      <c r="G3337" t="s">
        <v>38</v>
      </c>
      <c r="H3337">
        <v>3500000</v>
      </c>
      <c r="I3337">
        <v>7.1</v>
      </c>
    </row>
    <row r="3338" spans="1:9" x14ac:dyDescent="0.3">
      <c r="A3338" t="s">
        <v>19065</v>
      </c>
      <c r="B3338">
        <v>92</v>
      </c>
      <c r="C3338">
        <v>2926565</v>
      </c>
      <c r="D3338" t="s">
        <v>2527</v>
      </c>
      <c r="E3338" t="s">
        <v>19066</v>
      </c>
      <c r="F3338" t="s">
        <v>37</v>
      </c>
      <c r="G3338" t="s">
        <v>38</v>
      </c>
      <c r="H3338">
        <v>3000000</v>
      </c>
      <c r="I3338">
        <v>6.5</v>
      </c>
    </row>
    <row r="3339" spans="1:9" x14ac:dyDescent="0.3">
      <c r="A3339" t="s">
        <v>19069</v>
      </c>
      <c r="B3339">
        <v>107</v>
      </c>
      <c r="C3339">
        <v>13092000</v>
      </c>
      <c r="D3339" t="s">
        <v>6199</v>
      </c>
      <c r="E3339" t="s">
        <v>19070</v>
      </c>
      <c r="F3339" t="s">
        <v>37</v>
      </c>
      <c r="G3339" t="s">
        <v>38</v>
      </c>
      <c r="H3339">
        <v>3300000</v>
      </c>
      <c r="I3339">
        <v>8.5</v>
      </c>
    </row>
    <row r="3340" spans="1:9" x14ac:dyDescent="0.3">
      <c r="A3340" t="s">
        <v>9362</v>
      </c>
      <c r="B3340">
        <v>135</v>
      </c>
      <c r="C3340">
        <v>7563397</v>
      </c>
      <c r="D3340" t="s">
        <v>1935</v>
      </c>
      <c r="E3340" t="s">
        <v>19073</v>
      </c>
      <c r="F3340" t="s">
        <v>14503</v>
      </c>
      <c r="G3340" t="s">
        <v>16841</v>
      </c>
      <c r="H3340">
        <v>3300000</v>
      </c>
      <c r="I3340">
        <v>8.6999999999999993</v>
      </c>
    </row>
    <row r="3341" spans="1:9" x14ac:dyDescent="0.3">
      <c r="A3341" t="s">
        <v>19077</v>
      </c>
      <c r="B3341">
        <v>99</v>
      </c>
      <c r="C3341">
        <v>104257</v>
      </c>
      <c r="D3341" t="s">
        <v>6419</v>
      </c>
      <c r="E3341" t="s">
        <v>19079</v>
      </c>
      <c r="F3341" t="s">
        <v>37</v>
      </c>
      <c r="G3341" t="s">
        <v>56</v>
      </c>
      <c r="H3341">
        <v>2200000</v>
      </c>
      <c r="I3341">
        <v>7.1</v>
      </c>
    </row>
    <row r="3342" spans="1:9" x14ac:dyDescent="0.3">
      <c r="A3342" t="s">
        <v>16244</v>
      </c>
      <c r="B3342">
        <v>115</v>
      </c>
      <c r="C3342">
        <v>610968</v>
      </c>
      <c r="D3342" t="s">
        <v>3409</v>
      </c>
      <c r="E3342" t="s">
        <v>19094</v>
      </c>
      <c r="F3342" t="s">
        <v>15778</v>
      </c>
      <c r="G3342" t="s">
        <v>7711</v>
      </c>
      <c r="H3342">
        <v>3800000</v>
      </c>
      <c r="I3342">
        <v>8.3000000000000007</v>
      </c>
    </row>
    <row r="3343" spans="1:9" x14ac:dyDescent="0.3">
      <c r="A3343" t="s">
        <v>11333</v>
      </c>
      <c r="B3343">
        <v>91</v>
      </c>
      <c r="C3343">
        <v>8108247</v>
      </c>
      <c r="D3343" t="s">
        <v>214</v>
      </c>
      <c r="E3343" t="s">
        <v>19103</v>
      </c>
      <c r="F3343" t="s">
        <v>37</v>
      </c>
      <c r="G3343" t="s">
        <v>38</v>
      </c>
      <c r="H3343">
        <v>3300000</v>
      </c>
      <c r="I3343">
        <v>7.4</v>
      </c>
    </row>
    <row r="3344" spans="1:9" x14ac:dyDescent="0.3">
      <c r="A3344" t="s">
        <v>19115</v>
      </c>
      <c r="B3344">
        <v>92</v>
      </c>
      <c r="C3344">
        <v>7680</v>
      </c>
      <c r="D3344" t="s">
        <v>214</v>
      </c>
      <c r="E3344" t="s">
        <v>19116</v>
      </c>
      <c r="F3344" t="s">
        <v>37</v>
      </c>
      <c r="G3344" t="s">
        <v>38</v>
      </c>
      <c r="H3344">
        <v>2000000</v>
      </c>
      <c r="I3344">
        <v>6.4</v>
      </c>
    </row>
    <row r="3345" spans="1:9" x14ac:dyDescent="0.3">
      <c r="A3345" t="s">
        <v>19139</v>
      </c>
      <c r="B3345">
        <v>101</v>
      </c>
      <c r="C3345">
        <v>6517198</v>
      </c>
      <c r="D3345" t="s">
        <v>1935</v>
      </c>
      <c r="E3345" t="s">
        <v>19141</v>
      </c>
      <c r="F3345" t="s">
        <v>2778</v>
      </c>
      <c r="G3345" t="s">
        <v>19145</v>
      </c>
      <c r="H3345">
        <v>3000000</v>
      </c>
      <c r="I3345">
        <v>7.5</v>
      </c>
    </row>
    <row r="3346" spans="1:9" x14ac:dyDescent="0.3">
      <c r="A3346" t="s">
        <v>18591</v>
      </c>
      <c r="B3346">
        <v>105</v>
      </c>
      <c r="C3346">
        <v>5776314</v>
      </c>
      <c r="D3346" t="s">
        <v>1415</v>
      </c>
      <c r="E3346" t="s">
        <v>19146</v>
      </c>
      <c r="F3346" t="s">
        <v>37</v>
      </c>
      <c r="G3346" t="s">
        <v>38</v>
      </c>
      <c r="H3346">
        <v>3200000</v>
      </c>
      <c r="I3346">
        <v>7.2</v>
      </c>
    </row>
    <row r="3347" spans="1:9" x14ac:dyDescent="0.3">
      <c r="A3347" t="s">
        <v>5245</v>
      </c>
      <c r="B3347">
        <v>109</v>
      </c>
      <c r="C3347">
        <v>141600000</v>
      </c>
      <c r="D3347" t="s">
        <v>1671</v>
      </c>
      <c r="E3347" t="s">
        <v>19155</v>
      </c>
      <c r="F3347" t="s">
        <v>37</v>
      </c>
      <c r="G3347" t="s">
        <v>38</v>
      </c>
      <c r="H3347">
        <v>3000000</v>
      </c>
      <c r="I3347">
        <v>7.6</v>
      </c>
    </row>
    <row r="3348" spans="1:9" x14ac:dyDescent="0.3">
      <c r="A3348" t="s">
        <v>16450</v>
      </c>
      <c r="B3348">
        <v>110</v>
      </c>
      <c r="C3348">
        <v>51100000</v>
      </c>
      <c r="D3348" t="s">
        <v>50</v>
      </c>
      <c r="E3348" t="s">
        <v>19160</v>
      </c>
      <c r="F3348" t="s">
        <v>37</v>
      </c>
      <c r="G3348" t="s">
        <v>56</v>
      </c>
      <c r="H3348">
        <v>3000000</v>
      </c>
      <c r="I3348">
        <v>7.8</v>
      </c>
    </row>
    <row r="3349" spans="1:9" x14ac:dyDescent="0.3">
      <c r="A3349" t="s">
        <v>5289</v>
      </c>
      <c r="B3349">
        <v>94</v>
      </c>
      <c r="C3349">
        <v>16501785</v>
      </c>
      <c r="D3349" t="s">
        <v>3409</v>
      </c>
      <c r="E3349" t="s">
        <v>19174</v>
      </c>
      <c r="F3349" t="s">
        <v>37</v>
      </c>
      <c r="G3349" t="s">
        <v>56</v>
      </c>
      <c r="H3349">
        <v>3500000</v>
      </c>
      <c r="I3349">
        <v>8.1999999999999993</v>
      </c>
    </row>
    <row r="3350" spans="1:9" x14ac:dyDescent="0.3">
      <c r="A3350" t="s">
        <v>5076</v>
      </c>
      <c r="B3350">
        <v>115</v>
      </c>
      <c r="C3350">
        <v>38168022</v>
      </c>
      <c r="D3350" t="s">
        <v>17534</v>
      </c>
      <c r="E3350" t="s">
        <v>19177</v>
      </c>
      <c r="F3350" t="s">
        <v>37</v>
      </c>
      <c r="G3350" t="s">
        <v>38</v>
      </c>
      <c r="H3350">
        <v>3000000</v>
      </c>
      <c r="I3350">
        <v>6.6</v>
      </c>
    </row>
    <row r="3351" spans="1:9" x14ac:dyDescent="0.3">
      <c r="A3351" t="s">
        <v>19180</v>
      </c>
      <c r="B3351">
        <v>98</v>
      </c>
      <c r="C3351">
        <v>84749884</v>
      </c>
      <c r="D3351" t="s">
        <v>6403</v>
      </c>
      <c r="E3351" t="s">
        <v>19181</v>
      </c>
      <c r="F3351" t="s">
        <v>37</v>
      </c>
      <c r="G3351" t="s">
        <v>38</v>
      </c>
      <c r="H3351">
        <v>3000000</v>
      </c>
      <c r="I3351">
        <v>5.7</v>
      </c>
    </row>
    <row r="3352" spans="1:9" x14ac:dyDescent="0.3">
      <c r="A3352" t="s">
        <v>7109</v>
      </c>
      <c r="B3352">
        <v>91</v>
      </c>
      <c r="C3352">
        <v>24788807</v>
      </c>
      <c r="D3352" t="s">
        <v>1671</v>
      </c>
      <c r="E3352" t="s">
        <v>19185</v>
      </c>
      <c r="F3352" t="s">
        <v>37</v>
      </c>
      <c r="G3352" t="s">
        <v>56</v>
      </c>
      <c r="H3352">
        <v>3000000</v>
      </c>
      <c r="I3352">
        <v>7.4</v>
      </c>
    </row>
    <row r="3353" spans="1:9" x14ac:dyDescent="0.3">
      <c r="A3353" t="s">
        <v>3806</v>
      </c>
      <c r="B3353">
        <v>120</v>
      </c>
      <c r="C3353">
        <v>21244913</v>
      </c>
      <c r="D3353" t="s">
        <v>19188</v>
      </c>
      <c r="E3353" t="s">
        <v>19189</v>
      </c>
      <c r="F3353" t="s">
        <v>37</v>
      </c>
      <c r="G3353" t="s">
        <v>767</v>
      </c>
      <c r="H3353">
        <v>4000000</v>
      </c>
      <c r="I3353">
        <v>8</v>
      </c>
    </row>
    <row r="3354" spans="1:9" x14ac:dyDescent="0.3">
      <c r="A3354" t="s">
        <v>19196</v>
      </c>
      <c r="B3354">
        <v>87</v>
      </c>
      <c r="C3354">
        <v>30000000</v>
      </c>
      <c r="D3354" t="s">
        <v>7406</v>
      </c>
      <c r="E3354" t="s">
        <v>19198</v>
      </c>
      <c r="F3354" t="s">
        <v>37</v>
      </c>
      <c r="G3354" t="s">
        <v>38</v>
      </c>
      <c r="H3354">
        <v>2200000</v>
      </c>
      <c r="I3354">
        <v>5.4</v>
      </c>
    </row>
    <row r="3355" spans="1:9" x14ac:dyDescent="0.3">
      <c r="A3355" t="s">
        <v>12560</v>
      </c>
      <c r="B3355">
        <v>117</v>
      </c>
      <c r="C3355">
        <v>20966644</v>
      </c>
      <c r="D3355" t="s">
        <v>214</v>
      </c>
      <c r="E3355" t="s">
        <v>19201</v>
      </c>
      <c r="F3355" t="s">
        <v>37</v>
      </c>
      <c r="G3355" t="s">
        <v>56</v>
      </c>
      <c r="H3355">
        <v>3000000</v>
      </c>
      <c r="I3355">
        <v>7.4</v>
      </c>
    </row>
    <row r="3356" spans="1:9" x14ac:dyDescent="0.3">
      <c r="A3356" t="s">
        <v>14799</v>
      </c>
      <c r="B3356">
        <v>85</v>
      </c>
      <c r="C3356">
        <v>64423650</v>
      </c>
      <c r="D3356" t="s">
        <v>4332</v>
      </c>
      <c r="E3356" t="s">
        <v>19205</v>
      </c>
      <c r="F3356" t="s">
        <v>37</v>
      </c>
      <c r="G3356" t="s">
        <v>38</v>
      </c>
      <c r="H3356">
        <v>3000000</v>
      </c>
      <c r="I3356">
        <v>5.7</v>
      </c>
    </row>
    <row r="3357" spans="1:9" x14ac:dyDescent="0.3">
      <c r="A3357" t="s">
        <v>2682</v>
      </c>
      <c r="B3357">
        <v>110</v>
      </c>
      <c r="C3357">
        <v>48056940</v>
      </c>
      <c r="D3357" t="s">
        <v>5103</v>
      </c>
      <c r="E3357" t="s">
        <v>19210</v>
      </c>
      <c r="F3357" t="s">
        <v>37</v>
      </c>
      <c r="G3357" t="s">
        <v>38</v>
      </c>
      <c r="H3357">
        <v>3000000</v>
      </c>
      <c r="I3357">
        <v>6.8</v>
      </c>
    </row>
    <row r="3358" spans="1:9" x14ac:dyDescent="0.3">
      <c r="A3358" t="s">
        <v>13092</v>
      </c>
      <c r="B3358">
        <v>113</v>
      </c>
      <c r="C3358">
        <v>19184015</v>
      </c>
      <c r="D3358" t="s">
        <v>19214</v>
      </c>
      <c r="E3358" t="s">
        <v>19215</v>
      </c>
      <c r="F3358" t="s">
        <v>37</v>
      </c>
      <c r="G3358" t="s">
        <v>38</v>
      </c>
      <c r="H3358">
        <v>3000000</v>
      </c>
      <c r="I3358">
        <v>5.4</v>
      </c>
    </row>
    <row r="3359" spans="1:9" x14ac:dyDescent="0.3">
      <c r="A3359" t="s">
        <v>7142</v>
      </c>
      <c r="B3359">
        <v>98</v>
      </c>
      <c r="C3359">
        <v>24629916</v>
      </c>
      <c r="D3359" t="s">
        <v>7445</v>
      </c>
      <c r="E3359" t="s">
        <v>19231</v>
      </c>
      <c r="F3359" t="s">
        <v>37</v>
      </c>
      <c r="G3359" t="s">
        <v>38</v>
      </c>
      <c r="H3359">
        <v>3000000</v>
      </c>
      <c r="I3359">
        <v>5.0999999999999996</v>
      </c>
    </row>
    <row r="3360" spans="1:9" x14ac:dyDescent="0.3">
      <c r="A3360" t="s">
        <v>19241</v>
      </c>
      <c r="B3360">
        <v>86</v>
      </c>
      <c r="C3360">
        <v>19472057</v>
      </c>
      <c r="D3360" t="s">
        <v>5544</v>
      </c>
      <c r="E3360" t="s">
        <v>19243</v>
      </c>
      <c r="F3360" t="s">
        <v>37</v>
      </c>
      <c r="G3360" t="s">
        <v>38</v>
      </c>
      <c r="H3360">
        <v>3000000</v>
      </c>
      <c r="I3360">
        <v>5.9</v>
      </c>
    </row>
    <row r="3361" spans="1:9" x14ac:dyDescent="0.3">
      <c r="A3361" t="s">
        <v>9065</v>
      </c>
      <c r="B3361">
        <v>161</v>
      </c>
      <c r="C3361">
        <v>27200000</v>
      </c>
      <c r="D3361" t="s">
        <v>3322</v>
      </c>
      <c r="E3361" t="s">
        <v>19248</v>
      </c>
      <c r="F3361" t="s">
        <v>37</v>
      </c>
      <c r="G3361" t="s">
        <v>56</v>
      </c>
      <c r="H3361">
        <v>3000000</v>
      </c>
      <c r="I3361">
        <v>8.1999999999999993</v>
      </c>
    </row>
    <row r="3362" spans="1:9" x14ac:dyDescent="0.3">
      <c r="A3362" t="s">
        <v>5433</v>
      </c>
      <c r="B3362">
        <v>100</v>
      </c>
      <c r="C3362">
        <v>15369573</v>
      </c>
      <c r="D3362" t="s">
        <v>1875</v>
      </c>
      <c r="E3362" t="s">
        <v>19251</v>
      </c>
      <c r="F3362" t="s">
        <v>37</v>
      </c>
      <c r="G3362" t="s">
        <v>38</v>
      </c>
      <c r="H3362">
        <v>3000000</v>
      </c>
      <c r="I3362">
        <v>5.3</v>
      </c>
    </row>
    <row r="3363" spans="1:9" x14ac:dyDescent="0.3">
      <c r="A3363" t="s">
        <v>19264</v>
      </c>
      <c r="B3363">
        <v>91</v>
      </c>
      <c r="C3363">
        <v>15935068</v>
      </c>
      <c r="D3363" t="s">
        <v>9754</v>
      </c>
      <c r="E3363" t="s">
        <v>19266</v>
      </c>
      <c r="F3363" t="s">
        <v>37</v>
      </c>
      <c r="G3363" t="s">
        <v>38</v>
      </c>
      <c r="H3363">
        <v>2500000</v>
      </c>
      <c r="I3363">
        <v>4.3</v>
      </c>
    </row>
    <row r="3364" spans="1:9" x14ac:dyDescent="0.3">
      <c r="A3364" t="s">
        <v>1555</v>
      </c>
      <c r="B3364">
        <v>100</v>
      </c>
      <c r="C3364">
        <v>11694528</v>
      </c>
      <c r="D3364" t="s">
        <v>19276</v>
      </c>
      <c r="E3364" t="s">
        <v>19277</v>
      </c>
      <c r="F3364" t="s">
        <v>37</v>
      </c>
      <c r="G3364" t="s">
        <v>38</v>
      </c>
      <c r="H3364">
        <v>3000000</v>
      </c>
      <c r="I3364">
        <v>7.2</v>
      </c>
    </row>
    <row r="3365" spans="1:9" x14ac:dyDescent="0.3">
      <c r="A3365" t="s">
        <v>19290</v>
      </c>
      <c r="B3365">
        <v>84</v>
      </c>
      <c r="C3365">
        <v>10017041</v>
      </c>
      <c r="D3365" t="s">
        <v>1752</v>
      </c>
      <c r="E3365" t="s">
        <v>19291</v>
      </c>
      <c r="F3365" t="s">
        <v>37</v>
      </c>
      <c r="G3365" t="s">
        <v>38</v>
      </c>
      <c r="H3365">
        <v>3000000</v>
      </c>
      <c r="I3365">
        <v>5.9</v>
      </c>
    </row>
    <row r="3366" spans="1:9" x14ac:dyDescent="0.3">
      <c r="A3366" t="s">
        <v>19318</v>
      </c>
      <c r="B3366">
        <v>99</v>
      </c>
      <c r="C3366">
        <v>7059537</v>
      </c>
      <c r="D3366" t="s">
        <v>1671</v>
      </c>
      <c r="E3366" t="s">
        <v>19319</v>
      </c>
      <c r="F3366" t="s">
        <v>37</v>
      </c>
      <c r="G3366" t="s">
        <v>38</v>
      </c>
      <c r="H3366">
        <v>3000000</v>
      </c>
      <c r="I3366">
        <v>3</v>
      </c>
    </row>
    <row r="3367" spans="1:9" x14ac:dyDescent="0.3">
      <c r="A3367" t="s">
        <v>9162</v>
      </c>
      <c r="B3367">
        <v>109</v>
      </c>
      <c r="C3367">
        <v>8114507</v>
      </c>
      <c r="D3367" t="s">
        <v>214</v>
      </c>
      <c r="E3367" t="s">
        <v>19325</v>
      </c>
      <c r="F3367" t="s">
        <v>37</v>
      </c>
      <c r="G3367" t="s">
        <v>38</v>
      </c>
      <c r="H3367">
        <v>3000000</v>
      </c>
      <c r="I3367">
        <v>7.9</v>
      </c>
    </row>
    <row r="3368" spans="1:9" x14ac:dyDescent="0.3">
      <c r="A3368" t="s">
        <v>19329</v>
      </c>
      <c r="B3368">
        <v>95</v>
      </c>
      <c r="C3368">
        <v>7888703</v>
      </c>
      <c r="D3368" t="s">
        <v>2786</v>
      </c>
      <c r="E3368" t="s">
        <v>19332</v>
      </c>
      <c r="F3368" t="s">
        <v>37</v>
      </c>
      <c r="G3368" t="s">
        <v>38</v>
      </c>
      <c r="H3368">
        <v>3000000</v>
      </c>
      <c r="I3368">
        <v>3.2</v>
      </c>
    </row>
    <row r="3369" spans="1:9" x14ac:dyDescent="0.3">
      <c r="A3369" t="s">
        <v>17771</v>
      </c>
      <c r="B3369">
        <v>97</v>
      </c>
      <c r="C3369">
        <v>7282851</v>
      </c>
      <c r="D3369" t="s">
        <v>4319</v>
      </c>
      <c r="E3369" t="s">
        <v>19337</v>
      </c>
      <c r="F3369" t="s">
        <v>37</v>
      </c>
      <c r="G3369" t="s">
        <v>38</v>
      </c>
      <c r="H3369">
        <v>3000000</v>
      </c>
      <c r="I3369">
        <v>6.5</v>
      </c>
    </row>
    <row r="3370" spans="1:9" x14ac:dyDescent="0.3">
      <c r="A3370" t="s">
        <v>19345</v>
      </c>
      <c r="B3370">
        <v>90</v>
      </c>
      <c r="C3370">
        <v>5844929</v>
      </c>
      <c r="D3370" t="s">
        <v>2527</v>
      </c>
      <c r="E3370" t="s">
        <v>19346</v>
      </c>
      <c r="F3370" t="s">
        <v>37</v>
      </c>
      <c r="G3370" t="s">
        <v>38</v>
      </c>
      <c r="H3370">
        <v>3000000</v>
      </c>
      <c r="I3370">
        <v>7</v>
      </c>
    </row>
    <row r="3371" spans="1:9" x14ac:dyDescent="0.3">
      <c r="A3371" t="s">
        <v>19358</v>
      </c>
      <c r="B3371">
        <v>96</v>
      </c>
      <c r="C3371">
        <v>4170647</v>
      </c>
      <c r="D3371" t="s">
        <v>2527</v>
      </c>
      <c r="E3371" t="s">
        <v>19359</v>
      </c>
      <c r="F3371" t="s">
        <v>37</v>
      </c>
      <c r="G3371" t="s">
        <v>56</v>
      </c>
      <c r="H3371">
        <v>1900000</v>
      </c>
      <c r="I3371">
        <v>6.9</v>
      </c>
    </row>
    <row r="3372" spans="1:9" x14ac:dyDescent="0.3">
      <c r="A3372" t="s">
        <v>19362</v>
      </c>
      <c r="B3372">
        <v>82</v>
      </c>
      <c r="C3372">
        <v>4142507</v>
      </c>
      <c r="D3372" t="s">
        <v>1681</v>
      </c>
      <c r="E3372" t="s">
        <v>19364</v>
      </c>
      <c r="F3372" t="s">
        <v>37</v>
      </c>
      <c r="G3372" t="s">
        <v>38</v>
      </c>
      <c r="H3372">
        <v>3000000</v>
      </c>
      <c r="I3372">
        <v>4.4000000000000004</v>
      </c>
    </row>
    <row r="3373" spans="1:9" x14ac:dyDescent="0.3">
      <c r="A3373" t="s">
        <v>10306</v>
      </c>
      <c r="B3373">
        <v>109</v>
      </c>
      <c r="C3373">
        <v>4109095</v>
      </c>
      <c r="D3373" t="s">
        <v>19368</v>
      </c>
      <c r="E3373" t="s">
        <v>19369</v>
      </c>
      <c r="F3373" t="s">
        <v>37</v>
      </c>
      <c r="G3373" t="s">
        <v>38</v>
      </c>
      <c r="H3373">
        <v>3000000</v>
      </c>
      <c r="I3373">
        <v>6</v>
      </c>
    </row>
    <row r="3374" spans="1:9" x14ac:dyDescent="0.3">
      <c r="A3374" t="s">
        <v>19384</v>
      </c>
      <c r="B3374">
        <v>98</v>
      </c>
      <c r="C3374">
        <v>3902679</v>
      </c>
      <c r="D3374" t="s">
        <v>7406</v>
      </c>
      <c r="E3374" t="s">
        <v>19385</v>
      </c>
      <c r="F3374" t="s">
        <v>37</v>
      </c>
      <c r="G3374" t="s">
        <v>38</v>
      </c>
      <c r="H3374">
        <v>3000000</v>
      </c>
      <c r="I3374">
        <v>5.3</v>
      </c>
    </row>
    <row r="3375" spans="1:9" x14ac:dyDescent="0.3">
      <c r="A3375" t="s">
        <v>19389</v>
      </c>
      <c r="B3375">
        <v>95</v>
      </c>
      <c r="C3375">
        <v>3559990</v>
      </c>
      <c r="D3375" t="s">
        <v>1009</v>
      </c>
      <c r="E3375" t="s">
        <v>19391</v>
      </c>
      <c r="F3375" t="s">
        <v>37</v>
      </c>
      <c r="G3375" t="s">
        <v>38</v>
      </c>
      <c r="H3375">
        <v>3000000</v>
      </c>
      <c r="I3375">
        <v>5.3</v>
      </c>
    </row>
    <row r="3376" spans="1:9" x14ac:dyDescent="0.3">
      <c r="A3376" t="s">
        <v>19399</v>
      </c>
      <c r="B3376">
        <v>104</v>
      </c>
      <c r="C3376">
        <v>3287435</v>
      </c>
      <c r="D3376" t="s">
        <v>3409</v>
      </c>
      <c r="E3376" t="s">
        <v>19400</v>
      </c>
      <c r="F3376" t="s">
        <v>37</v>
      </c>
      <c r="G3376" t="s">
        <v>38</v>
      </c>
      <c r="H3376">
        <v>4500000</v>
      </c>
      <c r="I3376">
        <v>7.1</v>
      </c>
    </row>
    <row r="3377" spans="1:9" x14ac:dyDescent="0.3">
      <c r="A3377" t="s">
        <v>19403</v>
      </c>
      <c r="B3377">
        <v>87</v>
      </c>
      <c r="C3377">
        <v>3071947</v>
      </c>
      <c r="D3377" t="s">
        <v>5967</v>
      </c>
      <c r="E3377" t="s">
        <v>19404</v>
      </c>
      <c r="F3377" t="s">
        <v>37</v>
      </c>
      <c r="G3377" t="s">
        <v>38</v>
      </c>
      <c r="H3377">
        <v>3500000</v>
      </c>
      <c r="I3377">
        <v>5.4</v>
      </c>
    </row>
    <row r="3378" spans="1:9" x14ac:dyDescent="0.3">
      <c r="A3378" t="s">
        <v>13503</v>
      </c>
      <c r="B3378">
        <v>108</v>
      </c>
      <c r="C3378">
        <v>2961991</v>
      </c>
      <c r="D3378" t="s">
        <v>1544</v>
      </c>
      <c r="E3378" t="s">
        <v>19408</v>
      </c>
      <c r="F3378" t="s">
        <v>37</v>
      </c>
      <c r="G3378" t="s">
        <v>38</v>
      </c>
      <c r="H3378">
        <v>3300000</v>
      </c>
      <c r="I3378">
        <v>6.9</v>
      </c>
    </row>
    <row r="3379" spans="1:9" x14ac:dyDescent="0.3">
      <c r="A3379" t="s">
        <v>816</v>
      </c>
      <c r="B3379">
        <v>94</v>
      </c>
      <c r="C3379">
        <v>2912363</v>
      </c>
      <c r="D3379" t="s">
        <v>1935</v>
      </c>
      <c r="E3379" t="s">
        <v>19417</v>
      </c>
      <c r="F3379" t="s">
        <v>19421</v>
      </c>
      <c r="G3379" t="s">
        <v>56</v>
      </c>
      <c r="H3379">
        <v>3000000</v>
      </c>
      <c r="I3379">
        <v>7.3</v>
      </c>
    </row>
    <row r="3380" spans="1:9" x14ac:dyDescent="0.3">
      <c r="A3380" t="s">
        <v>18296</v>
      </c>
      <c r="B3380">
        <v>134</v>
      </c>
      <c r="C3380">
        <v>3000000</v>
      </c>
      <c r="D3380" t="s">
        <v>2527</v>
      </c>
      <c r="E3380" t="s">
        <v>19422</v>
      </c>
      <c r="F3380" t="s">
        <v>37</v>
      </c>
      <c r="G3380" t="s">
        <v>38</v>
      </c>
      <c r="H3380">
        <v>3000000</v>
      </c>
      <c r="I3380">
        <v>7.8</v>
      </c>
    </row>
    <row r="3381" spans="1:9" x14ac:dyDescent="0.3">
      <c r="A3381" t="s">
        <v>10130</v>
      </c>
      <c r="B3381">
        <v>89</v>
      </c>
      <c r="C3381">
        <v>2223990</v>
      </c>
      <c r="D3381" t="s">
        <v>17534</v>
      </c>
      <c r="E3381" t="s">
        <v>19426</v>
      </c>
      <c r="F3381" t="s">
        <v>37</v>
      </c>
      <c r="G3381" t="s">
        <v>38</v>
      </c>
      <c r="H3381">
        <v>3000000</v>
      </c>
      <c r="I3381">
        <v>6.6</v>
      </c>
    </row>
    <row r="3382" spans="1:9" x14ac:dyDescent="0.3">
      <c r="A3382" t="s">
        <v>7134</v>
      </c>
      <c r="B3382">
        <v>102</v>
      </c>
      <c r="C3382">
        <v>1821983</v>
      </c>
      <c r="D3382" t="s">
        <v>19430</v>
      </c>
      <c r="E3382" t="s">
        <v>19431</v>
      </c>
      <c r="F3382" t="s">
        <v>37</v>
      </c>
      <c r="G3382" t="s">
        <v>38</v>
      </c>
      <c r="H3382">
        <v>3000000</v>
      </c>
      <c r="I3382">
        <v>5.4</v>
      </c>
    </row>
    <row r="3383" spans="1:9" x14ac:dyDescent="0.3">
      <c r="A3383" t="s">
        <v>14340</v>
      </c>
      <c r="B3383">
        <v>120</v>
      </c>
      <c r="C3383">
        <v>2181290</v>
      </c>
      <c r="D3383" t="s">
        <v>1924</v>
      </c>
      <c r="E3383" t="s">
        <v>19435</v>
      </c>
      <c r="F3383" t="s">
        <v>12700</v>
      </c>
      <c r="G3383" t="s">
        <v>5694</v>
      </c>
      <c r="H3383">
        <v>3000000</v>
      </c>
      <c r="I3383">
        <v>8.4</v>
      </c>
    </row>
    <row r="3384" spans="1:9" x14ac:dyDescent="0.3">
      <c r="A3384" t="s">
        <v>19438</v>
      </c>
      <c r="B3384">
        <v>110</v>
      </c>
      <c r="C3384">
        <v>2848578</v>
      </c>
      <c r="D3384" t="s">
        <v>7144</v>
      </c>
      <c r="E3384" t="s">
        <v>19441</v>
      </c>
      <c r="F3384" t="s">
        <v>37</v>
      </c>
      <c r="G3384" t="s">
        <v>38</v>
      </c>
      <c r="H3384">
        <v>3500000</v>
      </c>
      <c r="I3384">
        <v>6.3</v>
      </c>
    </row>
    <row r="3385" spans="1:9" x14ac:dyDescent="0.3">
      <c r="A3385" t="s">
        <v>19445</v>
      </c>
      <c r="B3385">
        <v>86</v>
      </c>
      <c r="C3385">
        <v>703002</v>
      </c>
      <c r="D3385" t="s">
        <v>1733</v>
      </c>
      <c r="E3385" t="s">
        <v>19447</v>
      </c>
      <c r="F3385" t="s">
        <v>37</v>
      </c>
      <c r="G3385" t="s">
        <v>268</v>
      </c>
      <c r="H3385">
        <v>3000000</v>
      </c>
      <c r="I3385">
        <v>6.1</v>
      </c>
    </row>
    <row r="3386" spans="1:9" x14ac:dyDescent="0.3">
      <c r="A3386" t="s">
        <v>19451</v>
      </c>
      <c r="B3386">
        <v>101</v>
      </c>
      <c r="C3386">
        <v>3105269</v>
      </c>
      <c r="D3386" t="s">
        <v>2136</v>
      </c>
      <c r="E3386" t="s">
        <v>19452</v>
      </c>
      <c r="F3386" t="s">
        <v>37</v>
      </c>
      <c r="G3386" t="s">
        <v>2913</v>
      </c>
      <c r="H3386">
        <v>3000000</v>
      </c>
      <c r="I3386">
        <v>5</v>
      </c>
    </row>
    <row r="3387" spans="1:9" x14ac:dyDescent="0.3">
      <c r="A3387" t="s">
        <v>19477</v>
      </c>
      <c r="B3387">
        <v>87</v>
      </c>
      <c r="C3387">
        <v>418268</v>
      </c>
      <c r="D3387" t="s">
        <v>1681</v>
      </c>
      <c r="E3387" t="s">
        <v>19478</v>
      </c>
      <c r="F3387" t="s">
        <v>37</v>
      </c>
      <c r="G3387" t="s">
        <v>38</v>
      </c>
      <c r="H3387">
        <v>3000000</v>
      </c>
      <c r="I3387">
        <v>5.3</v>
      </c>
    </row>
    <row r="3388" spans="1:9" x14ac:dyDescent="0.3">
      <c r="A3388" t="s">
        <v>1504</v>
      </c>
      <c r="B3388">
        <v>93</v>
      </c>
      <c r="C3388">
        <v>200803</v>
      </c>
      <c r="D3388" t="s">
        <v>1671</v>
      </c>
      <c r="E3388" t="s">
        <v>19492</v>
      </c>
      <c r="F3388" t="s">
        <v>37</v>
      </c>
      <c r="G3388" t="s">
        <v>38</v>
      </c>
      <c r="H3388">
        <v>3000000</v>
      </c>
      <c r="I3388">
        <v>5.3</v>
      </c>
    </row>
    <row r="3389" spans="1:9" x14ac:dyDescent="0.3">
      <c r="A3389" t="s">
        <v>14383</v>
      </c>
      <c r="B3389">
        <v>98</v>
      </c>
      <c r="C3389">
        <v>95016</v>
      </c>
      <c r="D3389" t="s">
        <v>4479</v>
      </c>
      <c r="E3389" t="s">
        <v>19503</v>
      </c>
      <c r="F3389" t="s">
        <v>8731</v>
      </c>
      <c r="G3389" t="s">
        <v>767</v>
      </c>
      <c r="H3389">
        <v>2700000</v>
      </c>
      <c r="I3389">
        <v>7.4</v>
      </c>
    </row>
    <row r="3390" spans="1:9" x14ac:dyDescent="0.3">
      <c r="A3390" t="s">
        <v>19507</v>
      </c>
      <c r="B3390">
        <v>100</v>
      </c>
      <c r="C3390">
        <v>73678</v>
      </c>
      <c r="D3390" t="s">
        <v>1961</v>
      </c>
      <c r="E3390" t="s">
        <v>19509</v>
      </c>
      <c r="F3390" t="s">
        <v>37</v>
      </c>
      <c r="G3390" t="s">
        <v>38</v>
      </c>
      <c r="H3390">
        <v>3000000</v>
      </c>
      <c r="I3390">
        <v>5.9</v>
      </c>
    </row>
    <row r="3391" spans="1:9" x14ac:dyDescent="0.3">
      <c r="A3391" t="s">
        <v>19511</v>
      </c>
      <c r="B3391">
        <v>88</v>
      </c>
      <c r="C3391">
        <v>143000</v>
      </c>
      <c r="D3391" t="s">
        <v>5544</v>
      </c>
      <c r="E3391" t="s">
        <v>19513</v>
      </c>
      <c r="F3391" t="s">
        <v>37</v>
      </c>
      <c r="G3391" t="s">
        <v>38</v>
      </c>
      <c r="H3391">
        <v>5000000</v>
      </c>
      <c r="I3391">
        <v>4.0999999999999996</v>
      </c>
    </row>
    <row r="3392" spans="1:9" x14ac:dyDescent="0.3">
      <c r="A3392" t="s">
        <v>1770</v>
      </c>
      <c r="B3392">
        <v>97</v>
      </c>
      <c r="C3392">
        <v>39852</v>
      </c>
      <c r="D3392" t="s">
        <v>2527</v>
      </c>
      <c r="E3392" t="s">
        <v>19517</v>
      </c>
      <c r="F3392" t="s">
        <v>37</v>
      </c>
      <c r="G3392" t="s">
        <v>38</v>
      </c>
      <c r="H3392">
        <v>3000000</v>
      </c>
      <c r="I3392">
        <v>6.7</v>
      </c>
    </row>
    <row r="3393" spans="1:9" x14ac:dyDescent="0.3">
      <c r="A3393" t="s">
        <v>12115</v>
      </c>
      <c r="B3393">
        <v>122</v>
      </c>
      <c r="C3393">
        <v>22000</v>
      </c>
      <c r="D3393" t="s">
        <v>2683</v>
      </c>
      <c r="E3393" t="s">
        <v>19521</v>
      </c>
      <c r="F3393" t="s">
        <v>37</v>
      </c>
      <c r="G3393" t="s">
        <v>767</v>
      </c>
      <c r="H3393">
        <v>3000000</v>
      </c>
      <c r="I3393">
        <v>5.8</v>
      </c>
    </row>
    <row r="3394" spans="1:9" x14ac:dyDescent="0.3">
      <c r="A3394" t="s">
        <v>19545</v>
      </c>
      <c r="B3394">
        <v>96</v>
      </c>
      <c r="C3394">
        <v>5005</v>
      </c>
      <c r="D3394" t="s">
        <v>3409</v>
      </c>
      <c r="E3394" t="s">
        <v>19546</v>
      </c>
      <c r="F3394" t="s">
        <v>37</v>
      </c>
      <c r="G3394" t="s">
        <v>38</v>
      </c>
      <c r="H3394">
        <v>3000000</v>
      </c>
      <c r="I3394">
        <v>5.9</v>
      </c>
    </row>
    <row r="3395" spans="1:9" x14ac:dyDescent="0.3">
      <c r="A3395" t="s">
        <v>4382</v>
      </c>
      <c r="B3395">
        <v>113</v>
      </c>
      <c r="C3395">
        <v>5595428</v>
      </c>
      <c r="D3395" t="s">
        <v>3409</v>
      </c>
      <c r="E3395" t="s">
        <v>19614</v>
      </c>
      <c r="F3395" t="s">
        <v>14503</v>
      </c>
      <c r="G3395" t="s">
        <v>16841</v>
      </c>
      <c r="H3395">
        <v>2900000</v>
      </c>
      <c r="I3395">
        <v>8</v>
      </c>
    </row>
    <row r="3396" spans="1:9" x14ac:dyDescent="0.3">
      <c r="A3396" t="s">
        <v>19628</v>
      </c>
      <c r="B3396">
        <v>105</v>
      </c>
      <c r="C3396">
        <v>3123749</v>
      </c>
      <c r="D3396" t="s">
        <v>1681</v>
      </c>
      <c r="E3396" t="s">
        <v>19629</v>
      </c>
      <c r="F3396" t="s">
        <v>37</v>
      </c>
      <c r="G3396" t="s">
        <v>38</v>
      </c>
      <c r="H3396">
        <v>1500000</v>
      </c>
      <c r="I3396">
        <v>6.5</v>
      </c>
    </row>
    <row r="3397" spans="1:9" x14ac:dyDescent="0.3">
      <c r="A3397" t="s">
        <v>19638</v>
      </c>
      <c r="B3397">
        <v>93</v>
      </c>
      <c r="C3397">
        <v>100675</v>
      </c>
      <c r="D3397" t="s">
        <v>67</v>
      </c>
      <c r="E3397" t="s">
        <v>19640</v>
      </c>
      <c r="F3397" t="s">
        <v>37</v>
      </c>
      <c r="G3397" t="s">
        <v>38</v>
      </c>
      <c r="H3397">
        <v>3000000</v>
      </c>
      <c r="I3397">
        <v>6.4</v>
      </c>
    </row>
    <row r="3398" spans="1:9" x14ac:dyDescent="0.3">
      <c r="A3398" t="s">
        <v>7480</v>
      </c>
      <c r="B3398">
        <v>89</v>
      </c>
      <c r="C3398">
        <v>3645438</v>
      </c>
      <c r="D3398" t="s">
        <v>6403</v>
      </c>
      <c r="E3398" t="s">
        <v>19644</v>
      </c>
      <c r="F3398" t="s">
        <v>1464</v>
      </c>
      <c r="G3398" t="s">
        <v>1465</v>
      </c>
      <c r="H3398">
        <v>2200000</v>
      </c>
      <c r="I3398">
        <v>6.8</v>
      </c>
    </row>
    <row r="3399" spans="1:9" x14ac:dyDescent="0.3">
      <c r="A3399" t="s">
        <v>13078</v>
      </c>
      <c r="B3399">
        <v>116</v>
      </c>
      <c r="C3399">
        <v>22201636</v>
      </c>
      <c r="D3399" t="s">
        <v>5579</v>
      </c>
      <c r="E3399" t="s">
        <v>19663</v>
      </c>
      <c r="F3399" t="s">
        <v>37</v>
      </c>
      <c r="G3399" t="s">
        <v>38</v>
      </c>
      <c r="H3399">
        <v>8000000</v>
      </c>
      <c r="I3399">
        <v>7.4</v>
      </c>
    </row>
    <row r="3400" spans="1:9" x14ac:dyDescent="0.3">
      <c r="A3400" t="s">
        <v>18467</v>
      </c>
      <c r="B3400">
        <v>120</v>
      </c>
      <c r="C3400">
        <v>25000000</v>
      </c>
      <c r="D3400" t="s">
        <v>6545</v>
      </c>
      <c r="E3400" t="s">
        <v>19669</v>
      </c>
      <c r="F3400" t="s">
        <v>37</v>
      </c>
      <c r="G3400" t="s">
        <v>38</v>
      </c>
      <c r="H3400">
        <v>2883848</v>
      </c>
      <c r="I3400">
        <v>8.3000000000000007</v>
      </c>
    </row>
    <row r="3401" spans="1:9" x14ac:dyDescent="0.3">
      <c r="A3401" t="s">
        <v>19673</v>
      </c>
      <c r="B3401">
        <v>88</v>
      </c>
      <c r="C3401">
        <v>19170001</v>
      </c>
      <c r="D3401" t="s">
        <v>6403</v>
      </c>
      <c r="E3401" t="s">
        <v>19675</v>
      </c>
      <c r="F3401" t="s">
        <v>37</v>
      </c>
      <c r="G3401" t="s">
        <v>38</v>
      </c>
      <c r="H3401">
        <v>2800000</v>
      </c>
      <c r="I3401">
        <v>5.3</v>
      </c>
    </row>
    <row r="3402" spans="1:9" x14ac:dyDescent="0.3">
      <c r="A3402" t="s">
        <v>18791</v>
      </c>
      <c r="B3402">
        <v>102</v>
      </c>
      <c r="C3402">
        <v>22202612</v>
      </c>
      <c r="D3402" t="s">
        <v>9790</v>
      </c>
      <c r="E3402" t="s">
        <v>19681</v>
      </c>
      <c r="F3402" t="s">
        <v>37</v>
      </c>
      <c r="G3402" t="s">
        <v>38</v>
      </c>
      <c r="H3402">
        <v>2800000</v>
      </c>
      <c r="I3402">
        <v>8.1</v>
      </c>
    </row>
    <row r="3403" spans="1:9" x14ac:dyDescent="0.3">
      <c r="A3403" t="s">
        <v>10325</v>
      </c>
      <c r="B3403">
        <v>106</v>
      </c>
      <c r="C3403">
        <v>86300000</v>
      </c>
      <c r="D3403" t="s">
        <v>1671</v>
      </c>
      <c r="E3403" t="s">
        <v>19685</v>
      </c>
      <c r="F3403" t="s">
        <v>37</v>
      </c>
      <c r="G3403" t="s">
        <v>38</v>
      </c>
      <c r="H3403">
        <v>2800000</v>
      </c>
      <c r="I3403">
        <v>8</v>
      </c>
    </row>
    <row r="3404" spans="1:9" x14ac:dyDescent="0.3">
      <c r="A3404" t="s">
        <v>2495</v>
      </c>
      <c r="B3404">
        <v>95</v>
      </c>
      <c r="C3404">
        <v>952620</v>
      </c>
      <c r="D3404" t="s">
        <v>6403</v>
      </c>
      <c r="E3404" t="s">
        <v>19688</v>
      </c>
      <c r="F3404" t="s">
        <v>37</v>
      </c>
      <c r="G3404" t="s">
        <v>38</v>
      </c>
      <c r="H3404">
        <v>2000000</v>
      </c>
      <c r="I3404">
        <v>5.7</v>
      </c>
    </row>
    <row r="3405" spans="1:9" x14ac:dyDescent="0.3">
      <c r="A3405" t="s">
        <v>19697</v>
      </c>
      <c r="B3405">
        <v>113</v>
      </c>
      <c r="C3405">
        <v>9054736</v>
      </c>
      <c r="D3405" t="s">
        <v>3409</v>
      </c>
      <c r="E3405" t="s">
        <v>19699</v>
      </c>
      <c r="F3405" t="s">
        <v>37</v>
      </c>
      <c r="G3405" t="s">
        <v>38</v>
      </c>
      <c r="H3405">
        <v>2700000</v>
      </c>
      <c r="I3405">
        <v>7.1</v>
      </c>
    </row>
    <row r="3406" spans="1:9" x14ac:dyDescent="0.3">
      <c r="A3406" t="s">
        <v>10325</v>
      </c>
      <c r="B3406">
        <v>93</v>
      </c>
      <c r="C3406">
        <v>119500000</v>
      </c>
      <c r="D3406" t="s">
        <v>4485</v>
      </c>
      <c r="E3406" t="s">
        <v>19741</v>
      </c>
      <c r="F3406" t="s">
        <v>37</v>
      </c>
      <c r="G3406" t="s">
        <v>38</v>
      </c>
      <c r="H3406">
        <v>2600000</v>
      </c>
      <c r="I3406">
        <v>7.8</v>
      </c>
    </row>
    <row r="3407" spans="1:9" x14ac:dyDescent="0.3">
      <c r="A3407" t="s">
        <v>14965</v>
      </c>
      <c r="B3407">
        <v>97</v>
      </c>
      <c r="C3407">
        <v>32600000</v>
      </c>
      <c r="D3407" t="s">
        <v>5544</v>
      </c>
      <c r="E3407" t="s">
        <v>19746</v>
      </c>
      <c r="F3407" t="s">
        <v>37</v>
      </c>
      <c r="G3407" t="s">
        <v>38</v>
      </c>
      <c r="H3407">
        <v>1800000</v>
      </c>
      <c r="I3407">
        <v>5.9</v>
      </c>
    </row>
    <row r="3408" spans="1:9" x14ac:dyDescent="0.3">
      <c r="A3408" t="s">
        <v>12560</v>
      </c>
      <c r="B3408">
        <v>140</v>
      </c>
      <c r="C3408">
        <v>3130592</v>
      </c>
      <c r="D3408" t="s">
        <v>214</v>
      </c>
      <c r="E3408" t="s">
        <v>19757</v>
      </c>
      <c r="F3408" t="s">
        <v>37</v>
      </c>
      <c r="G3408" t="s">
        <v>56</v>
      </c>
      <c r="H3408">
        <v>2600000</v>
      </c>
      <c r="I3408">
        <v>7.8</v>
      </c>
    </row>
    <row r="3409" spans="1:9" x14ac:dyDescent="0.3">
      <c r="A3409" t="s">
        <v>19760</v>
      </c>
      <c r="B3409">
        <v>86</v>
      </c>
      <c r="C3409">
        <v>475000</v>
      </c>
      <c r="D3409" t="s">
        <v>3913</v>
      </c>
      <c r="E3409" t="s">
        <v>19762</v>
      </c>
      <c r="F3409" t="s">
        <v>37</v>
      </c>
      <c r="G3409" t="s">
        <v>38</v>
      </c>
      <c r="H3409">
        <v>2800000</v>
      </c>
      <c r="I3409">
        <v>6</v>
      </c>
    </row>
    <row r="3410" spans="1:9" x14ac:dyDescent="0.3">
      <c r="A3410" t="s">
        <v>19773</v>
      </c>
      <c r="B3410">
        <v>66</v>
      </c>
      <c r="C3410">
        <v>38108</v>
      </c>
      <c r="D3410" t="s">
        <v>4277</v>
      </c>
      <c r="E3410" t="s">
        <v>19775</v>
      </c>
      <c r="F3410" t="s">
        <v>2778</v>
      </c>
      <c r="G3410" t="s">
        <v>3571</v>
      </c>
      <c r="H3410">
        <v>2600000</v>
      </c>
      <c r="I3410">
        <v>7.2</v>
      </c>
    </row>
    <row r="3411" spans="1:9" x14ac:dyDescent="0.3">
      <c r="A3411" t="s">
        <v>17782</v>
      </c>
      <c r="B3411">
        <v>86</v>
      </c>
      <c r="C3411">
        <v>40041683</v>
      </c>
      <c r="D3411" t="s">
        <v>2786</v>
      </c>
      <c r="E3411" t="s">
        <v>19799</v>
      </c>
      <c r="F3411" t="s">
        <v>37</v>
      </c>
      <c r="G3411" t="s">
        <v>38</v>
      </c>
      <c r="H3411">
        <v>2500000</v>
      </c>
      <c r="I3411">
        <v>5.0999999999999996</v>
      </c>
    </row>
    <row r="3412" spans="1:9" x14ac:dyDescent="0.3">
      <c r="A3412" t="s">
        <v>19802</v>
      </c>
      <c r="B3412">
        <v>87</v>
      </c>
      <c r="C3412">
        <v>33349949</v>
      </c>
      <c r="D3412" t="s">
        <v>67</v>
      </c>
      <c r="E3412" t="s">
        <v>19805</v>
      </c>
      <c r="F3412" t="s">
        <v>37</v>
      </c>
      <c r="G3412" t="s">
        <v>38</v>
      </c>
      <c r="H3412">
        <v>2500000</v>
      </c>
      <c r="I3412">
        <v>5.0999999999999996</v>
      </c>
    </row>
    <row r="3413" spans="1:9" x14ac:dyDescent="0.3">
      <c r="A3413" t="s">
        <v>322</v>
      </c>
      <c r="B3413">
        <v>149</v>
      </c>
      <c r="C3413">
        <v>25809813</v>
      </c>
      <c r="D3413" t="s">
        <v>5510</v>
      </c>
      <c r="E3413" t="s">
        <v>19808</v>
      </c>
      <c r="F3413" t="s">
        <v>37</v>
      </c>
      <c r="G3413" t="s">
        <v>38</v>
      </c>
      <c r="H3413">
        <v>26000000</v>
      </c>
      <c r="I3413">
        <v>6.9</v>
      </c>
    </row>
    <row r="3414" spans="1:9" x14ac:dyDescent="0.3">
      <c r="A3414" t="s">
        <v>19811</v>
      </c>
      <c r="B3414">
        <v>98</v>
      </c>
      <c r="C3414">
        <v>14400000</v>
      </c>
      <c r="D3414" t="s">
        <v>7048</v>
      </c>
      <c r="E3414" t="s">
        <v>19812</v>
      </c>
      <c r="F3414" t="s">
        <v>37</v>
      </c>
      <c r="G3414" t="s">
        <v>38</v>
      </c>
      <c r="H3414">
        <v>2500000</v>
      </c>
      <c r="I3414">
        <v>4.5999999999999996</v>
      </c>
    </row>
    <row r="3415" spans="1:9" x14ac:dyDescent="0.3">
      <c r="A3415" t="s">
        <v>19826</v>
      </c>
      <c r="B3415">
        <v>75</v>
      </c>
      <c r="C3415">
        <v>32230907</v>
      </c>
      <c r="D3415" t="s">
        <v>17534</v>
      </c>
      <c r="E3415" t="s">
        <v>19829</v>
      </c>
      <c r="F3415" t="s">
        <v>37</v>
      </c>
      <c r="G3415" t="s">
        <v>38</v>
      </c>
      <c r="H3415">
        <v>2500000</v>
      </c>
      <c r="I3415">
        <v>6.7</v>
      </c>
    </row>
    <row r="3416" spans="1:9" x14ac:dyDescent="0.3">
      <c r="A3416" t="s">
        <v>6051</v>
      </c>
      <c r="B3416">
        <v>104</v>
      </c>
      <c r="C3416">
        <v>6401336</v>
      </c>
      <c r="D3416" t="s">
        <v>3409</v>
      </c>
      <c r="E3416" t="s">
        <v>19833</v>
      </c>
      <c r="F3416" t="s">
        <v>37</v>
      </c>
      <c r="G3416" t="s">
        <v>38</v>
      </c>
      <c r="H3416">
        <v>2500000</v>
      </c>
      <c r="I3416">
        <v>7.1</v>
      </c>
    </row>
    <row r="3417" spans="1:9" x14ac:dyDescent="0.3">
      <c r="A3417" t="s">
        <v>17150</v>
      </c>
      <c r="B3417">
        <v>102</v>
      </c>
      <c r="C3417">
        <v>26781723</v>
      </c>
      <c r="D3417" t="s">
        <v>1415</v>
      </c>
      <c r="E3417" t="s">
        <v>19836</v>
      </c>
      <c r="F3417" t="s">
        <v>37</v>
      </c>
      <c r="G3417" t="s">
        <v>38</v>
      </c>
      <c r="H3417">
        <v>2500000</v>
      </c>
      <c r="I3417">
        <v>7.6</v>
      </c>
    </row>
    <row r="3418" spans="1:9" x14ac:dyDescent="0.3">
      <c r="A3418" t="s">
        <v>9162</v>
      </c>
      <c r="B3418">
        <v>105</v>
      </c>
      <c r="C3418">
        <v>5400000</v>
      </c>
      <c r="D3418" t="s">
        <v>214</v>
      </c>
      <c r="E3418" t="s">
        <v>19842</v>
      </c>
      <c r="F3418" t="s">
        <v>37</v>
      </c>
      <c r="G3418" t="s">
        <v>38</v>
      </c>
      <c r="H3418">
        <v>2500000</v>
      </c>
      <c r="I3418">
        <v>8.1</v>
      </c>
    </row>
    <row r="3419" spans="1:9" x14ac:dyDescent="0.3">
      <c r="A3419" t="s">
        <v>19854</v>
      </c>
      <c r="B3419">
        <v>107</v>
      </c>
      <c r="C3419">
        <v>1282084</v>
      </c>
      <c r="D3419" t="s">
        <v>3409</v>
      </c>
      <c r="E3419" t="s">
        <v>19855</v>
      </c>
      <c r="F3419" t="s">
        <v>37</v>
      </c>
      <c r="G3419" t="s">
        <v>38</v>
      </c>
      <c r="H3419">
        <v>2500000</v>
      </c>
      <c r="I3419">
        <v>7</v>
      </c>
    </row>
    <row r="3420" spans="1:9" x14ac:dyDescent="0.3">
      <c r="A3420" t="s">
        <v>14184</v>
      </c>
      <c r="B3420">
        <v>89</v>
      </c>
      <c r="C3420">
        <v>3325638</v>
      </c>
      <c r="D3420" t="s">
        <v>19871</v>
      </c>
      <c r="E3420" t="s">
        <v>19872</v>
      </c>
      <c r="F3420" t="s">
        <v>37</v>
      </c>
      <c r="G3420" t="s">
        <v>38</v>
      </c>
      <c r="H3420">
        <v>2500000</v>
      </c>
      <c r="I3420">
        <v>7.1</v>
      </c>
    </row>
    <row r="3421" spans="1:9" x14ac:dyDescent="0.3">
      <c r="A3421" t="s">
        <v>19876</v>
      </c>
      <c r="B3421">
        <v>106</v>
      </c>
      <c r="C3421">
        <v>395592</v>
      </c>
      <c r="D3421" t="s">
        <v>214</v>
      </c>
      <c r="E3421" t="s">
        <v>19877</v>
      </c>
      <c r="F3421" t="s">
        <v>37</v>
      </c>
      <c r="G3421" t="s">
        <v>3571</v>
      </c>
      <c r="H3421">
        <v>2000000</v>
      </c>
      <c r="I3421">
        <v>7.6</v>
      </c>
    </row>
    <row r="3422" spans="1:9" x14ac:dyDescent="0.3">
      <c r="A3422" t="s">
        <v>19881</v>
      </c>
      <c r="B3422">
        <v>95</v>
      </c>
      <c r="C3422">
        <v>6851969</v>
      </c>
      <c r="D3422" t="s">
        <v>1415</v>
      </c>
      <c r="E3422" t="s">
        <v>19882</v>
      </c>
      <c r="F3422" t="s">
        <v>37</v>
      </c>
      <c r="G3422" t="s">
        <v>38</v>
      </c>
      <c r="H3422">
        <v>2500000</v>
      </c>
      <c r="I3422">
        <v>7.1</v>
      </c>
    </row>
    <row r="3423" spans="1:9" x14ac:dyDescent="0.3">
      <c r="A3423" t="s">
        <v>17874</v>
      </c>
      <c r="B3423">
        <v>34</v>
      </c>
      <c r="C3423">
        <v>333658</v>
      </c>
      <c r="D3423" t="s">
        <v>19886</v>
      </c>
      <c r="E3423" t="s">
        <v>19887</v>
      </c>
      <c r="F3423" t="s">
        <v>37</v>
      </c>
      <c r="G3423" t="s">
        <v>38</v>
      </c>
      <c r="H3423">
        <v>34000</v>
      </c>
      <c r="I3423">
        <v>7.1</v>
      </c>
    </row>
    <row r="3424" spans="1:9" x14ac:dyDescent="0.3">
      <c r="A3424" t="s">
        <v>3722</v>
      </c>
      <c r="B3424">
        <v>101</v>
      </c>
      <c r="C3424">
        <v>12995673</v>
      </c>
      <c r="D3424" t="s">
        <v>19892</v>
      </c>
      <c r="E3424" t="s">
        <v>19894</v>
      </c>
      <c r="F3424" t="s">
        <v>37</v>
      </c>
      <c r="G3424" t="s">
        <v>38</v>
      </c>
      <c r="H3424">
        <v>2500000</v>
      </c>
      <c r="I3424">
        <v>7.7</v>
      </c>
    </row>
    <row r="3425" spans="1:9" x14ac:dyDescent="0.3">
      <c r="A3425" t="s">
        <v>19898</v>
      </c>
      <c r="B3425">
        <v>112</v>
      </c>
      <c r="C3425">
        <v>173783</v>
      </c>
      <c r="D3425" t="s">
        <v>67</v>
      </c>
      <c r="E3425" t="s">
        <v>19900</v>
      </c>
      <c r="F3425" t="s">
        <v>37</v>
      </c>
      <c r="G3425" t="s">
        <v>38</v>
      </c>
      <c r="H3425">
        <v>2500000</v>
      </c>
      <c r="I3425">
        <v>7.6</v>
      </c>
    </row>
    <row r="3426" spans="1:9" x14ac:dyDescent="0.3">
      <c r="A3426" t="s">
        <v>19904</v>
      </c>
      <c r="B3426">
        <v>100</v>
      </c>
      <c r="C3426">
        <v>118666</v>
      </c>
      <c r="D3426" t="s">
        <v>3409</v>
      </c>
      <c r="E3426" t="s">
        <v>19905</v>
      </c>
      <c r="F3426" t="s">
        <v>37</v>
      </c>
      <c r="G3426" t="s">
        <v>38</v>
      </c>
      <c r="H3426">
        <v>2500000</v>
      </c>
      <c r="I3426">
        <v>6.6</v>
      </c>
    </row>
    <row r="3427" spans="1:9" x14ac:dyDescent="0.3">
      <c r="A3427" t="s">
        <v>19907</v>
      </c>
      <c r="B3427">
        <v>100</v>
      </c>
      <c r="C3427">
        <v>71904</v>
      </c>
      <c r="D3427" t="s">
        <v>3932</v>
      </c>
      <c r="E3427" t="s">
        <v>19908</v>
      </c>
      <c r="F3427" t="s">
        <v>37</v>
      </c>
      <c r="G3427" t="s">
        <v>38</v>
      </c>
      <c r="H3427">
        <v>2500000</v>
      </c>
      <c r="I3427">
        <v>5.7</v>
      </c>
    </row>
    <row r="3428" spans="1:9" x14ac:dyDescent="0.3">
      <c r="A3428" t="s">
        <v>19911</v>
      </c>
      <c r="B3428">
        <v>80</v>
      </c>
      <c r="C3428">
        <v>99851</v>
      </c>
      <c r="D3428" t="s">
        <v>67</v>
      </c>
      <c r="E3428" t="s">
        <v>19914</v>
      </c>
      <c r="F3428" t="s">
        <v>37</v>
      </c>
      <c r="G3428" t="s">
        <v>38</v>
      </c>
      <c r="H3428">
        <v>2500000</v>
      </c>
      <c r="I3428">
        <v>7.1</v>
      </c>
    </row>
    <row r="3429" spans="1:9" x14ac:dyDescent="0.3">
      <c r="A3429" t="s">
        <v>19918</v>
      </c>
      <c r="B3429">
        <v>106</v>
      </c>
      <c r="C3429">
        <v>115504</v>
      </c>
      <c r="D3429" t="s">
        <v>1415</v>
      </c>
      <c r="E3429" t="s">
        <v>19919</v>
      </c>
      <c r="F3429" t="s">
        <v>37</v>
      </c>
      <c r="G3429" t="s">
        <v>56</v>
      </c>
      <c r="H3429">
        <v>14000000</v>
      </c>
      <c r="I3429">
        <v>6.2</v>
      </c>
    </row>
    <row r="3430" spans="1:9" x14ac:dyDescent="0.3">
      <c r="A3430" t="s">
        <v>13271</v>
      </c>
      <c r="B3430">
        <v>103</v>
      </c>
      <c r="C3430">
        <v>5725</v>
      </c>
      <c r="D3430" t="s">
        <v>5544</v>
      </c>
      <c r="E3430" t="s">
        <v>19924</v>
      </c>
      <c r="F3430" t="s">
        <v>8731</v>
      </c>
      <c r="G3430" t="s">
        <v>767</v>
      </c>
      <c r="H3430">
        <v>8400000</v>
      </c>
      <c r="I3430">
        <v>6.1</v>
      </c>
    </row>
    <row r="3431" spans="1:9" x14ac:dyDescent="0.3">
      <c r="A3431" t="s">
        <v>19928</v>
      </c>
      <c r="B3431">
        <v>90</v>
      </c>
      <c r="C3431">
        <v>75727</v>
      </c>
      <c r="D3431" t="s">
        <v>16384</v>
      </c>
      <c r="E3431" t="s">
        <v>19929</v>
      </c>
      <c r="F3431" t="s">
        <v>2778</v>
      </c>
      <c r="G3431" t="s">
        <v>38</v>
      </c>
      <c r="H3431">
        <v>2500000</v>
      </c>
      <c r="I3431">
        <v>5.9</v>
      </c>
    </row>
    <row r="3432" spans="1:9" x14ac:dyDescent="0.3">
      <c r="A3432" t="s">
        <v>653</v>
      </c>
      <c r="B3432">
        <v>96</v>
      </c>
      <c r="C3432">
        <v>322157</v>
      </c>
      <c r="D3432" t="s">
        <v>9193</v>
      </c>
      <c r="E3432" t="s">
        <v>19933</v>
      </c>
      <c r="F3432" t="s">
        <v>37</v>
      </c>
      <c r="G3432" t="s">
        <v>38</v>
      </c>
      <c r="H3432">
        <v>2500000</v>
      </c>
      <c r="I3432">
        <v>6.8</v>
      </c>
    </row>
    <row r="3433" spans="1:9" x14ac:dyDescent="0.3">
      <c r="A3433" t="s">
        <v>5076</v>
      </c>
      <c r="B3433">
        <v>120</v>
      </c>
      <c r="C3433">
        <v>5731103</v>
      </c>
      <c r="D3433" t="s">
        <v>6519</v>
      </c>
      <c r="E3433" t="s">
        <v>19950</v>
      </c>
      <c r="F3433" t="s">
        <v>37</v>
      </c>
      <c r="G3433" t="s">
        <v>38</v>
      </c>
      <c r="H3433">
        <v>2400000</v>
      </c>
      <c r="I3433">
        <v>6.8</v>
      </c>
    </row>
    <row r="3434" spans="1:9" x14ac:dyDescent="0.3">
      <c r="A3434" t="s">
        <v>19953</v>
      </c>
      <c r="B3434">
        <v>101</v>
      </c>
      <c r="C3434">
        <v>978908</v>
      </c>
      <c r="D3434" t="s">
        <v>6132</v>
      </c>
      <c r="E3434" t="s">
        <v>19954</v>
      </c>
      <c r="F3434" t="s">
        <v>37</v>
      </c>
      <c r="G3434" t="s">
        <v>13606</v>
      </c>
      <c r="H3434">
        <v>2400000</v>
      </c>
      <c r="I3434">
        <v>5.0999999999999996</v>
      </c>
    </row>
    <row r="3435" spans="1:9" x14ac:dyDescent="0.3">
      <c r="A3435" t="s">
        <v>17484</v>
      </c>
      <c r="B3435">
        <v>101</v>
      </c>
      <c r="C3435">
        <v>327919</v>
      </c>
      <c r="D3435" t="s">
        <v>1935</v>
      </c>
      <c r="E3435" t="s">
        <v>19967</v>
      </c>
      <c r="F3435" t="s">
        <v>37</v>
      </c>
      <c r="G3435" t="s">
        <v>56</v>
      </c>
      <c r="H3435">
        <v>1500000</v>
      </c>
      <c r="I3435">
        <v>7.7</v>
      </c>
    </row>
    <row r="3436" spans="1:9" x14ac:dyDescent="0.3">
      <c r="A3436" t="s">
        <v>19980</v>
      </c>
      <c r="B3436">
        <v>105</v>
      </c>
      <c r="C3436">
        <v>178739</v>
      </c>
      <c r="D3436" t="s">
        <v>18257</v>
      </c>
      <c r="E3436" t="s">
        <v>19982</v>
      </c>
      <c r="F3436" t="s">
        <v>37</v>
      </c>
      <c r="G3436" t="s">
        <v>38</v>
      </c>
      <c r="H3436">
        <v>2450000</v>
      </c>
      <c r="I3436">
        <v>3.9</v>
      </c>
    </row>
    <row r="3437" spans="1:9" x14ac:dyDescent="0.3">
      <c r="A3437" t="s">
        <v>2750</v>
      </c>
      <c r="B3437">
        <v>120</v>
      </c>
      <c r="C3437">
        <v>76400000</v>
      </c>
      <c r="D3437" t="s">
        <v>2752</v>
      </c>
      <c r="E3437" t="s">
        <v>20006</v>
      </c>
      <c r="F3437" t="s">
        <v>37</v>
      </c>
      <c r="G3437" t="s">
        <v>38</v>
      </c>
      <c r="H3437">
        <v>2280000</v>
      </c>
      <c r="I3437">
        <v>7.8</v>
      </c>
    </row>
    <row r="3438" spans="1:9" x14ac:dyDescent="0.3">
      <c r="A3438" t="s">
        <v>7064</v>
      </c>
      <c r="B3438">
        <v>91</v>
      </c>
      <c r="C3438">
        <v>36200000</v>
      </c>
      <c r="D3438" t="s">
        <v>5544</v>
      </c>
      <c r="E3438" t="s">
        <v>20017</v>
      </c>
      <c r="F3438" t="s">
        <v>37</v>
      </c>
      <c r="G3438" t="s">
        <v>38</v>
      </c>
      <c r="H3438">
        <v>4000000</v>
      </c>
      <c r="I3438">
        <v>5.7</v>
      </c>
    </row>
    <row r="3439" spans="1:9" x14ac:dyDescent="0.3">
      <c r="A3439" t="s">
        <v>20021</v>
      </c>
      <c r="B3439">
        <v>92</v>
      </c>
      <c r="C3439">
        <v>21300000</v>
      </c>
      <c r="D3439" t="s">
        <v>3030</v>
      </c>
      <c r="E3439" t="s">
        <v>20024</v>
      </c>
      <c r="F3439" t="s">
        <v>37</v>
      </c>
      <c r="G3439" t="s">
        <v>38</v>
      </c>
      <c r="H3439">
        <v>2200000</v>
      </c>
      <c r="I3439">
        <v>4.7</v>
      </c>
    </row>
    <row r="3440" spans="1:9" x14ac:dyDescent="0.3">
      <c r="A3440" t="s">
        <v>19459</v>
      </c>
      <c r="B3440">
        <v>117</v>
      </c>
      <c r="C3440">
        <v>379643</v>
      </c>
      <c r="D3440" t="s">
        <v>3409</v>
      </c>
      <c r="E3440" t="s">
        <v>20028</v>
      </c>
      <c r="F3440" t="s">
        <v>37</v>
      </c>
      <c r="G3440" t="s">
        <v>38</v>
      </c>
      <c r="H3440">
        <v>2200000</v>
      </c>
      <c r="I3440">
        <v>5.9</v>
      </c>
    </row>
    <row r="3441" spans="1:9" x14ac:dyDescent="0.3">
      <c r="A3441" t="s">
        <v>20031</v>
      </c>
      <c r="B3441">
        <v>120</v>
      </c>
      <c r="C3441">
        <v>12985267</v>
      </c>
      <c r="D3441" t="s">
        <v>3409</v>
      </c>
      <c r="E3441" t="s">
        <v>20032</v>
      </c>
      <c r="F3441" t="s">
        <v>37</v>
      </c>
      <c r="G3441" t="s">
        <v>38</v>
      </c>
      <c r="H3441">
        <v>2300000</v>
      </c>
      <c r="I3441">
        <v>5.9</v>
      </c>
    </row>
    <row r="3442" spans="1:9" x14ac:dyDescent="0.3">
      <c r="A3442" t="s">
        <v>20069</v>
      </c>
      <c r="B3442">
        <v>172</v>
      </c>
      <c r="C3442">
        <v>23650000</v>
      </c>
      <c r="D3442" t="s">
        <v>5605</v>
      </c>
      <c r="E3442" t="s">
        <v>20071</v>
      </c>
      <c r="F3442" t="s">
        <v>37</v>
      </c>
      <c r="G3442" t="s">
        <v>38</v>
      </c>
      <c r="H3442">
        <v>2100000</v>
      </c>
      <c r="I3442">
        <v>8.1</v>
      </c>
    </row>
    <row r="3443" spans="1:9" x14ac:dyDescent="0.3">
      <c r="A3443" t="s">
        <v>20078</v>
      </c>
      <c r="B3443">
        <v>89</v>
      </c>
      <c r="C3443">
        <v>313436</v>
      </c>
      <c r="D3443" t="s">
        <v>2527</v>
      </c>
      <c r="E3443" t="s">
        <v>20081</v>
      </c>
      <c r="F3443" t="s">
        <v>17494</v>
      </c>
      <c r="G3443" t="s">
        <v>12616</v>
      </c>
      <c r="H3443">
        <v>15500000</v>
      </c>
      <c r="I3443">
        <v>7.6</v>
      </c>
    </row>
    <row r="3444" spans="1:9" x14ac:dyDescent="0.3">
      <c r="A3444" t="s">
        <v>20085</v>
      </c>
      <c r="B3444">
        <v>125</v>
      </c>
      <c r="C3444">
        <v>3330</v>
      </c>
      <c r="D3444" t="s">
        <v>1935</v>
      </c>
      <c r="E3444" t="s">
        <v>20088</v>
      </c>
      <c r="F3444" t="s">
        <v>37</v>
      </c>
      <c r="G3444" t="s">
        <v>38</v>
      </c>
      <c r="H3444">
        <v>2100000</v>
      </c>
      <c r="I3444">
        <v>7.2</v>
      </c>
    </row>
    <row r="3445" spans="1:9" x14ac:dyDescent="0.3">
      <c r="A3445" t="s">
        <v>5689</v>
      </c>
      <c r="B3445">
        <v>115</v>
      </c>
      <c r="C3445">
        <v>24800000</v>
      </c>
      <c r="D3445" t="s">
        <v>50</v>
      </c>
      <c r="E3445" t="s">
        <v>20118</v>
      </c>
      <c r="F3445" t="s">
        <v>37</v>
      </c>
      <c r="G3445" t="s">
        <v>56</v>
      </c>
      <c r="H3445">
        <v>2000000</v>
      </c>
      <c r="I3445">
        <v>7.5</v>
      </c>
    </row>
    <row r="3446" spans="1:9" x14ac:dyDescent="0.3">
      <c r="A3446" t="s">
        <v>20121</v>
      </c>
      <c r="B3446">
        <v>96</v>
      </c>
      <c r="C3446">
        <v>792966</v>
      </c>
      <c r="D3446" t="s">
        <v>20123</v>
      </c>
      <c r="E3446" t="s">
        <v>20125</v>
      </c>
      <c r="F3446" t="s">
        <v>37</v>
      </c>
      <c r="G3446" t="s">
        <v>38</v>
      </c>
      <c r="H3446">
        <v>2300000</v>
      </c>
      <c r="I3446">
        <v>5.0999999999999996</v>
      </c>
    </row>
    <row r="3447" spans="1:9" x14ac:dyDescent="0.3">
      <c r="A3447" t="s">
        <v>20139</v>
      </c>
      <c r="B3447">
        <v>100</v>
      </c>
      <c r="C3447">
        <v>14673301</v>
      </c>
      <c r="D3447" t="s">
        <v>5103</v>
      </c>
      <c r="E3447" t="s">
        <v>20142</v>
      </c>
      <c r="F3447" t="s">
        <v>37</v>
      </c>
      <c r="G3447" t="s">
        <v>38</v>
      </c>
      <c r="H3447">
        <v>2000000</v>
      </c>
      <c r="I3447">
        <v>6.9</v>
      </c>
    </row>
    <row r="3448" spans="1:9" x14ac:dyDescent="0.3">
      <c r="A3448" t="s">
        <v>845</v>
      </c>
      <c r="B3448">
        <v>87</v>
      </c>
      <c r="C3448">
        <v>9003011</v>
      </c>
      <c r="D3448" t="s">
        <v>227</v>
      </c>
      <c r="E3448" t="s">
        <v>20155</v>
      </c>
      <c r="F3448" t="s">
        <v>37</v>
      </c>
      <c r="G3448" t="s">
        <v>370</v>
      </c>
      <c r="H3448">
        <v>2000000</v>
      </c>
      <c r="I3448">
        <v>7.6</v>
      </c>
    </row>
    <row r="3449" spans="1:9" x14ac:dyDescent="0.3">
      <c r="A3449" t="s">
        <v>20159</v>
      </c>
      <c r="B3449">
        <v>102</v>
      </c>
      <c r="C3449">
        <v>11546543</v>
      </c>
      <c r="D3449" t="s">
        <v>2136</v>
      </c>
      <c r="E3449" t="s">
        <v>20160</v>
      </c>
      <c r="F3449" t="s">
        <v>7241</v>
      </c>
      <c r="G3449" t="s">
        <v>3859</v>
      </c>
      <c r="H3449">
        <v>2000000</v>
      </c>
      <c r="I3449">
        <v>7.6</v>
      </c>
    </row>
    <row r="3450" spans="1:9" x14ac:dyDescent="0.3">
      <c r="A3450" t="s">
        <v>8417</v>
      </c>
      <c r="B3450">
        <v>118</v>
      </c>
      <c r="C3450">
        <v>11533945</v>
      </c>
      <c r="D3450" t="s">
        <v>15074</v>
      </c>
      <c r="E3450" t="s">
        <v>20165</v>
      </c>
      <c r="F3450" t="s">
        <v>37</v>
      </c>
      <c r="G3450" t="s">
        <v>38</v>
      </c>
      <c r="H3450">
        <v>2000000</v>
      </c>
      <c r="I3450">
        <v>7.6</v>
      </c>
    </row>
    <row r="3451" spans="1:9" x14ac:dyDescent="0.3">
      <c r="A3451" t="s">
        <v>20169</v>
      </c>
      <c r="B3451">
        <v>86</v>
      </c>
      <c r="C3451">
        <v>12555230</v>
      </c>
      <c r="D3451" t="s">
        <v>6132</v>
      </c>
      <c r="E3451" t="s">
        <v>20172</v>
      </c>
      <c r="F3451" t="s">
        <v>37</v>
      </c>
      <c r="G3451" t="s">
        <v>1465</v>
      </c>
      <c r="H3451">
        <v>2000000</v>
      </c>
      <c r="I3451">
        <v>5.3</v>
      </c>
    </row>
    <row r="3452" spans="1:9" x14ac:dyDescent="0.3">
      <c r="A3452" t="s">
        <v>1813</v>
      </c>
      <c r="B3452">
        <v>137</v>
      </c>
      <c r="C3452">
        <v>11284657</v>
      </c>
      <c r="D3452" t="s">
        <v>4075</v>
      </c>
      <c r="E3452" t="s">
        <v>20176</v>
      </c>
      <c r="F3452" t="s">
        <v>8731</v>
      </c>
      <c r="G3452" t="s">
        <v>767</v>
      </c>
      <c r="H3452">
        <v>2000000</v>
      </c>
      <c r="I3452">
        <v>8.5</v>
      </c>
    </row>
    <row r="3453" spans="1:9" x14ac:dyDescent="0.3">
      <c r="A3453" t="s">
        <v>18269</v>
      </c>
      <c r="B3453">
        <v>129</v>
      </c>
      <c r="C3453">
        <v>34522221</v>
      </c>
      <c r="D3453" t="s">
        <v>3409</v>
      </c>
      <c r="E3453" t="s">
        <v>20180</v>
      </c>
      <c r="F3453" t="s">
        <v>37</v>
      </c>
      <c r="G3453" t="s">
        <v>38</v>
      </c>
      <c r="H3453">
        <v>2000000</v>
      </c>
      <c r="I3453">
        <v>7</v>
      </c>
    </row>
    <row r="3454" spans="1:9" x14ac:dyDescent="0.3">
      <c r="A3454" t="s">
        <v>20195</v>
      </c>
      <c r="B3454">
        <v>80</v>
      </c>
      <c r="C3454">
        <v>7002255</v>
      </c>
      <c r="D3454" t="s">
        <v>20197</v>
      </c>
      <c r="E3454" t="s">
        <v>20199</v>
      </c>
      <c r="F3454" t="s">
        <v>1464</v>
      </c>
      <c r="G3454" t="s">
        <v>1465</v>
      </c>
      <c r="H3454">
        <v>9500000</v>
      </c>
      <c r="I3454">
        <v>7.8</v>
      </c>
    </row>
    <row r="3455" spans="1:9" x14ac:dyDescent="0.3">
      <c r="A3455" t="s">
        <v>20203</v>
      </c>
      <c r="B3455">
        <v>89</v>
      </c>
      <c r="C3455">
        <v>6719300</v>
      </c>
      <c r="D3455" t="s">
        <v>2527</v>
      </c>
      <c r="E3455" t="s">
        <v>20204</v>
      </c>
      <c r="F3455" t="s">
        <v>37</v>
      </c>
      <c r="G3455" t="s">
        <v>268</v>
      </c>
      <c r="H3455">
        <v>2000000</v>
      </c>
      <c r="I3455">
        <v>7.2</v>
      </c>
    </row>
    <row r="3456" spans="1:9" x14ac:dyDescent="0.3">
      <c r="A3456" t="s">
        <v>9162</v>
      </c>
      <c r="B3456">
        <v>80</v>
      </c>
      <c r="C3456">
        <v>5792822</v>
      </c>
      <c r="D3456" t="s">
        <v>214</v>
      </c>
      <c r="E3456" t="s">
        <v>20213</v>
      </c>
      <c r="F3456" t="s">
        <v>37</v>
      </c>
      <c r="G3456" t="s">
        <v>38</v>
      </c>
      <c r="H3456">
        <v>2700000</v>
      </c>
      <c r="I3456">
        <v>8</v>
      </c>
    </row>
    <row r="3457" spans="1:9" x14ac:dyDescent="0.3">
      <c r="A3457" t="s">
        <v>1133</v>
      </c>
      <c r="B3457">
        <v>115</v>
      </c>
      <c r="C3457">
        <v>5383834</v>
      </c>
      <c r="D3457" t="s">
        <v>4075</v>
      </c>
      <c r="E3457" t="s">
        <v>20218</v>
      </c>
      <c r="F3457" t="s">
        <v>2778</v>
      </c>
      <c r="G3457" t="s">
        <v>2913</v>
      </c>
      <c r="H3457">
        <v>2000000</v>
      </c>
      <c r="I3457">
        <v>8.1</v>
      </c>
    </row>
    <row r="3458" spans="1:9" x14ac:dyDescent="0.3">
      <c r="A3458" t="s">
        <v>6148</v>
      </c>
      <c r="B3458">
        <v>100</v>
      </c>
      <c r="C3458">
        <v>4599680</v>
      </c>
      <c r="D3458" t="s">
        <v>3409</v>
      </c>
      <c r="E3458" t="s">
        <v>20223</v>
      </c>
      <c r="F3458" t="s">
        <v>37</v>
      </c>
      <c r="G3458" t="s">
        <v>38</v>
      </c>
      <c r="H3458">
        <v>1500000</v>
      </c>
      <c r="I3458">
        <v>6.8</v>
      </c>
    </row>
    <row r="3459" spans="1:9" x14ac:dyDescent="0.3">
      <c r="A3459" t="s">
        <v>20232</v>
      </c>
      <c r="B3459">
        <v>100</v>
      </c>
      <c r="C3459">
        <v>6531491</v>
      </c>
      <c r="D3459" t="s">
        <v>3409</v>
      </c>
      <c r="E3459" t="s">
        <v>20234</v>
      </c>
      <c r="F3459" t="s">
        <v>37</v>
      </c>
      <c r="G3459" t="s">
        <v>38</v>
      </c>
      <c r="H3459">
        <v>2000000</v>
      </c>
      <c r="I3459">
        <v>7.2</v>
      </c>
    </row>
    <row r="3460" spans="1:9" x14ac:dyDescent="0.3">
      <c r="A3460" t="s">
        <v>20250</v>
      </c>
      <c r="B3460">
        <v>91</v>
      </c>
      <c r="C3460">
        <v>3885134</v>
      </c>
      <c r="D3460" t="s">
        <v>2527</v>
      </c>
      <c r="E3460" t="s">
        <v>20252</v>
      </c>
      <c r="F3460" t="s">
        <v>37</v>
      </c>
      <c r="G3460" t="s">
        <v>38</v>
      </c>
      <c r="H3460">
        <v>2000000</v>
      </c>
      <c r="I3460">
        <v>7.4</v>
      </c>
    </row>
    <row r="3461" spans="1:9" x14ac:dyDescent="0.3">
      <c r="A3461" t="s">
        <v>20260</v>
      </c>
      <c r="B3461">
        <v>96</v>
      </c>
      <c r="C3461">
        <v>3590010</v>
      </c>
      <c r="D3461" t="s">
        <v>7837</v>
      </c>
      <c r="E3461" t="s">
        <v>20261</v>
      </c>
      <c r="F3461" t="s">
        <v>37</v>
      </c>
      <c r="G3461" t="s">
        <v>56</v>
      </c>
      <c r="H3461">
        <v>2000000</v>
      </c>
      <c r="I3461">
        <v>6.1</v>
      </c>
    </row>
    <row r="3462" spans="1:9" x14ac:dyDescent="0.3">
      <c r="A3462" t="s">
        <v>507</v>
      </c>
      <c r="B3462">
        <v>116</v>
      </c>
      <c r="C3462">
        <v>3335839</v>
      </c>
      <c r="D3462" t="s">
        <v>464</v>
      </c>
      <c r="E3462" t="s">
        <v>20270</v>
      </c>
      <c r="F3462" t="s">
        <v>37</v>
      </c>
      <c r="G3462" t="s">
        <v>38</v>
      </c>
      <c r="H3462">
        <v>2000000</v>
      </c>
      <c r="I3462">
        <v>7</v>
      </c>
    </row>
    <row r="3463" spans="1:9" x14ac:dyDescent="0.3">
      <c r="A3463" t="s">
        <v>6804</v>
      </c>
      <c r="B3463">
        <v>97</v>
      </c>
      <c r="C3463">
        <v>2557668</v>
      </c>
      <c r="D3463" t="s">
        <v>2125</v>
      </c>
      <c r="E3463" t="s">
        <v>20273</v>
      </c>
      <c r="F3463" t="s">
        <v>37</v>
      </c>
      <c r="G3463" t="s">
        <v>38</v>
      </c>
      <c r="H3463">
        <v>2000000</v>
      </c>
      <c r="I3463">
        <v>5.3</v>
      </c>
    </row>
    <row r="3464" spans="1:9" x14ac:dyDescent="0.3">
      <c r="A3464" t="s">
        <v>1526</v>
      </c>
      <c r="B3464">
        <v>101</v>
      </c>
      <c r="C3464">
        <v>2506446</v>
      </c>
      <c r="D3464" t="s">
        <v>1681</v>
      </c>
      <c r="E3464" t="s">
        <v>20277</v>
      </c>
      <c r="F3464" t="s">
        <v>37</v>
      </c>
      <c r="G3464" t="s">
        <v>38</v>
      </c>
      <c r="H3464">
        <v>2000000</v>
      </c>
      <c r="I3464">
        <v>4.7</v>
      </c>
    </row>
    <row r="3465" spans="1:9" x14ac:dyDescent="0.3">
      <c r="A3465" t="s">
        <v>20280</v>
      </c>
      <c r="B3465">
        <v>98</v>
      </c>
      <c r="C3465">
        <v>7369373</v>
      </c>
      <c r="D3465" t="s">
        <v>3030</v>
      </c>
      <c r="E3465" t="s">
        <v>20282</v>
      </c>
      <c r="F3465" t="s">
        <v>37</v>
      </c>
      <c r="G3465" t="s">
        <v>56</v>
      </c>
      <c r="H3465">
        <v>2000000</v>
      </c>
      <c r="I3465">
        <v>5.7</v>
      </c>
    </row>
    <row r="3466" spans="1:9" x14ac:dyDescent="0.3">
      <c r="A3466" t="s">
        <v>17163</v>
      </c>
      <c r="B3466">
        <v>101</v>
      </c>
      <c r="C3466">
        <v>1984378</v>
      </c>
      <c r="D3466" t="s">
        <v>1415</v>
      </c>
      <c r="E3466" t="s">
        <v>20291</v>
      </c>
      <c r="F3466" t="s">
        <v>37</v>
      </c>
      <c r="G3466" t="s">
        <v>38</v>
      </c>
      <c r="H3466">
        <v>2000000</v>
      </c>
      <c r="I3466">
        <v>6.5</v>
      </c>
    </row>
    <row r="3467" spans="1:9" x14ac:dyDescent="0.3">
      <c r="A3467" t="s">
        <v>20295</v>
      </c>
      <c r="B3467">
        <v>90</v>
      </c>
      <c r="C3467">
        <v>2283276</v>
      </c>
      <c r="D3467" t="s">
        <v>20297</v>
      </c>
      <c r="E3467" t="s">
        <v>20298</v>
      </c>
      <c r="F3467" t="s">
        <v>11690</v>
      </c>
      <c r="G3467" t="s">
        <v>20302</v>
      </c>
      <c r="H3467">
        <v>1500000</v>
      </c>
      <c r="I3467">
        <v>8</v>
      </c>
    </row>
    <row r="3468" spans="1:9" x14ac:dyDescent="0.3">
      <c r="A3468" t="s">
        <v>20303</v>
      </c>
      <c r="B3468">
        <v>120</v>
      </c>
      <c r="C3468">
        <v>1098224</v>
      </c>
      <c r="D3468" t="s">
        <v>953</v>
      </c>
      <c r="E3468" t="s">
        <v>20306</v>
      </c>
      <c r="F3468" t="s">
        <v>37</v>
      </c>
      <c r="G3468" t="s">
        <v>38</v>
      </c>
      <c r="H3468">
        <v>2000000</v>
      </c>
      <c r="I3468">
        <v>3.3</v>
      </c>
    </row>
    <row r="3469" spans="1:9" x14ac:dyDescent="0.3">
      <c r="A3469" t="s">
        <v>19022</v>
      </c>
      <c r="B3469">
        <v>102</v>
      </c>
      <c r="C3469">
        <v>1430185</v>
      </c>
      <c r="D3469" t="s">
        <v>20311</v>
      </c>
      <c r="E3469" t="s">
        <v>20312</v>
      </c>
      <c r="F3469" t="s">
        <v>37</v>
      </c>
      <c r="G3469" t="s">
        <v>38</v>
      </c>
      <c r="H3469">
        <v>2000000</v>
      </c>
      <c r="I3469">
        <v>8.3000000000000007</v>
      </c>
    </row>
    <row r="3470" spans="1:9" x14ac:dyDescent="0.3">
      <c r="A3470" t="s">
        <v>20316</v>
      </c>
      <c r="B3470">
        <v>102</v>
      </c>
      <c r="C3470">
        <v>1477002</v>
      </c>
      <c r="D3470" t="s">
        <v>214</v>
      </c>
      <c r="E3470" t="s">
        <v>20317</v>
      </c>
      <c r="F3470" t="s">
        <v>37</v>
      </c>
      <c r="G3470" t="s">
        <v>38</v>
      </c>
      <c r="H3470">
        <v>2000000</v>
      </c>
      <c r="I3470">
        <v>6.9</v>
      </c>
    </row>
    <row r="3471" spans="1:9" x14ac:dyDescent="0.3">
      <c r="A3471" t="s">
        <v>20325</v>
      </c>
      <c r="B3471">
        <v>100</v>
      </c>
      <c r="C3471">
        <v>1134049</v>
      </c>
      <c r="D3471" t="s">
        <v>20327</v>
      </c>
      <c r="E3471" t="s">
        <v>20329</v>
      </c>
      <c r="F3471" t="s">
        <v>37</v>
      </c>
      <c r="G3471" t="s">
        <v>56</v>
      </c>
      <c r="H3471">
        <v>2000000</v>
      </c>
      <c r="I3471">
        <v>8.1</v>
      </c>
    </row>
    <row r="3472" spans="1:9" x14ac:dyDescent="0.3">
      <c r="A3472" t="s">
        <v>17918</v>
      </c>
      <c r="B3472">
        <v>89</v>
      </c>
      <c r="C3472">
        <v>653621</v>
      </c>
      <c r="D3472" t="s">
        <v>20337</v>
      </c>
      <c r="E3472" t="s">
        <v>20338</v>
      </c>
      <c r="F3472" t="s">
        <v>37</v>
      </c>
      <c r="G3472" t="s">
        <v>38</v>
      </c>
      <c r="H3472">
        <v>2000000</v>
      </c>
      <c r="I3472">
        <v>6.8</v>
      </c>
    </row>
    <row r="3473" spans="1:9" x14ac:dyDescent="0.3">
      <c r="A3473" t="s">
        <v>20350</v>
      </c>
      <c r="B3473">
        <v>86</v>
      </c>
      <c r="C3473">
        <v>535249</v>
      </c>
      <c r="D3473" t="s">
        <v>1671</v>
      </c>
      <c r="E3473" t="s">
        <v>20353</v>
      </c>
      <c r="F3473" t="s">
        <v>37</v>
      </c>
      <c r="G3473" t="s">
        <v>38</v>
      </c>
      <c r="H3473">
        <v>3400000</v>
      </c>
      <c r="I3473">
        <v>4.5999999999999996</v>
      </c>
    </row>
    <row r="3474" spans="1:9" x14ac:dyDescent="0.3">
      <c r="A3474" t="s">
        <v>20361</v>
      </c>
      <c r="B3474">
        <v>96</v>
      </c>
      <c r="C3474">
        <v>371081</v>
      </c>
      <c r="D3474" t="s">
        <v>2527</v>
      </c>
      <c r="E3474" t="s">
        <v>20362</v>
      </c>
      <c r="F3474" t="s">
        <v>37</v>
      </c>
      <c r="G3474" t="s">
        <v>38</v>
      </c>
      <c r="H3474">
        <v>6000000</v>
      </c>
      <c r="I3474">
        <v>7</v>
      </c>
    </row>
    <row r="3475" spans="1:9" x14ac:dyDescent="0.3">
      <c r="A3475" t="s">
        <v>20372</v>
      </c>
      <c r="B3475">
        <v>91</v>
      </c>
      <c r="C3475">
        <v>124494</v>
      </c>
      <c r="D3475" t="s">
        <v>20374</v>
      </c>
      <c r="E3475" t="s">
        <v>20376</v>
      </c>
      <c r="F3475" t="s">
        <v>37</v>
      </c>
      <c r="G3475" t="s">
        <v>38</v>
      </c>
      <c r="H3475">
        <v>2000000</v>
      </c>
      <c r="I3475">
        <v>6.7</v>
      </c>
    </row>
    <row r="3476" spans="1:9" x14ac:dyDescent="0.3">
      <c r="A3476" t="s">
        <v>20393</v>
      </c>
      <c r="B3476">
        <v>85</v>
      </c>
      <c r="C3476">
        <v>100669</v>
      </c>
      <c r="D3476" t="s">
        <v>2527</v>
      </c>
      <c r="E3476" t="s">
        <v>20394</v>
      </c>
      <c r="F3476" t="s">
        <v>37</v>
      </c>
      <c r="G3476" t="s">
        <v>38</v>
      </c>
      <c r="H3476">
        <v>3800000</v>
      </c>
      <c r="I3476">
        <v>5.8</v>
      </c>
    </row>
    <row r="3477" spans="1:9" x14ac:dyDescent="0.3">
      <c r="A3477" t="s">
        <v>428</v>
      </c>
      <c r="B3477">
        <v>129</v>
      </c>
      <c r="C3477">
        <v>186354</v>
      </c>
      <c r="D3477" t="s">
        <v>3409</v>
      </c>
      <c r="E3477" t="s">
        <v>20401</v>
      </c>
      <c r="F3477" t="s">
        <v>37</v>
      </c>
      <c r="G3477" t="s">
        <v>38</v>
      </c>
      <c r="H3477">
        <v>13500000</v>
      </c>
      <c r="I3477">
        <v>4.5</v>
      </c>
    </row>
    <row r="3478" spans="1:9" x14ac:dyDescent="0.3">
      <c r="A3478" t="s">
        <v>20428</v>
      </c>
      <c r="B3478">
        <v>95</v>
      </c>
      <c r="C3478">
        <v>17580</v>
      </c>
      <c r="D3478" t="s">
        <v>3409</v>
      </c>
      <c r="E3478" t="s">
        <v>20429</v>
      </c>
      <c r="F3478" t="s">
        <v>37</v>
      </c>
      <c r="G3478" t="s">
        <v>38</v>
      </c>
      <c r="H3478">
        <v>1500000</v>
      </c>
      <c r="I3478">
        <v>6.2</v>
      </c>
    </row>
    <row r="3479" spans="1:9" x14ac:dyDescent="0.3">
      <c r="A3479" t="s">
        <v>20439</v>
      </c>
      <c r="B3479">
        <v>92</v>
      </c>
      <c r="C3479">
        <v>12667</v>
      </c>
      <c r="D3479" t="s">
        <v>214</v>
      </c>
      <c r="E3479" t="s">
        <v>20440</v>
      </c>
      <c r="F3479" t="s">
        <v>37</v>
      </c>
      <c r="G3479" t="s">
        <v>56</v>
      </c>
      <c r="H3479">
        <v>14000</v>
      </c>
      <c r="I3479">
        <v>6.6</v>
      </c>
    </row>
    <row r="3480" spans="1:9" x14ac:dyDescent="0.3">
      <c r="A3480" t="s">
        <v>20443</v>
      </c>
      <c r="B3480">
        <v>96</v>
      </c>
      <c r="C3480">
        <v>198407</v>
      </c>
      <c r="D3480" t="s">
        <v>3409</v>
      </c>
      <c r="E3480" t="s">
        <v>20444</v>
      </c>
      <c r="F3480" t="s">
        <v>37</v>
      </c>
      <c r="G3480" t="s">
        <v>38</v>
      </c>
      <c r="H3480">
        <v>2000000</v>
      </c>
      <c r="I3480">
        <v>6.6</v>
      </c>
    </row>
    <row r="3481" spans="1:9" x14ac:dyDescent="0.3">
      <c r="A3481" t="s">
        <v>20469</v>
      </c>
      <c r="B3481">
        <v>119</v>
      </c>
      <c r="C3481">
        <v>4958</v>
      </c>
      <c r="D3481" t="s">
        <v>15140</v>
      </c>
      <c r="E3481" t="s">
        <v>20471</v>
      </c>
      <c r="F3481" t="s">
        <v>37</v>
      </c>
      <c r="G3481" t="s">
        <v>8144</v>
      </c>
      <c r="H3481">
        <v>2000000</v>
      </c>
      <c r="I3481">
        <v>7.8</v>
      </c>
    </row>
    <row r="3482" spans="1:9" x14ac:dyDescent="0.3">
      <c r="A3482" t="s">
        <v>20521</v>
      </c>
      <c r="B3482">
        <v>92</v>
      </c>
      <c r="C3482">
        <v>7927</v>
      </c>
      <c r="D3482" t="s">
        <v>20523</v>
      </c>
      <c r="E3482" t="s">
        <v>20525</v>
      </c>
      <c r="F3482" t="s">
        <v>37</v>
      </c>
      <c r="G3482" t="s">
        <v>38</v>
      </c>
      <c r="H3482">
        <v>2300000</v>
      </c>
      <c r="I3482">
        <v>7.7</v>
      </c>
    </row>
    <row r="3483" spans="1:9" x14ac:dyDescent="0.3">
      <c r="A3483" t="s">
        <v>20545</v>
      </c>
      <c r="B3483">
        <v>106</v>
      </c>
      <c r="C3483">
        <v>2436</v>
      </c>
      <c r="D3483" t="s">
        <v>20546</v>
      </c>
      <c r="E3483" t="s">
        <v>20548</v>
      </c>
      <c r="F3483" t="s">
        <v>37</v>
      </c>
      <c r="G3483" t="s">
        <v>38</v>
      </c>
      <c r="H3483">
        <v>2000000</v>
      </c>
      <c r="I3483">
        <v>5.7</v>
      </c>
    </row>
    <row r="3484" spans="1:9" x14ac:dyDescent="0.3">
      <c r="A3484" t="s">
        <v>20600</v>
      </c>
      <c r="B3484">
        <v>99</v>
      </c>
      <c r="C3484">
        <v>4600000</v>
      </c>
      <c r="D3484" t="s">
        <v>1935</v>
      </c>
      <c r="E3484" t="s">
        <v>20601</v>
      </c>
      <c r="F3484" t="s">
        <v>37</v>
      </c>
      <c r="G3484" t="s">
        <v>38</v>
      </c>
      <c r="H3484">
        <v>1900000</v>
      </c>
      <c r="I3484">
        <v>7.1</v>
      </c>
    </row>
    <row r="3485" spans="1:9" x14ac:dyDescent="0.3">
      <c r="A3485" t="s">
        <v>13777</v>
      </c>
      <c r="B3485">
        <v>103</v>
      </c>
      <c r="C3485">
        <v>1420578</v>
      </c>
      <c r="D3485" t="s">
        <v>5324</v>
      </c>
      <c r="E3485" t="s">
        <v>20604</v>
      </c>
      <c r="F3485" t="s">
        <v>37</v>
      </c>
      <c r="G3485" t="s">
        <v>38</v>
      </c>
      <c r="H3485">
        <v>1900000</v>
      </c>
      <c r="I3485">
        <v>6.4</v>
      </c>
    </row>
    <row r="3486" spans="1:9" x14ac:dyDescent="0.3">
      <c r="A3486" t="s">
        <v>12085</v>
      </c>
      <c r="B3486">
        <v>95</v>
      </c>
      <c r="C3486">
        <v>1028658</v>
      </c>
      <c r="D3486" t="s">
        <v>1924</v>
      </c>
      <c r="E3486" t="s">
        <v>20613</v>
      </c>
      <c r="F3486" t="s">
        <v>37</v>
      </c>
      <c r="G3486" t="s">
        <v>3571</v>
      </c>
      <c r="H3486">
        <v>3000000</v>
      </c>
      <c r="I3486">
        <v>7</v>
      </c>
    </row>
    <row r="3487" spans="1:9" x14ac:dyDescent="0.3">
      <c r="A3487" t="s">
        <v>20628</v>
      </c>
      <c r="B3487">
        <v>95</v>
      </c>
      <c r="C3487">
        <v>18435</v>
      </c>
      <c r="D3487" t="s">
        <v>3409</v>
      </c>
      <c r="E3487" t="s">
        <v>20631</v>
      </c>
      <c r="F3487" t="s">
        <v>1464</v>
      </c>
      <c r="G3487" t="s">
        <v>1465</v>
      </c>
      <c r="H3487">
        <v>1400000</v>
      </c>
      <c r="I3487">
        <v>5.8</v>
      </c>
    </row>
    <row r="3488" spans="1:9" x14ac:dyDescent="0.3">
      <c r="A3488" t="s">
        <v>12807</v>
      </c>
      <c r="B3488">
        <v>90</v>
      </c>
      <c r="C3488">
        <v>2957978</v>
      </c>
      <c r="D3488" t="s">
        <v>20639</v>
      </c>
      <c r="E3488" t="s">
        <v>20641</v>
      </c>
      <c r="F3488" t="s">
        <v>37</v>
      </c>
      <c r="G3488" t="s">
        <v>56</v>
      </c>
      <c r="H3488">
        <v>1000000</v>
      </c>
      <c r="I3488">
        <v>7.8</v>
      </c>
    </row>
    <row r="3489" spans="1:9" x14ac:dyDescent="0.3">
      <c r="A3489" t="s">
        <v>20652</v>
      </c>
      <c r="B3489">
        <v>89</v>
      </c>
      <c r="C3489">
        <v>444044</v>
      </c>
      <c r="D3489" t="s">
        <v>3409</v>
      </c>
      <c r="E3489" t="s">
        <v>20654</v>
      </c>
      <c r="F3489" t="s">
        <v>37</v>
      </c>
      <c r="G3489" t="s">
        <v>38</v>
      </c>
      <c r="H3489">
        <v>1900000</v>
      </c>
      <c r="I3489">
        <v>7.2</v>
      </c>
    </row>
    <row r="3490" spans="1:9" x14ac:dyDescent="0.3">
      <c r="A3490" t="s">
        <v>20657</v>
      </c>
      <c r="B3490">
        <v>87</v>
      </c>
      <c r="C3490">
        <v>40990055</v>
      </c>
      <c r="D3490" t="s">
        <v>4384</v>
      </c>
      <c r="E3490" t="s">
        <v>20658</v>
      </c>
      <c r="F3490" t="s">
        <v>37</v>
      </c>
      <c r="G3490" t="s">
        <v>1465</v>
      </c>
      <c r="H3490">
        <v>1800000</v>
      </c>
      <c r="I3490">
        <v>5.6</v>
      </c>
    </row>
    <row r="3491" spans="1:9" x14ac:dyDescent="0.3">
      <c r="A3491" t="s">
        <v>20672</v>
      </c>
      <c r="B3491">
        <v>118</v>
      </c>
      <c r="C3491">
        <v>5709616</v>
      </c>
      <c r="D3491" t="s">
        <v>214</v>
      </c>
      <c r="E3491" t="s">
        <v>20674</v>
      </c>
      <c r="F3491" t="s">
        <v>2778</v>
      </c>
      <c r="G3491" t="s">
        <v>2913</v>
      </c>
      <c r="H3491">
        <v>1800000</v>
      </c>
      <c r="I3491">
        <v>6.8</v>
      </c>
    </row>
    <row r="3492" spans="1:9" x14ac:dyDescent="0.3">
      <c r="A3492" t="s">
        <v>20677</v>
      </c>
      <c r="B3492">
        <v>93</v>
      </c>
      <c r="C3492">
        <v>12784397</v>
      </c>
      <c r="D3492" t="s">
        <v>5324</v>
      </c>
      <c r="E3492" t="s">
        <v>20679</v>
      </c>
      <c r="F3492" t="s">
        <v>37</v>
      </c>
      <c r="G3492" t="s">
        <v>38</v>
      </c>
      <c r="H3492">
        <v>1800000</v>
      </c>
      <c r="I3492">
        <v>7.3</v>
      </c>
    </row>
    <row r="3493" spans="1:9" x14ac:dyDescent="0.3">
      <c r="A3493" t="s">
        <v>20688</v>
      </c>
      <c r="B3493">
        <v>109</v>
      </c>
      <c r="C3493">
        <v>3050934</v>
      </c>
      <c r="D3493" t="s">
        <v>6199</v>
      </c>
      <c r="E3493" t="s">
        <v>20689</v>
      </c>
      <c r="F3493" t="s">
        <v>37</v>
      </c>
      <c r="G3493" t="s">
        <v>38</v>
      </c>
      <c r="H3493">
        <v>1800000</v>
      </c>
      <c r="I3493">
        <v>7.3</v>
      </c>
    </row>
    <row r="3494" spans="1:9" x14ac:dyDescent="0.3">
      <c r="A3494" t="s">
        <v>15027</v>
      </c>
      <c r="B3494">
        <v>90</v>
      </c>
      <c r="C3494">
        <v>638476</v>
      </c>
      <c r="D3494" t="s">
        <v>17534</v>
      </c>
      <c r="E3494" t="s">
        <v>20703</v>
      </c>
      <c r="F3494" t="s">
        <v>37</v>
      </c>
      <c r="G3494" t="s">
        <v>38</v>
      </c>
      <c r="H3494">
        <v>1500000</v>
      </c>
      <c r="I3494">
        <v>6.6</v>
      </c>
    </row>
    <row r="3495" spans="1:9" x14ac:dyDescent="0.3">
      <c r="A3495" t="s">
        <v>20711</v>
      </c>
      <c r="B3495">
        <v>108</v>
      </c>
      <c r="C3495">
        <v>505295</v>
      </c>
      <c r="D3495" t="s">
        <v>7043</v>
      </c>
      <c r="E3495" t="s">
        <v>20714</v>
      </c>
      <c r="F3495" t="s">
        <v>20718</v>
      </c>
      <c r="G3495" t="s">
        <v>370</v>
      </c>
      <c r="H3495">
        <v>1800000</v>
      </c>
      <c r="I3495">
        <v>7.5</v>
      </c>
    </row>
    <row r="3496" spans="1:9" x14ac:dyDescent="0.3">
      <c r="A3496" t="s">
        <v>1847</v>
      </c>
      <c r="B3496">
        <v>81</v>
      </c>
      <c r="C3496">
        <v>7267324</v>
      </c>
      <c r="D3496" t="s">
        <v>1935</v>
      </c>
      <c r="E3496" t="s">
        <v>20751</v>
      </c>
      <c r="F3496" t="s">
        <v>8731</v>
      </c>
      <c r="G3496" t="s">
        <v>767</v>
      </c>
      <c r="H3496">
        <v>3500000</v>
      </c>
      <c r="I3496">
        <v>7.8</v>
      </c>
    </row>
    <row r="3497" spans="1:9" x14ac:dyDescent="0.3">
      <c r="A3497" t="s">
        <v>20755</v>
      </c>
      <c r="B3497">
        <v>93</v>
      </c>
      <c r="C3497">
        <v>145540</v>
      </c>
      <c r="D3497" t="s">
        <v>11575</v>
      </c>
      <c r="E3497" t="s">
        <v>20757</v>
      </c>
      <c r="F3497" t="s">
        <v>37</v>
      </c>
      <c r="G3497" t="s">
        <v>38</v>
      </c>
      <c r="H3497">
        <v>500000</v>
      </c>
      <c r="I3497">
        <v>6.7</v>
      </c>
    </row>
    <row r="3498" spans="1:9" x14ac:dyDescent="0.3">
      <c r="A3498" t="s">
        <v>13509</v>
      </c>
      <c r="B3498">
        <v>138</v>
      </c>
      <c r="C3498">
        <v>35918429</v>
      </c>
      <c r="D3498" t="s">
        <v>1935</v>
      </c>
      <c r="E3498" t="s">
        <v>20781</v>
      </c>
      <c r="F3498" t="s">
        <v>37</v>
      </c>
      <c r="G3498" t="s">
        <v>38</v>
      </c>
      <c r="H3498">
        <v>1700000</v>
      </c>
      <c r="I3498">
        <v>7.5</v>
      </c>
    </row>
    <row r="3499" spans="1:9" x14ac:dyDescent="0.3">
      <c r="A3499" t="s">
        <v>20784</v>
      </c>
      <c r="B3499">
        <v>105</v>
      </c>
      <c r="C3499">
        <v>92401</v>
      </c>
      <c r="D3499" t="s">
        <v>5544</v>
      </c>
      <c r="E3499" t="s">
        <v>20786</v>
      </c>
      <c r="F3499" t="s">
        <v>37</v>
      </c>
      <c r="G3499" t="s">
        <v>38</v>
      </c>
      <c r="H3499">
        <v>2000000</v>
      </c>
      <c r="I3499">
        <v>6.3</v>
      </c>
    </row>
    <row r="3500" spans="1:9" x14ac:dyDescent="0.3">
      <c r="A3500" t="s">
        <v>20790</v>
      </c>
      <c r="B3500">
        <v>98</v>
      </c>
      <c r="C3500">
        <v>1943649</v>
      </c>
      <c r="D3500" t="s">
        <v>4262</v>
      </c>
      <c r="E3500" t="s">
        <v>20792</v>
      </c>
      <c r="F3500" t="s">
        <v>37</v>
      </c>
      <c r="G3500" t="s">
        <v>38</v>
      </c>
      <c r="H3500">
        <v>1700000</v>
      </c>
      <c r="I3500">
        <v>6.3</v>
      </c>
    </row>
    <row r="3501" spans="1:9" x14ac:dyDescent="0.3">
      <c r="A3501" t="s">
        <v>19750</v>
      </c>
      <c r="B3501">
        <v>86</v>
      </c>
      <c r="C3501">
        <v>992238</v>
      </c>
      <c r="D3501" t="s">
        <v>214</v>
      </c>
      <c r="E3501" t="s">
        <v>20796</v>
      </c>
      <c r="F3501" t="s">
        <v>37</v>
      </c>
      <c r="G3501" t="s">
        <v>56</v>
      </c>
      <c r="H3501">
        <v>1700000</v>
      </c>
      <c r="I3501">
        <v>6.8</v>
      </c>
    </row>
    <row r="3502" spans="1:9" x14ac:dyDescent="0.3">
      <c r="A3502" t="s">
        <v>20800</v>
      </c>
      <c r="B3502">
        <v>104</v>
      </c>
      <c r="C3502">
        <v>4231500</v>
      </c>
      <c r="D3502" t="s">
        <v>214</v>
      </c>
      <c r="E3502" t="s">
        <v>20802</v>
      </c>
      <c r="F3502" t="s">
        <v>5611</v>
      </c>
      <c r="G3502" t="s">
        <v>5612</v>
      </c>
      <c r="H3502">
        <v>1000000</v>
      </c>
      <c r="I3502">
        <v>7.8</v>
      </c>
    </row>
    <row r="3503" spans="1:9" x14ac:dyDescent="0.3">
      <c r="A3503" t="s">
        <v>20805</v>
      </c>
      <c r="B3503">
        <v>100</v>
      </c>
      <c r="C3503">
        <v>396035</v>
      </c>
      <c r="D3503" t="s">
        <v>214</v>
      </c>
      <c r="E3503" t="s">
        <v>20806</v>
      </c>
      <c r="F3503" t="s">
        <v>37</v>
      </c>
      <c r="G3503" t="s">
        <v>56</v>
      </c>
      <c r="H3503">
        <v>1000000</v>
      </c>
      <c r="I3503">
        <v>6.9</v>
      </c>
    </row>
    <row r="3504" spans="1:9" x14ac:dyDescent="0.3">
      <c r="A3504" t="s">
        <v>20827</v>
      </c>
      <c r="B3504">
        <v>84</v>
      </c>
      <c r="C3504">
        <v>6026908</v>
      </c>
      <c r="D3504" t="s">
        <v>2527</v>
      </c>
      <c r="E3504" t="s">
        <v>20828</v>
      </c>
      <c r="F3504" t="s">
        <v>37</v>
      </c>
      <c r="G3504" t="s">
        <v>38</v>
      </c>
      <c r="H3504">
        <v>2000000</v>
      </c>
      <c r="I3504">
        <v>4.3</v>
      </c>
    </row>
    <row r="3505" spans="1:9" x14ac:dyDescent="0.3">
      <c r="A3505" t="s">
        <v>20836</v>
      </c>
      <c r="B3505">
        <v>95</v>
      </c>
      <c r="C3505">
        <v>1060591</v>
      </c>
      <c r="D3505" t="s">
        <v>1415</v>
      </c>
      <c r="E3505" t="s">
        <v>20839</v>
      </c>
      <c r="F3505" t="s">
        <v>15950</v>
      </c>
      <c r="G3505" t="s">
        <v>1465</v>
      </c>
      <c r="H3505">
        <v>1300000</v>
      </c>
      <c r="I3505">
        <v>7.2</v>
      </c>
    </row>
    <row r="3506" spans="1:9" x14ac:dyDescent="0.3">
      <c r="A3506" t="s">
        <v>20848</v>
      </c>
      <c r="B3506">
        <v>90</v>
      </c>
      <c r="C3506">
        <v>155972</v>
      </c>
      <c r="D3506" t="s">
        <v>1415</v>
      </c>
      <c r="E3506" t="s">
        <v>20851</v>
      </c>
      <c r="F3506" t="s">
        <v>11690</v>
      </c>
      <c r="G3506" t="s">
        <v>20302</v>
      </c>
      <c r="H3506">
        <v>1500000</v>
      </c>
      <c r="I3506">
        <v>7.3</v>
      </c>
    </row>
    <row r="3507" spans="1:9" x14ac:dyDescent="0.3">
      <c r="A3507" t="s">
        <v>20863</v>
      </c>
      <c r="B3507">
        <v>123</v>
      </c>
      <c r="C3507">
        <v>26893</v>
      </c>
      <c r="D3507" t="s">
        <v>4824</v>
      </c>
      <c r="E3507" t="s">
        <v>20865</v>
      </c>
      <c r="F3507" t="s">
        <v>1464</v>
      </c>
      <c r="G3507" t="s">
        <v>1465</v>
      </c>
      <c r="H3507">
        <v>1600000</v>
      </c>
      <c r="I3507">
        <v>7.2</v>
      </c>
    </row>
    <row r="3508" spans="1:9" x14ac:dyDescent="0.3">
      <c r="A3508" t="s">
        <v>2865</v>
      </c>
      <c r="B3508">
        <v>111</v>
      </c>
      <c r="C3508">
        <v>2580</v>
      </c>
      <c r="D3508" t="s">
        <v>8060</v>
      </c>
      <c r="E3508" t="s">
        <v>20870</v>
      </c>
      <c r="F3508" t="s">
        <v>37</v>
      </c>
      <c r="G3508" t="s">
        <v>38</v>
      </c>
      <c r="H3508">
        <v>1650000</v>
      </c>
      <c r="I3508">
        <v>5.4</v>
      </c>
    </row>
    <row r="3509" spans="1:9" x14ac:dyDescent="0.3">
      <c r="A3509" t="s">
        <v>20880</v>
      </c>
      <c r="B3509">
        <v>108</v>
      </c>
      <c r="C3509">
        <v>19067631</v>
      </c>
      <c r="D3509" t="s">
        <v>1415</v>
      </c>
      <c r="E3509" t="s">
        <v>20881</v>
      </c>
      <c r="F3509" t="s">
        <v>37</v>
      </c>
      <c r="G3509" t="s">
        <v>38</v>
      </c>
      <c r="H3509">
        <v>2000000</v>
      </c>
      <c r="I3509">
        <v>7.1</v>
      </c>
    </row>
    <row r="3510" spans="1:9" x14ac:dyDescent="0.3">
      <c r="A3510" t="s">
        <v>20884</v>
      </c>
      <c r="B3510">
        <v>92</v>
      </c>
      <c r="C3510">
        <v>11806119</v>
      </c>
      <c r="D3510" t="s">
        <v>7123</v>
      </c>
      <c r="E3510" t="s">
        <v>20886</v>
      </c>
      <c r="F3510" t="s">
        <v>37</v>
      </c>
      <c r="G3510" t="s">
        <v>38</v>
      </c>
      <c r="H3510">
        <v>1100000</v>
      </c>
      <c r="I3510">
        <v>6.8</v>
      </c>
    </row>
    <row r="3511" spans="1:9" x14ac:dyDescent="0.3">
      <c r="A3511" t="s">
        <v>20074</v>
      </c>
      <c r="B3511">
        <v>91</v>
      </c>
      <c r="C3511">
        <v>7417210</v>
      </c>
      <c r="D3511" t="s">
        <v>3409</v>
      </c>
      <c r="E3511" t="s">
        <v>20894</v>
      </c>
      <c r="F3511" t="s">
        <v>37</v>
      </c>
      <c r="G3511" t="s">
        <v>38</v>
      </c>
      <c r="H3511">
        <v>1500000</v>
      </c>
      <c r="I3511">
        <v>7</v>
      </c>
    </row>
    <row r="3512" spans="1:9" x14ac:dyDescent="0.3">
      <c r="A3512" t="s">
        <v>15234</v>
      </c>
      <c r="B3512">
        <v>88</v>
      </c>
      <c r="C3512">
        <v>7362100</v>
      </c>
      <c r="D3512" t="s">
        <v>2527</v>
      </c>
      <c r="E3512" t="s">
        <v>20900</v>
      </c>
      <c r="F3512" t="s">
        <v>37</v>
      </c>
      <c r="G3512" t="s">
        <v>38</v>
      </c>
      <c r="H3512">
        <v>1500000</v>
      </c>
      <c r="I3512">
        <v>7.4</v>
      </c>
    </row>
    <row r="3513" spans="1:9" x14ac:dyDescent="0.3">
      <c r="A3513" t="s">
        <v>9470</v>
      </c>
      <c r="B3513">
        <v>97</v>
      </c>
      <c r="C3513">
        <v>7022940</v>
      </c>
      <c r="D3513" t="s">
        <v>1415</v>
      </c>
      <c r="E3513" t="s">
        <v>20906</v>
      </c>
      <c r="F3513" t="s">
        <v>37</v>
      </c>
      <c r="G3513" t="s">
        <v>38</v>
      </c>
      <c r="H3513">
        <v>1000000</v>
      </c>
      <c r="I3513">
        <v>6.7</v>
      </c>
    </row>
    <row r="3514" spans="1:9" x14ac:dyDescent="0.3">
      <c r="A3514" t="s">
        <v>8638</v>
      </c>
      <c r="B3514">
        <v>103</v>
      </c>
      <c r="C3514">
        <v>5132222</v>
      </c>
      <c r="D3514" t="s">
        <v>3831</v>
      </c>
      <c r="E3514" t="s">
        <v>20922</v>
      </c>
      <c r="F3514" t="s">
        <v>37</v>
      </c>
      <c r="G3514" t="s">
        <v>268</v>
      </c>
      <c r="H3514">
        <v>2000000</v>
      </c>
      <c r="I3514">
        <v>7.2</v>
      </c>
    </row>
    <row r="3515" spans="1:9" x14ac:dyDescent="0.3">
      <c r="A3515" t="s">
        <v>13975</v>
      </c>
      <c r="B3515">
        <v>110</v>
      </c>
      <c r="C3515">
        <v>2365931</v>
      </c>
      <c r="D3515" t="s">
        <v>3124</v>
      </c>
      <c r="E3515" t="s">
        <v>20925</v>
      </c>
      <c r="F3515" t="s">
        <v>37</v>
      </c>
      <c r="G3515" t="s">
        <v>38</v>
      </c>
      <c r="H3515">
        <v>1500000</v>
      </c>
      <c r="I3515">
        <v>7.5</v>
      </c>
    </row>
    <row r="3516" spans="1:9" x14ac:dyDescent="0.3">
      <c r="A3516" t="s">
        <v>332</v>
      </c>
      <c r="B3516">
        <v>103</v>
      </c>
      <c r="C3516">
        <v>53991137</v>
      </c>
      <c r="D3516" t="s">
        <v>2664</v>
      </c>
      <c r="E3516" t="s">
        <v>20928</v>
      </c>
      <c r="F3516" t="s">
        <v>37</v>
      </c>
      <c r="G3516" t="s">
        <v>38</v>
      </c>
      <c r="H3516">
        <v>1500000</v>
      </c>
      <c r="I3516">
        <v>6.8</v>
      </c>
    </row>
    <row r="3517" spans="1:9" x14ac:dyDescent="0.3">
      <c r="A3517" t="s">
        <v>20938</v>
      </c>
      <c r="B3517">
        <v>114</v>
      </c>
      <c r="C3517">
        <v>1221261</v>
      </c>
      <c r="D3517" t="s">
        <v>2125</v>
      </c>
      <c r="E3517" t="s">
        <v>20940</v>
      </c>
      <c r="F3517" t="s">
        <v>2778</v>
      </c>
      <c r="G3517" t="s">
        <v>18942</v>
      </c>
      <c r="H3517">
        <v>1500000</v>
      </c>
      <c r="I3517">
        <v>7.9</v>
      </c>
    </row>
    <row r="3518" spans="1:9" x14ac:dyDescent="0.3">
      <c r="A3518" t="s">
        <v>20951</v>
      </c>
      <c r="B3518">
        <v>112</v>
      </c>
      <c r="C3518">
        <v>712294</v>
      </c>
      <c r="D3518" t="s">
        <v>3409</v>
      </c>
      <c r="E3518" t="s">
        <v>20952</v>
      </c>
      <c r="F3518" t="s">
        <v>37</v>
      </c>
      <c r="G3518" t="s">
        <v>38</v>
      </c>
      <c r="H3518">
        <v>1500000</v>
      </c>
      <c r="I3518">
        <v>6.7</v>
      </c>
    </row>
    <row r="3519" spans="1:9" x14ac:dyDescent="0.3">
      <c r="A3519" t="s">
        <v>20956</v>
      </c>
      <c r="B3519">
        <v>104</v>
      </c>
      <c r="C3519">
        <v>3447339</v>
      </c>
      <c r="D3519" t="s">
        <v>1681</v>
      </c>
      <c r="E3519" t="s">
        <v>20957</v>
      </c>
      <c r="F3519" t="s">
        <v>37</v>
      </c>
      <c r="G3519" t="s">
        <v>38</v>
      </c>
      <c r="H3519">
        <v>1500000</v>
      </c>
      <c r="I3519">
        <v>5.8</v>
      </c>
    </row>
    <row r="3520" spans="1:9" x14ac:dyDescent="0.3">
      <c r="A3520" t="s">
        <v>18553</v>
      </c>
      <c r="B3520">
        <v>99</v>
      </c>
      <c r="C3520">
        <v>418953</v>
      </c>
      <c r="D3520" t="s">
        <v>2125</v>
      </c>
      <c r="E3520" t="s">
        <v>20961</v>
      </c>
      <c r="F3520" t="s">
        <v>37</v>
      </c>
      <c r="G3520" t="s">
        <v>1465</v>
      </c>
      <c r="H3520">
        <v>1500000</v>
      </c>
      <c r="I3520">
        <v>6.5</v>
      </c>
    </row>
    <row r="3521" spans="1:9" x14ac:dyDescent="0.3">
      <c r="A3521" t="s">
        <v>20964</v>
      </c>
      <c r="B3521">
        <v>98</v>
      </c>
      <c r="C3521">
        <v>406035</v>
      </c>
      <c r="D3521" t="s">
        <v>3409</v>
      </c>
      <c r="E3521" t="s">
        <v>20966</v>
      </c>
      <c r="F3521" t="s">
        <v>37</v>
      </c>
      <c r="G3521" t="s">
        <v>38</v>
      </c>
      <c r="H3521">
        <v>1500000</v>
      </c>
      <c r="I3521">
        <v>7.2</v>
      </c>
    </row>
    <row r="3522" spans="1:9" x14ac:dyDescent="0.3">
      <c r="A3522" t="s">
        <v>13181</v>
      </c>
      <c r="B3522">
        <v>100</v>
      </c>
      <c r="C3522">
        <v>373967</v>
      </c>
      <c r="D3522" t="s">
        <v>5103</v>
      </c>
      <c r="E3522" t="s">
        <v>20979</v>
      </c>
      <c r="F3522" t="s">
        <v>37</v>
      </c>
      <c r="G3522" t="s">
        <v>38</v>
      </c>
      <c r="H3522">
        <v>1500000</v>
      </c>
      <c r="I3522">
        <v>6.5</v>
      </c>
    </row>
    <row r="3523" spans="1:9" x14ac:dyDescent="0.3">
      <c r="A3523" t="s">
        <v>418</v>
      </c>
      <c r="B3523">
        <v>80</v>
      </c>
      <c r="C3523">
        <v>194568</v>
      </c>
      <c r="D3523" t="s">
        <v>1681</v>
      </c>
      <c r="E3523" t="s">
        <v>20983</v>
      </c>
      <c r="F3523" t="s">
        <v>37</v>
      </c>
      <c r="G3523" t="s">
        <v>38</v>
      </c>
      <c r="H3523">
        <v>1500000</v>
      </c>
      <c r="I3523">
        <v>6.2</v>
      </c>
    </row>
    <row r="3524" spans="1:9" x14ac:dyDescent="0.3">
      <c r="A3524" t="s">
        <v>20994</v>
      </c>
      <c r="B3524">
        <v>87</v>
      </c>
      <c r="C3524">
        <v>163245</v>
      </c>
      <c r="D3524" t="s">
        <v>3932</v>
      </c>
      <c r="E3524" t="s">
        <v>20997</v>
      </c>
      <c r="F3524" t="s">
        <v>37</v>
      </c>
      <c r="G3524" t="s">
        <v>38</v>
      </c>
      <c r="H3524">
        <v>1500000</v>
      </c>
      <c r="I3524">
        <v>8.6</v>
      </c>
    </row>
    <row r="3525" spans="1:9" x14ac:dyDescent="0.3">
      <c r="A3525" t="s">
        <v>21001</v>
      </c>
      <c r="B3525">
        <v>91</v>
      </c>
      <c r="C3525">
        <v>119841</v>
      </c>
      <c r="D3525" t="s">
        <v>3409</v>
      </c>
      <c r="E3525" t="s">
        <v>21002</v>
      </c>
      <c r="F3525" t="s">
        <v>37</v>
      </c>
      <c r="G3525" t="s">
        <v>38</v>
      </c>
      <c r="H3525">
        <v>1500000</v>
      </c>
      <c r="I3525">
        <v>6.5</v>
      </c>
    </row>
    <row r="3526" spans="1:9" x14ac:dyDescent="0.3">
      <c r="A3526" t="s">
        <v>6251</v>
      </c>
      <c r="B3526">
        <v>84</v>
      </c>
      <c r="C3526">
        <v>173066</v>
      </c>
      <c r="D3526" t="s">
        <v>2786</v>
      </c>
      <c r="E3526" t="s">
        <v>21005</v>
      </c>
      <c r="F3526" t="s">
        <v>37</v>
      </c>
      <c r="G3526" t="s">
        <v>38</v>
      </c>
      <c r="H3526">
        <v>1500000</v>
      </c>
      <c r="I3526">
        <v>6.3</v>
      </c>
    </row>
    <row r="3527" spans="1:9" x14ac:dyDescent="0.3">
      <c r="A3527" t="s">
        <v>13756</v>
      </c>
      <c r="B3527">
        <v>90</v>
      </c>
      <c r="C3527">
        <v>92362</v>
      </c>
      <c r="D3527" t="s">
        <v>2527</v>
      </c>
      <c r="E3527" t="s">
        <v>21009</v>
      </c>
      <c r="F3527" t="s">
        <v>37</v>
      </c>
      <c r="G3527" t="s">
        <v>38</v>
      </c>
      <c r="H3527">
        <v>1500000</v>
      </c>
      <c r="I3527">
        <v>4.3</v>
      </c>
    </row>
    <row r="3528" spans="1:9" x14ac:dyDescent="0.3">
      <c r="A3528" t="s">
        <v>21011</v>
      </c>
      <c r="B3528">
        <v>98</v>
      </c>
      <c r="C3528">
        <v>105943</v>
      </c>
      <c r="D3528" t="s">
        <v>1671</v>
      </c>
      <c r="E3528" t="s">
        <v>21013</v>
      </c>
      <c r="F3528" t="s">
        <v>37</v>
      </c>
      <c r="G3528" t="s">
        <v>38</v>
      </c>
      <c r="H3528">
        <v>1500000</v>
      </c>
      <c r="I3528">
        <v>6.1</v>
      </c>
    </row>
    <row r="3529" spans="1:9" x14ac:dyDescent="0.3">
      <c r="A3529" t="s">
        <v>15906</v>
      </c>
      <c r="B3529">
        <v>124</v>
      </c>
      <c r="C3529">
        <v>183490</v>
      </c>
      <c r="D3529" t="s">
        <v>3396</v>
      </c>
      <c r="E3529" t="s">
        <v>21023</v>
      </c>
      <c r="F3529" t="s">
        <v>37</v>
      </c>
      <c r="G3529" t="s">
        <v>38</v>
      </c>
      <c r="H3529">
        <v>1700000</v>
      </c>
      <c r="I3529">
        <v>5.8</v>
      </c>
    </row>
    <row r="3530" spans="1:9" x14ac:dyDescent="0.3">
      <c r="A3530" t="s">
        <v>21027</v>
      </c>
      <c r="B3530">
        <v>95</v>
      </c>
      <c r="C3530">
        <v>3478</v>
      </c>
      <c r="D3530" t="s">
        <v>7406</v>
      </c>
      <c r="E3530" t="s">
        <v>21029</v>
      </c>
      <c r="F3530" t="s">
        <v>37</v>
      </c>
      <c r="G3530" t="s">
        <v>268</v>
      </c>
      <c r="H3530">
        <v>1500000</v>
      </c>
      <c r="I3530">
        <v>6.7</v>
      </c>
    </row>
    <row r="3531" spans="1:9" x14ac:dyDescent="0.3">
      <c r="A3531" t="s">
        <v>21033</v>
      </c>
      <c r="B3531">
        <v>90</v>
      </c>
      <c r="C3531">
        <v>52166</v>
      </c>
      <c r="D3531" t="s">
        <v>3409</v>
      </c>
      <c r="E3531" t="s">
        <v>21034</v>
      </c>
      <c r="F3531" t="s">
        <v>37</v>
      </c>
      <c r="G3531" t="s">
        <v>38</v>
      </c>
      <c r="H3531">
        <v>2000000</v>
      </c>
      <c r="I3531">
        <v>6.7</v>
      </c>
    </row>
    <row r="3532" spans="1:9" x14ac:dyDescent="0.3">
      <c r="A3532" t="s">
        <v>12822</v>
      </c>
      <c r="B3532">
        <v>101</v>
      </c>
      <c r="C3532">
        <v>1163508</v>
      </c>
      <c r="D3532" t="s">
        <v>895</v>
      </c>
      <c r="E3532" t="s">
        <v>21041</v>
      </c>
      <c r="F3532" t="s">
        <v>37</v>
      </c>
      <c r="G3532" t="s">
        <v>38</v>
      </c>
      <c r="H3532">
        <v>2500000</v>
      </c>
      <c r="I3532">
        <v>5.0999999999999996</v>
      </c>
    </row>
    <row r="3533" spans="1:9" x14ac:dyDescent="0.3">
      <c r="A3533" t="s">
        <v>21099</v>
      </c>
      <c r="B3533">
        <v>83</v>
      </c>
      <c r="C3533">
        <v>184925485</v>
      </c>
      <c r="D3533" t="s">
        <v>6030</v>
      </c>
      <c r="E3533" t="s">
        <v>21102</v>
      </c>
      <c r="F3533" t="s">
        <v>37</v>
      </c>
      <c r="G3533" t="s">
        <v>38</v>
      </c>
      <c r="H3533">
        <v>2000000</v>
      </c>
      <c r="I3533">
        <v>7.7</v>
      </c>
    </row>
    <row r="3534" spans="1:9" x14ac:dyDescent="0.3">
      <c r="A3534" t="s">
        <v>21106</v>
      </c>
      <c r="B3534">
        <v>106</v>
      </c>
      <c r="C3534">
        <v>304124</v>
      </c>
      <c r="D3534" t="s">
        <v>3409</v>
      </c>
      <c r="E3534" t="s">
        <v>21108</v>
      </c>
      <c r="F3534" t="s">
        <v>2778</v>
      </c>
      <c r="G3534" t="s">
        <v>18942</v>
      </c>
      <c r="H3534">
        <v>1400000</v>
      </c>
      <c r="I3534">
        <v>6.7</v>
      </c>
    </row>
    <row r="3535" spans="1:9" x14ac:dyDescent="0.3">
      <c r="A3535" t="s">
        <v>21117</v>
      </c>
      <c r="B3535">
        <v>94</v>
      </c>
      <c r="C3535">
        <v>36830</v>
      </c>
      <c r="D3535" t="s">
        <v>21119</v>
      </c>
      <c r="E3535" t="s">
        <v>21120</v>
      </c>
      <c r="F3535" t="s">
        <v>37</v>
      </c>
      <c r="G3535" t="s">
        <v>56</v>
      </c>
      <c r="H3535">
        <v>1400000</v>
      </c>
      <c r="I3535">
        <v>6.6</v>
      </c>
    </row>
    <row r="3536" spans="1:9" x14ac:dyDescent="0.3">
      <c r="A3536" t="s">
        <v>1294</v>
      </c>
      <c r="B3536">
        <v>120</v>
      </c>
      <c r="C3536">
        <v>3650677</v>
      </c>
      <c r="D3536" t="s">
        <v>1009</v>
      </c>
      <c r="E3536" t="s">
        <v>21152</v>
      </c>
      <c r="F3536" t="s">
        <v>37</v>
      </c>
      <c r="G3536" t="s">
        <v>56</v>
      </c>
      <c r="H3536">
        <v>960000</v>
      </c>
      <c r="I3536">
        <v>8.1999999999999993</v>
      </c>
    </row>
    <row r="3537" spans="1:9" x14ac:dyDescent="0.3">
      <c r="A3537" t="s">
        <v>16244</v>
      </c>
      <c r="B3537">
        <v>105</v>
      </c>
      <c r="C3537">
        <v>1647780</v>
      </c>
      <c r="D3537" t="s">
        <v>3409</v>
      </c>
      <c r="E3537" t="s">
        <v>21164</v>
      </c>
      <c r="F3537" t="s">
        <v>15778</v>
      </c>
      <c r="G3537" t="s">
        <v>7711</v>
      </c>
      <c r="H3537">
        <v>1300000</v>
      </c>
      <c r="I3537">
        <v>8.1</v>
      </c>
    </row>
    <row r="3538" spans="1:9" x14ac:dyDescent="0.3">
      <c r="A3538" t="s">
        <v>272</v>
      </c>
      <c r="B3538">
        <v>95</v>
      </c>
      <c r="C3538">
        <v>695229</v>
      </c>
      <c r="D3538" t="s">
        <v>2527</v>
      </c>
      <c r="E3538" t="s">
        <v>21168</v>
      </c>
      <c r="F3538" t="s">
        <v>37</v>
      </c>
      <c r="G3538" t="s">
        <v>38</v>
      </c>
      <c r="H3538">
        <v>1300000</v>
      </c>
      <c r="I3538">
        <v>7.2</v>
      </c>
    </row>
    <row r="3539" spans="1:9" x14ac:dyDescent="0.3">
      <c r="A3539" t="s">
        <v>21171</v>
      </c>
      <c r="B3539">
        <v>135</v>
      </c>
      <c r="C3539">
        <v>638951</v>
      </c>
      <c r="D3539" t="s">
        <v>3409</v>
      </c>
      <c r="E3539" t="s">
        <v>21174</v>
      </c>
      <c r="F3539" t="s">
        <v>21178</v>
      </c>
      <c r="G3539" t="s">
        <v>38</v>
      </c>
      <c r="H3539">
        <v>1592000</v>
      </c>
      <c r="I3539">
        <v>7.4</v>
      </c>
    </row>
    <row r="3540" spans="1:9" x14ac:dyDescent="0.3">
      <c r="A3540" t="s">
        <v>21179</v>
      </c>
      <c r="B3540">
        <v>105</v>
      </c>
      <c r="C3540">
        <v>609042</v>
      </c>
      <c r="D3540" t="s">
        <v>3409</v>
      </c>
      <c r="E3540" t="s">
        <v>21180</v>
      </c>
      <c r="F3540" t="s">
        <v>37</v>
      </c>
      <c r="G3540" t="s">
        <v>38</v>
      </c>
      <c r="H3540">
        <v>1300000</v>
      </c>
      <c r="I3540">
        <v>6.5</v>
      </c>
    </row>
    <row r="3541" spans="1:9" x14ac:dyDescent="0.3">
      <c r="A3541" t="s">
        <v>21183</v>
      </c>
      <c r="B3541">
        <v>83</v>
      </c>
      <c r="C3541">
        <v>1521</v>
      </c>
      <c r="D3541" t="s">
        <v>7579</v>
      </c>
      <c r="E3541" t="s">
        <v>21184</v>
      </c>
      <c r="F3541" t="s">
        <v>37</v>
      </c>
      <c r="G3541" t="s">
        <v>268</v>
      </c>
      <c r="H3541">
        <v>1500000</v>
      </c>
      <c r="I3541">
        <v>5.7</v>
      </c>
    </row>
    <row r="3542" spans="1:9" x14ac:dyDescent="0.3">
      <c r="A3542" t="s">
        <v>21206</v>
      </c>
      <c r="B3542">
        <v>87</v>
      </c>
      <c r="C3542">
        <v>19539</v>
      </c>
      <c r="D3542" t="s">
        <v>1671</v>
      </c>
      <c r="E3542" t="s">
        <v>21207</v>
      </c>
      <c r="F3542" t="s">
        <v>37</v>
      </c>
      <c r="G3542" t="s">
        <v>38</v>
      </c>
      <c r="H3542">
        <v>1000000</v>
      </c>
      <c r="I3542">
        <v>6.2</v>
      </c>
    </row>
    <row r="3543" spans="1:9" x14ac:dyDescent="0.3">
      <c r="A3543" t="s">
        <v>21210</v>
      </c>
      <c r="B3543">
        <v>97</v>
      </c>
      <c r="C3543">
        <v>100358</v>
      </c>
      <c r="D3543" t="s">
        <v>11250</v>
      </c>
      <c r="E3543" t="s">
        <v>21212</v>
      </c>
      <c r="F3543" t="s">
        <v>37</v>
      </c>
      <c r="G3543" t="s">
        <v>5612</v>
      </c>
      <c r="H3543">
        <v>1500000</v>
      </c>
      <c r="I3543">
        <v>3.3</v>
      </c>
    </row>
    <row r="3544" spans="1:9" x14ac:dyDescent="0.3">
      <c r="A3544" t="s">
        <v>7064</v>
      </c>
      <c r="B3544">
        <v>87</v>
      </c>
      <c r="C3544">
        <v>19100000</v>
      </c>
      <c r="D3544" t="s">
        <v>3030</v>
      </c>
      <c r="E3544" t="s">
        <v>21232</v>
      </c>
      <c r="F3544" t="s">
        <v>37</v>
      </c>
      <c r="G3544" t="s">
        <v>38</v>
      </c>
      <c r="H3544">
        <v>1250000</v>
      </c>
      <c r="I3544">
        <v>6.1</v>
      </c>
    </row>
    <row r="3545" spans="1:9" x14ac:dyDescent="0.3">
      <c r="A3545" t="s">
        <v>19580</v>
      </c>
      <c r="B3545">
        <v>80</v>
      </c>
      <c r="C3545">
        <v>2833383</v>
      </c>
      <c r="D3545" t="s">
        <v>6199</v>
      </c>
      <c r="E3545" t="s">
        <v>21248</v>
      </c>
      <c r="F3545" t="s">
        <v>37</v>
      </c>
      <c r="G3545" t="s">
        <v>38</v>
      </c>
      <c r="H3545">
        <v>427000</v>
      </c>
      <c r="I3545">
        <v>5.7</v>
      </c>
    </row>
    <row r="3546" spans="1:9" x14ac:dyDescent="0.3">
      <c r="A3546" t="s">
        <v>1526</v>
      </c>
      <c r="B3546">
        <v>100</v>
      </c>
      <c r="C3546">
        <v>24741700</v>
      </c>
      <c r="D3546" t="s">
        <v>3409</v>
      </c>
      <c r="E3546" t="s">
        <v>21278</v>
      </c>
      <c r="F3546" t="s">
        <v>37</v>
      </c>
      <c r="G3546" t="s">
        <v>38</v>
      </c>
      <c r="H3546">
        <v>1200000</v>
      </c>
      <c r="I3546">
        <v>7.2</v>
      </c>
    </row>
    <row r="3547" spans="1:9" x14ac:dyDescent="0.3">
      <c r="A3547" t="s">
        <v>332</v>
      </c>
      <c r="B3547">
        <v>103</v>
      </c>
      <c r="C3547">
        <v>55153403</v>
      </c>
      <c r="D3547" t="s">
        <v>3030</v>
      </c>
      <c r="E3547" t="s">
        <v>21281</v>
      </c>
      <c r="F3547" t="s">
        <v>37</v>
      </c>
      <c r="G3547" t="s">
        <v>38</v>
      </c>
      <c r="H3547">
        <v>1200000</v>
      </c>
      <c r="I3547">
        <v>7.7</v>
      </c>
    </row>
    <row r="3548" spans="1:9" x14ac:dyDescent="0.3">
      <c r="A3548" t="s">
        <v>4939</v>
      </c>
      <c r="B3548">
        <v>100</v>
      </c>
      <c r="C3548">
        <v>18488314</v>
      </c>
      <c r="D3548" t="s">
        <v>12488</v>
      </c>
      <c r="E3548" t="s">
        <v>21284</v>
      </c>
      <c r="F3548" t="s">
        <v>37</v>
      </c>
      <c r="G3548" t="s">
        <v>38</v>
      </c>
      <c r="H3548">
        <v>1200000</v>
      </c>
      <c r="I3548">
        <v>7.1</v>
      </c>
    </row>
    <row r="3549" spans="1:9" x14ac:dyDescent="0.3">
      <c r="A3549" t="s">
        <v>21293</v>
      </c>
      <c r="B3549">
        <v>89</v>
      </c>
      <c r="C3549">
        <v>11278</v>
      </c>
      <c r="D3549" t="s">
        <v>2527</v>
      </c>
      <c r="E3549" t="s">
        <v>21296</v>
      </c>
      <c r="F3549" t="s">
        <v>2778</v>
      </c>
      <c r="G3549" t="s">
        <v>2913</v>
      </c>
      <c r="H3549">
        <v>1300000</v>
      </c>
      <c r="I3549">
        <v>7</v>
      </c>
    </row>
    <row r="3550" spans="1:9" x14ac:dyDescent="0.3">
      <c r="A3550" t="s">
        <v>10306</v>
      </c>
      <c r="B3550">
        <v>114</v>
      </c>
      <c r="C3550">
        <v>13876974</v>
      </c>
      <c r="D3550" t="s">
        <v>1415</v>
      </c>
      <c r="E3550" t="s">
        <v>21301</v>
      </c>
      <c r="F3550" t="s">
        <v>5611</v>
      </c>
      <c r="G3550" t="s">
        <v>5612</v>
      </c>
      <c r="H3550">
        <v>7000000</v>
      </c>
      <c r="I3550">
        <v>7.4</v>
      </c>
    </row>
    <row r="3551" spans="1:9" x14ac:dyDescent="0.3">
      <c r="A3551" t="s">
        <v>13573</v>
      </c>
      <c r="B3551">
        <v>111</v>
      </c>
      <c r="C3551">
        <v>9180275</v>
      </c>
      <c r="D3551" t="s">
        <v>3409</v>
      </c>
      <c r="E3551" t="s">
        <v>21304</v>
      </c>
      <c r="F3551" t="s">
        <v>37</v>
      </c>
      <c r="G3551" t="s">
        <v>38</v>
      </c>
      <c r="H3551">
        <v>1200000</v>
      </c>
      <c r="I3551">
        <v>7.7</v>
      </c>
    </row>
    <row r="3552" spans="1:9" x14ac:dyDescent="0.3">
      <c r="A3552" t="s">
        <v>21311</v>
      </c>
      <c r="B3552">
        <v>85</v>
      </c>
      <c r="C3552">
        <v>2199853</v>
      </c>
      <c r="D3552" t="s">
        <v>2527</v>
      </c>
      <c r="E3552" t="s">
        <v>21312</v>
      </c>
      <c r="F3552" t="s">
        <v>37</v>
      </c>
      <c r="G3552" t="s">
        <v>38</v>
      </c>
      <c r="H3552">
        <v>1200000</v>
      </c>
      <c r="I3552">
        <v>6.6</v>
      </c>
    </row>
    <row r="3553" spans="1:9" x14ac:dyDescent="0.3">
      <c r="A3553" t="s">
        <v>21315</v>
      </c>
      <c r="B3553">
        <v>113</v>
      </c>
      <c r="C3553">
        <v>2859955</v>
      </c>
      <c r="D3553" t="s">
        <v>3794</v>
      </c>
      <c r="E3553" t="s">
        <v>21316</v>
      </c>
      <c r="F3553" t="s">
        <v>37</v>
      </c>
      <c r="G3553" t="s">
        <v>38</v>
      </c>
      <c r="H3553">
        <v>1200000</v>
      </c>
      <c r="I3553">
        <v>6</v>
      </c>
    </row>
    <row r="3554" spans="1:9" x14ac:dyDescent="0.3">
      <c r="A3554" t="s">
        <v>1764</v>
      </c>
      <c r="B3554">
        <v>99</v>
      </c>
      <c r="C3554">
        <v>2812029</v>
      </c>
      <c r="D3554" t="s">
        <v>2125</v>
      </c>
      <c r="E3554" t="s">
        <v>21319</v>
      </c>
      <c r="F3554" t="s">
        <v>37</v>
      </c>
      <c r="G3554" t="s">
        <v>38</v>
      </c>
      <c r="H3554">
        <v>1200000</v>
      </c>
      <c r="I3554">
        <v>8.4</v>
      </c>
    </row>
    <row r="3555" spans="1:9" x14ac:dyDescent="0.3">
      <c r="A3555" t="s">
        <v>8662</v>
      </c>
      <c r="B3555">
        <v>142</v>
      </c>
      <c r="C3555">
        <v>6100000</v>
      </c>
      <c r="D3555" t="s">
        <v>15011</v>
      </c>
      <c r="E3555" t="s">
        <v>21329</v>
      </c>
      <c r="F3555" t="s">
        <v>9795</v>
      </c>
      <c r="G3555" t="s">
        <v>7090</v>
      </c>
      <c r="H3555">
        <v>1200000</v>
      </c>
      <c r="I3555">
        <v>8.9</v>
      </c>
    </row>
    <row r="3556" spans="1:9" x14ac:dyDescent="0.3">
      <c r="A3556" t="s">
        <v>21333</v>
      </c>
      <c r="B3556">
        <v>112</v>
      </c>
      <c r="C3556">
        <v>375723</v>
      </c>
      <c r="D3556" t="s">
        <v>2527</v>
      </c>
      <c r="E3556" t="s">
        <v>21336</v>
      </c>
      <c r="F3556" t="s">
        <v>14503</v>
      </c>
      <c r="G3556" t="s">
        <v>16841</v>
      </c>
      <c r="H3556">
        <v>4000000</v>
      </c>
      <c r="I3556">
        <v>7.9</v>
      </c>
    </row>
    <row r="3557" spans="1:9" x14ac:dyDescent="0.3">
      <c r="A3557" t="s">
        <v>21340</v>
      </c>
      <c r="B3557">
        <v>108</v>
      </c>
      <c r="C3557">
        <v>594904</v>
      </c>
      <c r="D3557" t="s">
        <v>2527</v>
      </c>
      <c r="E3557" t="s">
        <v>21342</v>
      </c>
      <c r="F3557" t="s">
        <v>37</v>
      </c>
      <c r="G3557" t="s">
        <v>38</v>
      </c>
      <c r="H3557">
        <v>1200000</v>
      </c>
      <c r="I3557">
        <v>6</v>
      </c>
    </row>
    <row r="3558" spans="1:9" x14ac:dyDescent="0.3">
      <c r="A3558" t="s">
        <v>21346</v>
      </c>
      <c r="B3558">
        <v>88</v>
      </c>
      <c r="C3558">
        <v>58936</v>
      </c>
      <c r="D3558" t="s">
        <v>6419</v>
      </c>
      <c r="E3558" t="s">
        <v>21349</v>
      </c>
      <c r="F3558" t="s">
        <v>37</v>
      </c>
      <c r="G3558" t="s">
        <v>38</v>
      </c>
      <c r="H3558">
        <v>1200000</v>
      </c>
      <c r="I3558">
        <v>6.1</v>
      </c>
    </row>
    <row r="3559" spans="1:9" x14ac:dyDescent="0.3">
      <c r="A3559" t="s">
        <v>14739</v>
      </c>
      <c r="B3559">
        <v>97</v>
      </c>
      <c r="C3559">
        <v>24784</v>
      </c>
      <c r="D3559" t="s">
        <v>67</v>
      </c>
      <c r="E3559" t="s">
        <v>21353</v>
      </c>
      <c r="F3559" t="s">
        <v>37</v>
      </c>
      <c r="G3559" t="s">
        <v>268</v>
      </c>
      <c r="H3559">
        <v>1200000</v>
      </c>
      <c r="I3559">
        <v>7.4</v>
      </c>
    </row>
    <row r="3560" spans="1:9" x14ac:dyDescent="0.3">
      <c r="A3560" t="s">
        <v>21356</v>
      </c>
      <c r="B3560">
        <v>85</v>
      </c>
      <c r="C3560">
        <v>7826</v>
      </c>
      <c r="D3560" t="s">
        <v>17534</v>
      </c>
      <c r="E3560" t="s">
        <v>21357</v>
      </c>
      <c r="F3560" t="s">
        <v>37</v>
      </c>
      <c r="G3560" t="s">
        <v>38</v>
      </c>
      <c r="H3560">
        <v>1200000</v>
      </c>
      <c r="I3560">
        <v>6.2</v>
      </c>
    </row>
    <row r="3561" spans="1:9" x14ac:dyDescent="0.3">
      <c r="A3561" t="s">
        <v>21367</v>
      </c>
      <c r="B3561">
        <v>110</v>
      </c>
      <c r="C3561">
        <v>3830</v>
      </c>
      <c r="D3561" t="s">
        <v>2527</v>
      </c>
      <c r="E3561" t="s">
        <v>21370</v>
      </c>
      <c r="F3561" t="s">
        <v>2778</v>
      </c>
      <c r="G3561" t="s">
        <v>38</v>
      </c>
      <c r="H3561">
        <v>1200000</v>
      </c>
      <c r="I3561">
        <v>7.2</v>
      </c>
    </row>
    <row r="3562" spans="1:9" x14ac:dyDescent="0.3">
      <c r="A3562" t="s">
        <v>3613</v>
      </c>
      <c r="B3562">
        <v>91</v>
      </c>
      <c r="C3562">
        <v>2850263</v>
      </c>
      <c r="D3562" t="s">
        <v>21401</v>
      </c>
      <c r="E3562" t="s">
        <v>21402</v>
      </c>
      <c r="F3562" t="s">
        <v>37</v>
      </c>
      <c r="G3562" t="s">
        <v>38</v>
      </c>
      <c r="H3562">
        <v>2600000</v>
      </c>
      <c r="I3562">
        <v>6.2</v>
      </c>
    </row>
    <row r="3563" spans="1:9" x14ac:dyDescent="0.3">
      <c r="A3563" t="s">
        <v>21423</v>
      </c>
      <c r="B3563">
        <v>94</v>
      </c>
      <c r="C3563">
        <v>16101109</v>
      </c>
      <c r="D3563" t="s">
        <v>1671</v>
      </c>
      <c r="E3563" t="s">
        <v>21424</v>
      </c>
      <c r="F3563" t="s">
        <v>37</v>
      </c>
      <c r="G3563" t="s">
        <v>38</v>
      </c>
      <c r="H3563">
        <v>3000000</v>
      </c>
      <c r="I3563">
        <v>6.8</v>
      </c>
    </row>
    <row r="3564" spans="1:9" x14ac:dyDescent="0.3">
      <c r="A3564" t="s">
        <v>17484</v>
      </c>
      <c r="B3564">
        <v>90</v>
      </c>
      <c r="C3564">
        <v>6013</v>
      </c>
      <c r="D3564" t="s">
        <v>2125</v>
      </c>
      <c r="E3564" t="s">
        <v>21427</v>
      </c>
      <c r="F3564" t="s">
        <v>37</v>
      </c>
      <c r="G3564" t="s">
        <v>56</v>
      </c>
      <c r="H3564">
        <v>695393</v>
      </c>
      <c r="I3564">
        <v>7.7</v>
      </c>
    </row>
    <row r="3565" spans="1:9" x14ac:dyDescent="0.3">
      <c r="A3565" t="s">
        <v>21436</v>
      </c>
      <c r="B3565">
        <v>92</v>
      </c>
      <c r="C3565">
        <v>1400000</v>
      </c>
      <c r="D3565" t="s">
        <v>19848</v>
      </c>
      <c r="E3565" t="s">
        <v>21437</v>
      </c>
      <c r="F3565" t="s">
        <v>37</v>
      </c>
      <c r="G3565" t="s">
        <v>38</v>
      </c>
      <c r="H3565">
        <v>1100000</v>
      </c>
      <c r="I3565">
        <v>5.9</v>
      </c>
    </row>
    <row r="3566" spans="1:9" x14ac:dyDescent="0.3">
      <c r="A3566" t="s">
        <v>21445</v>
      </c>
      <c r="B3566">
        <v>73</v>
      </c>
      <c r="C3566">
        <v>39659</v>
      </c>
      <c r="D3566" t="s">
        <v>21447</v>
      </c>
      <c r="E3566" t="s">
        <v>21449</v>
      </c>
      <c r="F3566" t="s">
        <v>37</v>
      </c>
      <c r="G3566" t="s">
        <v>268</v>
      </c>
      <c r="H3566">
        <v>1600000</v>
      </c>
      <c r="I3566">
        <v>7</v>
      </c>
    </row>
    <row r="3567" spans="1:9" x14ac:dyDescent="0.3">
      <c r="A3567" t="s">
        <v>21460</v>
      </c>
      <c r="B3567">
        <v>110</v>
      </c>
      <c r="C3567">
        <v>56129</v>
      </c>
      <c r="D3567" t="s">
        <v>2954</v>
      </c>
      <c r="E3567" t="s">
        <v>21462</v>
      </c>
      <c r="F3567" t="s">
        <v>37</v>
      </c>
      <c r="G3567" t="s">
        <v>268</v>
      </c>
      <c r="H3567">
        <v>1100000</v>
      </c>
      <c r="I3567">
        <v>6.1</v>
      </c>
    </row>
    <row r="3568" spans="1:9" x14ac:dyDescent="0.3">
      <c r="A3568" t="s">
        <v>21466</v>
      </c>
      <c r="B3568">
        <v>102</v>
      </c>
      <c r="C3568">
        <v>4105123</v>
      </c>
      <c r="D3568" t="s">
        <v>334</v>
      </c>
      <c r="E3568" t="s">
        <v>21469</v>
      </c>
      <c r="F3568" t="s">
        <v>21473</v>
      </c>
      <c r="G3568" t="s">
        <v>21474</v>
      </c>
      <c r="H3568">
        <v>1100000</v>
      </c>
      <c r="I3568">
        <v>7.6</v>
      </c>
    </row>
    <row r="3569" spans="1:9" x14ac:dyDescent="0.3">
      <c r="A3569" t="s">
        <v>6234</v>
      </c>
      <c r="B3569">
        <v>145</v>
      </c>
      <c r="C3569">
        <v>117235247</v>
      </c>
      <c r="D3569" t="s">
        <v>3794</v>
      </c>
      <c r="E3569" t="s">
        <v>21506</v>
      </c>
      <c r="F3569" t="s">
        <v>37</v>
      </c>
      <c r="G3569" t="s">
        <v>38</v>
      </c>
      <c r="H3569">
        <v>960000</v>
      </c>
      <c r="I3569">
        <v>8.1</v>
      </c>
    </row>
    <row r="3570" spans="1:9" x14ac:dyDescent="0.3">
      <c r="A3570" t="s">
        <v>21520</v>
      </c>
      <c r="B3570">
        <v>83</v>
      </c>
      <c r="C3570">
        <v>31537320</v>
      </c>
      <c r="D3570" t="s">
        <v>3030</v>
      </c>
      <c r="E3570" t="s">
        <v>21522</v>
      </c>
      <c r="F3570" t="s">
        <v>37</v>
      </c>
      <c r="G3570" t="s">
        <v>38</v>
      </c>
      <c r="H3570">
        <v>1000000</v>
      </c>
      <c r="I3570">
        <v>5.7</v>
      </c>
    </row>
    <row r="3571" spans="1:9" x14ac:dyDescent="0.3">
      <c r="A3571" t="s">
        <v>2843</v>
      </c>
      <c r="B3571">
        <v>91</v>
      </c>
      <c r="C3571">
        <v>17986000</v>
      </c>
      <c r="D3571" t="s">
        <v>6403</v>
      </c>
      <c r="E3571" t="s">
        <v>21529</v>
      </c>
      <c r="F3571" t="s">
        <v>37</v>
      </c>
      <c r="G3571" t="s">
        <v>38</v>
      </c>
      <c r="H3571">
        <v>1000000</v>
      </c>
      <c r="I3571">
        <v>6.6</v>
      </c>
    </row>
    <row r="3572" spans="1:9" x14ac:dyDescent="0.3">
      <c r="A3572" t="s">
        <v>5689</v>
      </c>
      <c r="B3572">
        <v>110</v>
      </c>
      <c r="C3572">
        <v>16067035</v>
      </c>
      <c r="D3572" t="s">
        <v>50</v>
      </c>
      <c r="E3572" t="s">
        <v>21534</v>
      </c>
      <c r="F3572" t="s">
        <v>37</v>
      </c>
      <c r="G3572" t="s">
        <v>56</v>
      </c>
      <c r="H3572">
        <v>1100000</v>
      </c>
      <c r="I3572">
        <v>7.3</v>
      </c>
    </row>
    <row r="3573" spans="1:9" x14ac:dyDescent="0.3">
      <c r="A3573" t="s">
        <v>21537</v>
      </c>
      <c r="B3573">
        <v>86</v>
      </c>
      <c r="C3573">
        <v>18112929</v>
      </c>
      <c r="D3573" t="s">
        <v>4277</v>
      </c>
      <c r="E3573" t="s">
        <v>21538</v>
      </c>
      <c r="F3573" t="s">
        <v>37</v>
      </c>
      <c r="G3573" t="s">
        <v>38</v>
      </c>
      <c r="H3573">
        <v>1000000</v>
      </c>
      <c r="I3573">
        <v>5</v>
      </c>
    </row>
    <row r="3574" spans="1:9" x14ac:dyDescent="0.3">
      <c r="A3574" t="s">
        <v>21541</v>
      </c>
      <c r="B3574">
        <v>86</v>
      </c>
      <c r="C3574">
        <v>14564027</v>
      </c>
      <c r="D3574" t="s">
        <v>7406</v>
      </c>
      <c r="E3574" t="s">
        <v>21544</v>
      </c>
      <c r="F3574" t="s">
        <v>37</v>
      </c>
      <c r="G3574" t="s">
        <v>56</v>
      </c>
      <c r="H3574">
        <v>1000000</v>
      </c>
      <c r="I3574">
        <v>7</v>
      </c>
    </row>
    <row r="3575" spans="1:9" x14ac:dyDescent="0.3">
      <c r="A3575" t="s">
        <v>21548</v>
      </c>
      <c r="B3575">
        <v>120</v>
      </c>
      <c r="C3575">
        <v>20773070</v>
      </c>
      <c r="D3575" t="s">
        <v>3409</v>
      </c>
      <c r="E3575" t="s">
        <v>21551</v>
      </c>
      <c r="F3575" t="s">
        <v>37</v>
      </c>
      <c r="G3575" t="s">
        <v>38</v>
      </c>
      <c r="H3575">
        <v>5000000</v>
      </c>
      <c r="I3575">
        <v>3.4</v>
      </c>
    </row>
    <row r="3576" spans="1:9" x14ac:dyDescent="0.3">
      <c r="A3576" t="s">
        <v>9031</v>
      </c>
      <c r="B3576">
        <v>90</v>
      </c>
      <c r="C3576">
        <v>10042266</v>
      </c>
      <c r="D3576" t="s">
        <v>6132</v>
      </c>
      <c r="E3576" t="s">
        <v>21555</v>
      </c>
      <c r="F3576" t="s">
        <v>37</v>
      </c>
      <c r="G3576" t="s">
        <v>38</v>
      </c>
      <c r="H3576">
        <v>1000000</v>
      </c>
      <c r="I3576">
        <v>5.9</v>
      </c>
    </row>
    <row r="3577" spans="1:9" x14ac:dyDescent="0.3">
      <c r="A3577" t="s">
        <v>21558</v>
      </c>
      <c r="B3577">
        <v>99</v>
      </c>
      <c r="C3577">
        <v>10037390</v>
      </c>
      <c r="D3577" t="s">
        <v>5664</v>
      </c>
      <c r="E3577" t="s">
        <v>21561</v>
      </c>
      <c r="F3577" t="s">
        <v>676</v>
      </c>
      <c r="G3577" t="s">
        <v>677</v>
      </c>
      <c r="H3577">
        <v>1000000000</v>
      </c>
      <c r="I3577">
        <v>6</v>
      </c>
    </row>
    <row r="3578" spans="1:9" x14ac:dyDescent="0.3">
      <c r="A3578" t="s">
        <v>12958</v>
      </c>
      <c r="B3578">
        <v>112</v>
      </c>
      <c r="C3578">
        <v>9701559</v>
      </c>
      <c r="D3578" t="s">
        <v>214</v>
      </c>
      <c r="E3578" t="s">
        <v>21565</v>
      </c>
      <c r="F3578" t="s">
        <v>37</v>
      </c>
      <c r="G3578" t="s">
        <v>38</v>
      </c>
      <c r="H3578">
        <v>3500000</v>
      </c>
      <c r="I3578">
        <v>7.4</v>
      </c>
    </row>
    <row r="3579" spans="1:9" x14ac:dyDescent="0.3">
      <c r="A3579" t="s">
        <v>21568</v>
      </c>
      <c r="B3579">
        <v>103</v>
      </c>
      <c r="C3579">
        <v>9013113</v>
      </c>
      <c r="D3579" t="s">
        <v>5383</v>
      </c>
      <c r="E3579" t="s">
        <v>21569</v>
      </c>
      <c r="F3579" t="s">
        <v>37</v>
      </c>
      <c r="G3579" t="s">
        <v>38</v>
      </c>
      <c r="H3579">
        <v>1000000</v>
      </c>
      <c r="I3579">
        <v>7.4</v>
      </c>
    </row>
    <row r="3580" spans="1:9" x14ac:dyDescent="0.3">
      <c r="A3580" t="s">
        <v>10983</v>
      </c>
      <c r="B3580">
        <v>83</v>
      </c>
      <c r="C3580">
        <v>53245055</v>
      </c>
      <c r="D3580" t="s">
        <v>6403</v>
      </c>
      <c r="E3580" t="s">
        <v>21575</v>
      </c>
      <c r="F3580" t="s">
        <v>37</v>
      </c>
      <c r="G3580" t="s">
        <v>38</v>
      </c>
      <c r="H3580">
        <v>1000000</v>
      </c>
      <c r="I3580">
        <v>4.2</v>
      </c>
    </row>
    <row r="3581" spans="1:9" x14ac:dyDescent="0.3">
      <c r="A3581" t="s">
        <v>21578</v>
      </c>
      <c r="B3581">
        <v>109</v>
      </c>
      <c r="C3581">
        <v>9000000</v>
      </c>
      <c r="D3581" t="s">
        <v>5510</v>
      </c>
      <c r="E3581" t="s">
        <v>21580</v>
      </c>
      <c r="F3581" t="s">
        <v>37</v>
      </c>
      <c r="G3581" t="s">
        <v>38</v>
      </c>
      <c r="H3581">
        <v>900000</v>
      </c>
      <c r="I3581">
        <v>6.2</v>
      </c>
    </row>
    <row r="3582" spans="1:9" x14ac:dyDescent="0.3">
      <c r="A3582" t="s">
        <v>16339</v>
      </c>
      <c r="B3582">
        <v>100</v>
      </c>
      <c r="C3582">
        <v>7186670</v>
      </c>
      <c r="D3582" t="s">
        <v>17700</v>
      </c>
      <c r="E3582" t="s">
        <v>21610</v>
      </c>
      <c r="F3582" t="s">
        <v>37</v>
      </c>
      <c r="G3582" t="s">
        <v>38</v>
      </c>
      <c r="H3582">
        <v>6000000</v>
      </c>
      <c r="I3582">
        <v>5.4</v>
      </c>
    </row>
    <row r="3583" spans="1:9" x14ac:dyDescent="0.3">
      <c r="A3583" t="s">
        <v>21620</v>
      </c>
      <c r="B3583">
        <v>95</v>
      </c>
      <c r="C3583">
        <v>5997134</v>
      </c>
      <c r="D3583" t="s">
        <v>5022</v>
      </c>
      <c r="E3583" t="s">
        <v>21621</v>
      </c>
      <c r="F3583" t="s">
        <v>37</v>
      </c>
      <c r="G3583" t="s">
        <v>38</v>
      </c>
      <c r="H3583">
        <v>1000000</v>
      </c>
      <c r="I3583">
        <v>7.2</v>
      </c>
    </row>
    <row r="3584" spans="1:9" x14ac:dyDescent="0.3">
      <c r="A3584" t="s">
        <v>13181</v>
      </c>
      <c r="B3584">
        <v>104</v>
      </c>
      <c r="C3584">
        <v>3386698</v>
      </c>
      <c r="D3584" t="s">
        <v>1415</v>
      </c>
      <c r="E3584" t="s">
        <v>21637</v>
      </c>
      <c r="F3584" t="s">
        <v>37</v>
      </c>
      <c r="G3584" t="s">
        <v>38</v>
      </c>
      <c r="H3584">
        <v>1000000</v>
      </c>
      <c r="I3584">
        <v>6.7</v>
      </c>
    </row>
    <row r="3585" spans="1:9" x14ac:dyDescent="0.3">
      <c r="A3585" t="s">
        <v>21656</v>
      </c>
      <c r="B3585">
        <v>97</v>
      </c>
      <c r="C3585">
        <v>2508841</v>
      </c>
      <c r="D3585" t="s">
        <v>1935</v>
      </c>
      <c r="E3585" t="s">
        <v>21658</v>
      </c>
      <c r="F3585" t="s">
        <v>37</v>
      </c>
      <c r="G3585" t="s">
        <v>38</v>
      </c>
      <c r="H3585">
        <v>1000000</v>
      </c>
      <c r="I3585">
        <v>7.2</v>
      </c>
    </row>
    <row r="3586" spans="1:9" x14ac:dyDescent="0.3">
      <c r="A3586" t="s">
        <v>21662</v>
      </c>
      <c r="B3586">
        <v>91</v>
      </c>
      <c r="C3586">
        <v>4946250</v>
      </c>
      <c r="D3586" t="s">
        <v>4068</v>
      </c>
      <c r="E3586" t="s">
        <v>21664</v>
      </c>
      <c r="F3586" t="s">
        <v>37</v>
      </c>
      <c r="G3586" t="s">
        <v>38</v>
      </c>
      <c r="H3586">
        <v>1000000</v>
      </c>
      <c r="I3586">
        <v>7.4</v>
      </c>
    </row>
    <row r="3587" spans="1:9" x14ac:dyDescent="0.3">
      <c r="A3587" t="s">
        <v>17441</v>
      </c>
      <c r="B3587">
        <v>84</v>
      </c>
      <c r="C3587">
        <v>1950218</v>
      </c>
      <c r="D3587" t="s">
        <v>2527</v>
      </c>
      <c r="E3587" t="s">
        <v>21669</v>
      </c>
      <c r="F3587" t="s">
        <v>37</v>
      </c>
      <c r="G3587" t="s">
        <v>38</v>
      </c>
      <c r="H3587">
        <v>1000000</v>
      </c>
      <c r="I3587">
        <v>5.6</v>
      </c>
    </row>
    <row r="3588" spans="1:9" x14ac:dyDescent="0.3">
      <c r="A3588" t="s">
        <v>16101</v>
      </c>
      <c r="B3588">
        <v>86</v>
      </c>
      <c r="C3588">
        <v>1277257</v>
      </c>
      <c r="D3588" t="s">
        <v>1415</v>
      </c>
      <c r="E3588" t="s">
        <v>21673</v>
      </c>
      <c r="F3588" t="s">
        <v>37</v>
      </c>
      <c r="G3588" t="s">
        <v>56</v>
      </c>
      <c r="H3588">
        <v>1000000</v>
      </c>
      <c r="I3588">
        <v>6.8</v>
      </c>
    </row>
    <row r="3589" spans="1:9" x14ac:dyDescent="0.3">
      <c r="A3589" t="s">
        <v>21676</v>
      </c>
      <c r="B3589">
        <v>92</v>
      </c>
      <c r="C3589">
        <v>1677838</v>
      </c>
      <c r="D3589" t="s">
        <v>67</v>
      </c>
      <c r="E3589" t="s">
        <v>21678</v>
      </c>
      <c r="F3589" t="s">
        <v>37</v>
      </c>
      <c r="G3589" t="s">
        <v>38</v>
      </c>
      <c r="H3589">
        <v>1000000</v>
      </c>
      <c r="I3589">
        <v>7.7</v>
      </c>
    </row>
    <row r="3590" spans="1:9" x14ac:dyDescent="0.3">
      <c r="A3590" t="s">
        <v>21682</v>
      </c>
      <c r="B3590">
        <v>94</v>
      </c>
      <c r="C3590">
        <v>1744858</v>
      </c>
      <c r="D3590" t="s">
        <v>4479</v>
      </c>
      <c r="E3590" t="s">
        <v>21683</v>
      </c>
      <c r="F3590" t="s">
        <v>37</v>
      </c>
      <c r="G3590" t="s">
        <v>38</v>
      </c>
      <c r="H3590">
        <v>1000000</v>
      </c>
      <c r="I3590">
        <v>7</v>
      </c>
    </row>
    <row r="3591" spans="1:9" x14ac:dyDescent="0.3">
      <c r="A3591" t="s">
        <v>21691</v>
      </c>
      <c r="B3591">
        <v>100</v>
      </c>
      <c r="C3591">
        <v>982214</v>
      </c>
      <c r="D3591" t="s">
        <v>3409</v>
      </c>
      <c r="E3591" t="s">
        <v>21693</v>
      </c>
      <c r="F3591" t="s">
        <v>37</v>
      </c>
      <c r="G3591" t="s">
        <v>38</v>
      </c>
      <c r="H3591">
        <v>1000000</v>
      </c>
      <c r="I3591">
        <v>7.2</v>
      </c>
    </row>
    <row r="3592" spans="1:9" x14ac:dyDescent="0.3">
      <c r="A3592" t="s">
        <v>21697</v>
      </c>
      <c r="B3592">
        <v>119</v>
      </c>
      <c r="C3592">
        <v>798341</v>
      </c>
      <c r="D3592" t="s">
        <v>3082</v>
      </c>
      <c r="E3592" t="s">
        <v>21699</v>
      </c>
      <c r="F3592" t="s">
        <v>37</v>
      </c>
      <c r="G3592" t="s">
        <v>38</v>
      </c>
      <c r="H3592">
        <v>1000000</v>
      </c>
      <c r="I3592">
        <v>7.2</v>
      </c>
    </row>
    <row r="3593" spans="1:9" x14ac:dyDescent="0.3">
      <c r="A3593" t="s">
        <v>21703</v>
      </c>
      <c r="B3593">
        <v>167</v>
      </c>
      <c r="C3593">
        <v>610991</v>
      </c>
      <c r="D3593" t="s">
        <v>214</v>
      </c>
      <c r="E3593" t="s">
        <v>21705</v>
      </c>
      <c r="F3593" t="s">
        <v>5611</v>
      </c>
      <c r="G3593" t="s">
        <v>5612</v>
      </c>
      <c r="H3593">
        <v>1000000</v>
      </c>
      <c r="I3593">
        <v>6.2</v>
      </c>
    </row>
    <row r="3594" spans="1:9" x14ac:dyDescent="0.3">
      <c r="A3594" t="s">
        <v>10558</v>
      </c>
      <c r="B3594">
        <v>92</v>
      </c>
      <c r="C3594">
        <v>582024</v>
      </c>
      <c r="D3594" t="s">
        <v>5482</v>
      </c>
      <c r="E3594" t="s">
        <v>21710</v>
      </c>
      <c r="F3594" t="s">
        <v>37</v>
      </c>
      <c r="G3594" t="s">
        <v>38</v>
      </c>
      <c r="H3594">
        <v>1000000</v>
      </c>
      <c r="I3594">
        <v>6.2</v>
      </c>
    </row>
    <row r="3595" spans="1:9" x14ac:dyDescent="0.3">
      <c r="A3595" t="s">
        <v>5418</v>
      </c>
      <c r="B3595">
        <v>108</v>
      </c>
      <c r="C3595">
        <v>548712</v>
      </c>
      <c r="D3595" t="s">
        <v>214</v>
      </c>
      <c r="E3595" t="s">
        <v>21714</v>
      </c>
      <c r="F3595" t="s">
        <v>37</v>
      </c>
      <c r="G3595" t="s">
        <v>38</v>
      </c>
      <c r="H3595">
        <v>2500000</v>
      </c>
      <c r="I3595">
        <v>6.9</v>
      </c>
    </row>
    <row r="3596" spans="1:9" x14ac:dyDescent="0.3">
      <c r="A3596" t="s">
        <v>21717</v>
      </c>
      <c r="B3596">
        <v>97</v>
      </c>
      <c r="C3596">
        <v>464655</v>
      </c>
      <c r="D3596" t="s">
        <v>2527</v>
      </c>
      <c r="E3596" t="s">
        <v>21718</v>
      </c>
      <c r="F3596" t="s">
        <v>37</v>
      </c>
      <c r="G3596" t="s">
        <v>38</v>
      </c>
      <c r="H3596">
        <v>1000000</v>
      </c>
      <c r="I3596">
        <v>7</v>
      </c>
    </row>
    <row r="3597" spans="1:9" x14ac:dyDescent="0.3">
      <c r="A3597" t="s">
        <v>19088</v>
      </c>
      <c r="B3597">
        <v>88</v>
      </c>
      <c r="C3597">
        <v>464126</v>
      </c>
      <c r="D3597" t="s">
        <v>3409</v>
      </c>
      <c r="E3597" t="s">
        <v>21721</v>
      </c>
      <c r="F3597" t="s">
        <v>37</v>
      </c>
      <c r="G3597" t="s">
        <v>38</v>
      </c>
      <c r="H3597">
        <v>1000000</v>
      </c>
      <c r="I3597">
        <v>6.7</v>
      </c>
    </row>
    <row r="3598" spans="1:9" x14ac:dyDescent="0.3">
      <c r="A3598" t="s">
        <v>21724</v>
      </c>
      <c r="B3598">
        <v>100</v>
      </c>
      <c r="C3598">
        <v>428535</v>
      </c>
      <c r="D3598" t="s">
        <v>1681</v>
      </c>
      <c r="E3598" t="s">
        <v>21725</v>
      </c>
      <c r="F3598" t="s">
        <v>37</v>
      </c>
      <c r="G3598" t="s">
        <v>38</v>
      </c>
      <c r="H3598">
        <v>1000000</v>
      </c>
      <c r="I3598">
        <v>3.6</v>
      </c>
    </row>
    <row r="3599" spans="1:9" x14ac:dyDescent="0.3">
      <c r="A3599" t="s">
        <v>21739</v>
      </c>
      <c r="B3599">
        <v>88</v>
      </c>
      <c r="C3599">
        <v>104077</v>
      </c>
      <c r="D3599" t="s">
        <v>2490</v>
      </c>
      <c r="E3599" t="s">
        <v>21740</v>
      </c>
      <c r="F3599" t="s">
        <v>37</v>
      </c>
      <c r="G3599" t="s">
        <v>38</v>
      </c>
      <c r="H3599">
        <v>1000000</v>
      </c>
      <c r="I3599">
        <v>7.4</v>
      </c>
    </row>
    <row r="3600" spans="1:9" x14ac:dyDescent="0.3">
      <c r="A3600" t="s">
        <v>21749</v>
      </c>
      <c r="B3600">
        <v>79</v>
      </c>
      <c r="C3600">
        <v>279282</v>
      </c>
      <c r="D3600" t="s">
        <v>1415</v>
      </c>
      <c r="E3600" t="s">
        <v>21750</v>
      </c>
      <c r="F3600" t="s">
        <v>37</v>
      </c>
      <c r="G3600" t="s">
        <v>38</v>
      </c>
      <c r="H3600">
        <v>1000000</v>
      </c>
      <c r="I3600">
        <v>6.1</v>
      </c>
    </row>
    <row r="3601" spans="1:9" x14ac:dyDescent="0.3">
      <c r="A3601" t="s">
        <v>21753</v>
      </c>
      <c r="B3601">
        <v>96</v>
      </c>
      <c r="C3601">
        <v>484221</v>
      </c>
      <c r="D3601" t="s">
        <v>21755</v>
      </c>
      <c r="E3601" t="s">
        <v>21757</v>
      </c>
      <c r="F3601" t="s">
        <v>21473</v>
      </c>
      <c r="G3601" t="s">
        <v>56</v>
      </c>
      <c r="H3601">
        <v>1000000</v>
      </c>
      <c r="I3601">
        <v>8.1999999999999993</v>
      </c>
    </row>
    <row r="3602" spans="1:9" x14ac:dyDescent="0.3">
      <c r="A3602" t="s">
        <v>21761</v>
      </c>
      <c r="B3602">
        <v>53</v>
      </c>
      <c r="C3602">
        <v>274661</v>
      </c>
      <c r="D3602" t="s">
        <v>17956</v>
      </c>
      <c r="E3602" t="s">
        <v>21762</v>
      </c>
      <c r="F3602" t="s">
        <v>37</v>
      </c>
      <c r="G3602" t="s">
        <v>38</v>
      </c>
      <c r="H3602">
        <v>1000000</v>
      </c>
      <c r="I3602">
        <v>7.7</v>
      </c>
    </row>
    <row r="3603" spans="1:9" x14ac:dyDescent="0.3">
      <c r="A3603" t="s">
        <v>21766</v>
      </c>
      <c r="B3603">
        <v>97</v>
      </c>
      <c r="C3603">
        <v>144431</v>
      </c>
      <c r="D3603" t="s">
        <v>16528</v>
      </c>
      <c r="E3603" t="s">
        <v>21769</v>
      </c>
      <c r="F3603" t="s">
        <v>37</v>
      </c>
      <c r="G3603" t="s">
        <v>56</v>
      </c>
      <c r="H3603">
        <v>1000000</v>
      </c>
      <c r="I3603">
        <v>7.3</v>
      </c>
    </row>
    <row r="3604" spans="1:9" x14ac:dyDescent="0.3">
      <c r="A3604" t="s">
        <v>21784</v>
      </c>
      <c r="B3604">
        <v>91</v>
      </c>
      <c r="C3604">
        <v>287761</v>
      </c>
      <c r="D3604" t="s">
        <v>21786</v>
      </c>
      <c r="E3604" t="s">
        <v>21788</v>
      </c>
      <c r="F3604" t="s">
        <v>37</v>
      </c>
      <c r="G3604" t="s">
        <v>179</v>
      </c>
      <c r="H3604">
        <v>1000000</v>
      </c>
      <c r="I3604">
        <v>7.6</v>
      </c>
    </row>
    <row r="3605" spans="1:9" x14ac:dyDescent="0.3">
      <c r="A3605" t="s">
        <v>21791</v>
      </c>
      <c r="B3605">
        <v>93</v>
      </c>
      <c r="C3605">
        <v>100240</v>
      </c>
      <c r="D3605" t="s">
        <v>67</v>
      </c>
      <c r="E3605" t="s">
        <v>21794</v>
      </c>
      <c r="F3605" t="s">
        <v>37</v>
      </c>
      <c r="G3605" t="s">
        <v>7711</v>
      </c>
      <c r="H3605">
        <v>1000000</v>
      </c>
      <c r="I3605">
        <v>6.8</v>
      </c>
    </row>
    <row r="3606" spans="1:9" x14ac:dyDescent="0.3">
      <c r="A3606" t="s">
        <v>21797</v>
      </c>
      <c r="B3606">
        <v>112</v>
      </c>
      <c r="C3606">
        <v>96734</v>
      </c>
      <c r="D3606" t="s">
        <v>777</v>
      </c>
      <c r="E3606" t="s">
        <v>21798</v>
      </c>
      <c r="F3606" t="s">
        <v>37</v>
      </c>
      <c r="G3606" t="s">
        <v>38</v>
      </c>
      <c r="H3606">
        <v>1000000</v>
      </c>
      <c r="I3606">
        <v>5.6</v>
      </c>
    </row>
    <row r="3607" spans="1:9" x14ac:dyDescent="0.3">
      <c r="A3607" t="s">
        <v>21802</v>
      </c>
      <c r="B3607">
        <v>160</v>
      </c>
      <c r="C3607">
        <v>49000</v>
      </c>
      <c r="D3607" t="s">
        <v>10413</v>
      </c>
      <c r="E3607" t="s">
        <v>21804</v>
      </c>
      <c r="F3607" t="s">
        <v>5611</v>
      </c>
      <c r="G3607" t="s">
        <v>5612</v>
      </c>
      <c r="H3607">
        <v>1500000</v>
      </c>
      <c r="I3607">
        <v>4.8</v>
      </c>
    </row>
    <row r="3608" spans="1:9" x14ac:dyDescent="0.3">
      <c r="A3608" t="s">
        <v>21808</v>
      </c>
      <c r="B3608">
        <v>95</v>
      </c>
      <c r="C3608">
        <v>100659</v>
      </c>
      <c r="D3608" t="s">
        <v>6403</v>
      </c>
      <c r="E3608" t="s">
        <v>21810</v>
      </c>
      <c r="F3608" t="s">
        <v>37</v>
      </c>
      <c r="G3608" t="s">
        <v>38</v>
      </c>
      <c r="H3608">
        <v>900000</v>
      </c>
      <c r="I3608">
        <v>6.4</v>
      </c>
    </row>
    <row r="3609" spans="1:9" x14ac:dyDescent="0.3">
      <c r="A3609" t="s">
        <v>21813</v>
      </c>
      <c r="B3609">
        <v>93</v>
      </c>
      <c r="C3609">
        <v>48430</v>
      </c>
      <c r="D3609" t="s">
        <v>5967</v>
      </c>
      <c r="E3609" t="s">
        <v>21814</v>
      </c>
      <c r="F3609" t="s">
        <v>37</v>
      </c>
      <c r="G3609" t="s">
        <v>38</v>
      </c>
      <c r="H3609">
        <v>500000</v>
      </c>
      <c r="I3609">
        <v>6.8</v>
      </c>
    </row>
    <row r="3610" spans="1:9" x14ac:dyDescent="0.3">
      <c r="A3610" t="s">
        <v>6097</v>
      </c>
      <c r="B3610">
        <v>88</v>
      </c>
      <c r="C3610">
        <v>21210</v>
      </c>
      <c r="D3610" t="s">
        <v>1009</v>
      </c>
      <c r="E3610" t="s">
        <v>21817</v>
      </c>
      <c r="F3610" t="s">
        <v>37</v>
      </c>
      <c r="G3610" t="s">
        <v>38</v>
      </c>
      <c r="H3610">
        <v>1000000</v>
      </c>
      <c r="I3610">
        <v>6.1</v>
      </c>
    </row>
    <row r="3611" spans="1:9" x14ac:dyDescent="0.3">
      <c r="A3611" t="s">
        <v>7565</v>
      </c>
      <c r="B3611">
        <v>82</v>
      </c>
      <c r="C3611">
        <v>12996</v>
      </c>
      <c r="D3611" t="s">
        <v>971</v>
      </c>
      <c r="E3611" t="s">
        <v>21834</v>
      </c>
      <c r="F3611" t="s">
        <v>37</v>
      </c>
      <c r="G3611" t="s">
        <v>38</v>
      </c>
      <c r="H3611">
        <v>1000000</v>
      </c>
      <c r="I3611">
        <v>6</v>
      </c>
    </row>
    <row r="3612" spans="1:9" x14ac:dyDescent="0.3">
      <c r="A3612" t="s">
        <v>21844</v>
      </c>
      <c r="B3612">
        <v>78</v>
      </c>
      <c r="C3612">
        <v>10018</v>
      </c>
      <c r="D3612" t="s">
        <v>2125</v>
      </c>
      <c r="E3612" t="s">
        <v>21846</v>
      </c>
      <c r="F3612" t="s">
        <v>37</v>
      </c>
      <c r="G3612" t="s">
        <v>38</v>
      </c>
      <c r="H3612">
        <v>1000000</v>
      </c>
      <c r="I3612">
        <v>6.1</v>
      </c>
    </row>
    <row r="3613" spans="1:9" x14ac:dyDescent="0.3">
      <c r="A3613" t="s">
        <v>21850</v>
      </c>
      <c r="B3613">
        <v>97</v>
      </c>
      <c r="C3613">
        <v>62480</v>
      </c>
      <c r="D3613" t="s">
        <v>1849</v>
      </c>
      <c r="E3613" t="s">
        <v>21852</v>
      </c>
      <c r="F3613" t="s">
        <v>37</v>
      </c>
      <c r="G3613" t="s">
        <v>38</v>
      </c>
      <c r="H3613">
        <v>1000000</v>
      </c>
      <c r="I3613">
        <v>5.5</v>
      </c>
    </row>
    <row r="3614" spans="1:9" x14ac:dyDescent="0.3">
      <c r="A3614" t="s">
        <v>21856</v>
      </c>
      <c r="B3614">
        <v>81</v>
      </c>
      <c r="C3614">
        <v>6387</v>
      </c>
      <c r="D3614" t="s">
        <v>2256</v>
      </c>
      <c r="E3614" t="s">
        <v>21858</v>
      </c>
      <c r="F3614" t="s">
        <v>37</v>
      </c>
      <c r="G3614" t="s">
        <v>38</v>
      </c>
      <c r="H3614">
        <v>1000000</v>
      </c>
      <c r="I3614">
        <v>6.9</v>
      </c>
    </row>
    <row r="3615" spans="1:9" x14ac:dyDescent="0.3">
      <c r="A3615" t="s">
        <v>10464</v>
      </c>
      <c r="B3615">
        <v>88</v>
      </c>
      <c r="C3615">
        <v>721</v>
      </c>
      <c r="D3615" t="s">
        <v>777</v>
      </c>
      <c r="E3615" t="s">
        <v>21874</v>
      </c>
      <c r="F3615" t="s">
        <v>37</v>
      </c>
      <c r="G3615" t="s">
        <v>767</v>
      </c>
      <c r="H3615">
        <v>1000000</v>
      </c>
      <c r="I3615">
        <v>4.0999999999999996</v>
      </c>
    </row>
    <row r="3616" spans="1:9" x14ac:dyDescent="0.3">
      <c r="A3616" t="s">
        <v>7531</v>
      </c>
      <c r="B3616">
        <v>96</v>
      </c>
      <c r="C3616">
        <v>703</v>
      </c>
      <c r="D3616" t="s">
        <v>2527</v>
      </c>
      <c r="E3616" t="s">
        <v>21878</v>
      </c>
      <c r="F3616" t="s">
        <v>37</v>
      </c>
      <c r="G3616" t="s">
        <v>38</v>
      </c>
      <c r="H3616">
        <v>1500000</v>
      </c>
      <c r="I3616">
        <v>5.4</v>
      </c>
    </row>
    <row r="3617" spans="1:9" x14ac:dyDescent="0.3">
      <c r="A3617" t="s">
        <v>20226</v>
      </c>
      <c r="B3617">
        <v>108</v>
      </c>
      <c r="C3617">
        <v>9600000</v>
      </c>
      <c r="D3617" t="s">
        <v>4824</v>
      </c>
      <c r="E3617" t="s">
        <v>22042</v>
      </c>
      <c r="F3617" t="s">
        <v>37</v>
      </c>
      <c r="G3617" t="s">
        <v>38</v>
      </c>
      <c r="H3617">
        <v>910000</v>
      </c>
      <c r="I3617">
        <v>8.1999999999999993</v>
      </c>
    </row>
    <row r="3618" spans="1:9" x14ac:dyDescent="0.3">
      <c r="A3618" t="s">
        <v>22045</v>
      </c>
      <c r="B3618">
        <v>100</v>
      </c>
      <c r="C3618">
        <v>20186</v>
      </c>
      <c r="D3618" t="s">
        <v>1671</v>
      </c>
      <c r="E3618" t="s">
        <v>22046</v>
      </c>
      <c r="F3618" t="s">
        <v>37</v>
      </c>
      <c r="G3618" t="s">
        <v>38</v>
      </c>
      <c r="H3618">
        <v>930000</v>
      </c>
      <c r="I3618">
        <v>5.7</v>
      </c>
    </row>
    <row r="3619" spans="1:9" x14ac:dyDescent="0.3">
      <c r="A3619" t="s">
        <v>22049</v>
      </c>
      <c r="B3619">
        <v>113</v>
      </c>
      <c r="C3619">
        <v>1185783</v>
      </c>
      <c r="D3619" t="s">
        <v>3409</v>
      </c>
      <c r="E3619" t="s">
        <v>22052</v>
      </c>
      <c r="F3619" t="s">
        <v>22056</v>
      </c>
      <c r="G3619" t="s">
        <v>8819</v>
      </c>
      <c r="H3619">
        <v>590000</v>
      </c>
      <c r="I3619">
        <v>7.9</v>
      </c>
    </row>
    <row r="3620" spans="1:9" x14ac:dyDescent="0.3">
      <c r="A3620" t="s">
        <v>3541</v>
      </c>
      <c r="B3620">
        <v>104</v>
      </c>
      <c r="C3620">
        <v>1007962</v>
      </c>
      <c r="D3620" t="s">
        <v>2125</v>
      </c>
      <c r="E3620" t="s">
        <v>22063</v>
      </c>
      <c r="F3620" t="s">
        <v>37</v>
      </c>
      <c r="G3620" t="s">
        <v>38</v>
      </c>
      <c r="H3620">
        <v>950000</v>
      </c>
      <c r="I3620">
        <v>7.1</v>
      </c>
    </row>
    <row r="3621" spans="1:9" x14ac:dyDescent="0.3">
      <c r="A3621" t="s">
        <v>21311</v>
      </c>
      <c r="B3621">
        <v>91</v>
      </c>
      <c r="C3621">
        <v>381186</v>
      </c>
      <c r="D3621" t="s">
        <v>4075</v>
      </c>
      <c r="E3621" t="s">
        <v>22067</v>
      </c>
      <c r="F3621" t="s">
        <v>37</v>
      </c>
      <c r="G3621" t="s">
        <v>38</v>
      </c>
      <c r="H3621">
        <v>900000</v>
      </c>
      <c r="I3621">
        <v>6.4</v>
      </c>
    </row>
    <row r="3622" spans="1:9" x14ac:dyDescent="0.3">
      <c r="A3622" t="s">
        <v>7100</v>
      </c>
      <c r="B3622">
        <v>85</v>
      </c>
      <c r="C3622">
        <v>16097842</v>
      </c>
      <c r="D3622" t="s">
        <v>6326</v>
      </c>
      <c r="E3622" t="s">
        <v>22079</v>
      </c>
      <c r="F3622" t="s">
        <v>37</v>
      </c>
      <c r="G3622" t="s">
        <v>38</v>
      </c>
      <c r="H3622">
        <v>900000</v>
      </c>
      <c r="I3622">
        <v>7.5</v>
      </c>
    </row>
    <row r="3623" spans="1:9" x14ac:dyDescent="0.3">
      <c r="A3623" t="s">
        <v>22083</v>
      </c>
      <c r="B3623">
        <v>101</v>
      </c>
      <c r="C3623">
        <v>6643</v>
      </c>
      <c r="D3623" t="s">
        <v>22084</v>
      </c>
      <c r="E3623" t="s">
        <v>22085</v>
      </c>
      <c r="F3623" t="s">
        <v>37</v>
      </c>
      <c r="G3623" t="s">
        <v>38</v>
      </c>
      <c r="H3623">
        <v>900000</v>
      </c>
      <c r="I3623">
        <v>6.4</v>
      </c>
    </row>
    <row r="3624" spans="1:9" x14ac:dyDescent="0.3">
      <c r="A3624" t="s">
        <v>9470</v>
      </c>
      <c r="B3624">
        <v>88</v>
      </c>
      <c r="C3624">
        <v>442638</v>
      </c>
      <c r="D3624" t="s">
        <v>3898</v>
      </c>
      <c r="E3624" t="s">
        <v>22096</v>
      </c>
      <c r="F3624" t="s">
        <v>37</v>
      </c>
      <c r="G3624" t="s">
        <v>38</v>
      </c>
      <c r="H3624">
        <v>850000</v>
      </c>
      <c r="I3624">
        <v>7.3</v>
      </c>
    </row>
    <row r="3625" spans="1:9" x14ac:dyDescent="0.3">
      <c r="A3625" t="s">
        <v>22099</v>
      </c>
      <c r="B3625">
        <v>107</v>
      </c>
      <c r="C3625">
        <v>819939</v>
      </c>
      <c r="D3625" t="s">
        <v>1415</v>
      </c>
      <c r="E3625" t="s">
        <v>22100</v>
      </c>
      <c r="F3625" t="s">
        <v>37</v>
      </c>
      <c r="G3625" t="s">
        <v>38</v>
      </c>
      <c r="H3625">
        <v>850000</v>
      </c>
      <c r="I3625">
        <v>7.2</v>
      </c>
    </row>
    <row r="3626" spans="1:9" x14ac:dyDescent="0.3">
      <c r="A3626" t="s">
        <v>22114</v>
      </c>
      <c r="B3626">
        <v>88</v>
      </c>
      <c r="C3626">
        <v>1243961</v>
      </c>
      <c r="D3626" t="s">
        <v>1671</v>
      </c>
      <c r="E3626" t="s">
        <v>22115</v>
      </c>
      <c r="F3626" t="s">
        <v>37</v>
      </c>
      <c r="G3626" t="s">
        <v>38</v>
      </c>
      <c r="H3626">
        <v>850000</v>
      </c>
      <c r="I3626">
        <v>6</v>
      </c>
    </row>
    <row r="3627" spans="1:9" x14ac:dyDescent="0.3">
      <c r="A3627" t="s">
        <v>22122</v>
      </c>
      <c r="B3627">
        <v>95</v>
      </c>
      <c r="C3627">
        <v>15278</v>
      </c>
      <c r="D3627" t="s">
        <v>22124</v>
      </c>
      <c r="E3627" t="s">
        <v>22125</v>
      </c>
      <c r="F3627" t="s">
        <v>37</v>
      </c>
      <c r="G3627" t="s">
        <v>38</v>
      </c>
      <c r="H3627">
        <v>825000</v>
      </c>
      <c r="I3627">
        <v>5.6</v>
      </c>
    </row>
    <row r="3628" spans="1:9" x14ac:dyDescent="0.3">
      <c r="A3628" t="s">
        <v>22143</v>
      </c>
      <c r="B3628">
        <v>123</v>
      </c>
      <c r="C3628">
        <v>7098492</v>
      </c>
      <c r="D3628" t="s">
        <v>8060</v>
      </c>
      <c r="E3628" t="s">
        <v>22146</v>
      </c>
      <c r="F3628" t="s">
        <v>22077</v>
      </c>
      <c r="G3628" t="s">
        <v>13547</v>
      </c>
      <c r="H3628">
        <v>500000</v>
      </c>
      <c r="I3628">
        <v>8.4</v>
      </c>
    </row>
    <row r="3629" spans="1:9" x14ac:dyDescent="0.3">
      <c r="A3629" t="s">
        <v>18296</v>
      </c>
      <c r="B3629">
        <v>88</v>
      </c>
      <c r="C3629">
        <v>4771000</v>
      </c>
      <c r="D3629" t="s">
        <v>2527</v>
      </c>
      <c r="E3629" t="s">
        <v>22158</v>
      </c>
      <c r="F3629" t="s">
        <v>37</v>
      </c>
      <c r="G3629" t="s">
        <v>38</v>
      </c>
      <c r="H3629">
        <v>800000</v>
      </c>
      <c r="I3629">
        <v>7.5</v>
      </c>
    </row>
    <row r="3630" spans="1:9" x14ac:dyDescent="0.3">
      <c r="A3630" t="s">
        <v>19697</v>
      </c>
      <c r="B3630">
        <v>114</v>
      </c>
      <c r="C3630">
        <v>1001437</v>
      </c>
      <c r="D3630" t="s">
        <v>214</v>
      </c>
      <c r="E3630" t="s">
        <v>22163</v>
      </c>
      <c r="F3630" t="s">
        <v>37</v>
      </c>
      <c r="G3630" t="s">
        <v>38</v>
      </c>
      <c r="H3630">
        <v>800000</v>
      </c>
      <c r="I3630">
        <v>7.2</v>
      </c>
    </row>
    <row r="3631" spans="1:9" x14ac:dyDescent="0.3">
      <c r="A3631" t="s">
        <v>14895</v>
      </c>
      <c r="B3631">
        <v>88</v>
      </c>
      <c r="C3631">
        <v>2073984</v>
      </c>
      <c r="D3631" t="s">
        <v>214</v>
      </c>
      <c r="E3631" t="s">
        <v>22168</v>
      </c>
      <c r="F3631" t="s">
        <v>37</v>
      </c>
      <c r="G3631" t="s">
        <v>1465</v>
      </c>
      <c r="H3631">
        <v>800000</v>
      </c>
      <c r="I3631">
        <v>7.2</v>
      </c>
    </row>
    <row r="3632" spans="1:9" x14ac:dyDescent="0.3">
      <c r="A3632" t="s">
        <v>4351</v>
      </c>
      <c r="B3632">
        <v>104</v>
      </c>
      <c r="C3632">
        <v>144583</v>
      </c>
      <c r="D3632" t="s">
        <v>4075</v>
      </c>
      <c r="E3632" t="s">
        <v>22192</v>
      </c>
      <c r="F3632" t="s">
        <v>37</v>
      </c>
      <c r="G3632" t="s">
        <v>1465</v>
      </c>
      <c r="H3632">
        <v>800000</v>
      </c>
      <c r="I3632">
        <v>6.5</v>
      </c>
    </row>
    <row r="3633" spans="1:9" x14ac:dyDescent="0.3">
      <c r="A3633" t="s">
        <v>22205</v>
      </c>
      <c r="B3633">
        <v>93</v>
      </c>
      <c r="C3633">
        <v>35688</v>
      </c>
      <c r="D3633" t="s">
        <v>1671</v>
      </c>
      <c r="E3633" t="s">
        <v>22207</v>
      </c>
      <c r="F3633" t="s">
        <v>37</v>
      </c>
      <c r="G3633" t="s">
        <v>38</v>
      </c>
      <c r="H3633">
        <v>600000</v>
      </c>
      <c r="I3633">
        <v>5.0999999999999996</v>
      </c>
    </row>
    <row r="3634" spans="1:9" x14ac:dyDescent="0.3">
      <c r="A3634" t="s">
        <v>5170</v>
      </c>
      <c r="B3634">
        <v>91</v>
      </c>
      <c r="C3634">
        <v>41709</v>
      </c>
      <c r="D3634" t="s">
        <v>7579</v>
      </c>
      <c r="E3634" t="s">
        <v>22211</v>
      </c>
      <c r="F3634" t="s">
        <v>17494</v>
      </c>
      <c r="G3634" t="s">
        <v>12616</v>
      </c>
      <c r="H3634">
        <v>800000</v>
      </c>
      <c r="I3634">
        <v>6.4</v>
      </c>
    </row>
    <row r="3635" spans="1:9" x14ac:dyDescent="0.3">
      <c r="A3635" t="s">
        <v>22215</v>
      </c>
      <c r="B3635">
        <v>90</v>
      </c>
      <c r="C3635">
        <v>1310270</v>
      </c>
      <c r="D3635" t="s">
        <v>22216</v>
      </c>
      <c r="E3635" t="s">
        <v>22218</v>
      </c>
      <c r="F3635" t="s">
        <v>37</v>
      </c>
      <c r="G3635" t="s">
        <v>38</v>
      </c>
      <c r="H3635">
        <v>780000</v>
      </c>
      <c r="I3635">
        <v>6.8</v>
      </c>
    </row>
    <row r="3636" spans="1:9" x14ac:dyDescent="0.3">
      <c r="A3636" t="s">
        <v>1432</v>
      </c>
      <c r="B3636">
        <v>112</v>
      </c>
      <c r="C3636">
        <v>115000000</v>
      </c>
      <c r="D3636" t="s">
        <v>5510</v>
      </c>
      <c r="E3636" t="s">
        <v>22229</v>
      </c>
      <c r="F3636" t="s">
        <v>37</v>
      </c>
      <c r="G3636" t="s">
        <v>38</v>
      </c>
      <c r="H3636">
        <v>777000</v>
      </c>
      <c r="I3636">
        <v>7.5</v>
      </c>
    </row>
    <row r="3637" spans="1:9" x14ac:dyDescent="0.3">
      <c r="A3637" t="s">
        <v>22239</v>
      </c>
      <c r="B3637">
        <v>86</v>
      </c>
      <c r="C3637">
        <v>5518918</v>
      </c>
      <c r="D3637" t="s">
        <v>22240</v>
      </c>
      <c r="E3637" t="s">
        <v>22241</v>
      </c>
      <c r="F3637" t="s">
        <v>37</v>
      </c>
      <c r="G3637" t="s">
        <v>38</v>
      </c>
      <c r="H3637">
        <v>750000</v>
      </c>
      <c r="I3637">
        <v>6.9</v>
      </c>
    </row>
    <row r="3638" spans="1:9" x14ac:dyDescent="0.3">
      <c r="A3638" t="s">
        <v>233</v>
      </c>
      <c r="B3638">
        <v>86</v>
      </c>
      <c r="C3638">
        <v>4007792</v>
      </c>
      <c r="D3638" t="s">
        <v>1415</v>
      </c>
      <c r="E3638" t="s">
        <v>22244</v>
      </c>
      <c r="F3638" t="s">
        <v>37</v>
      </c>
      <c r="G3638" t="s">
        <v>38</v>
      </c>
      <c r="H3638">
        <v>750000</v>
      </c>
      <c r="I3638">
        <v>7</v>
      </c>
    </row>
    <row r="3639" spans="1:9" x14ac:dyDescent="0.3">
      <c r="A3639" t="s">
        <v>22252</v>
      </c>
      <c r="B3639">
        <v>95</v>
      </c>
      <c r="C3639">
        <v>26297</v>
      </c>
      <c r="D3639" t="s">
        <v>6790</v>
      </c>
      <c r="E3639" t="s">
        <v>22253</v>
      </c>
      <c r="F3639" t="s">
        <v>37</v>
      </c>
      <c r="G3639" t="s">
        <v>56</v>
      </c>
      <c r="H3639">
        <v>500000</v>
      </c>
      <c r="I3639">
        <v>6.3</v>
      </c>
    </row>
    <row r="3640" spans="1:9" x14ac:dyDescent="0.3">
      <c r="A3640" t="s">
        <v>21808</v>
      </c>
      <c r="B3640">
        <v>101</v>
      </c>
      <c r="C3640">
        <v>77501</v>
      </c>
      <c r="D3640" t="s">
        <v>6403</v>
      </c>
      <c r="E3640" t="s">
        <v>22257</v>
      </c>
      <c r="F3640" t="s">
        <v>37</v>
      </c>
      <c r="G3640" t="s">
        <v>38</v>
      </c>
      <c r="H3640">
        <v>750000</v>
      </c>
      <c r="I3640">
        <v>5.5</v>
      </c>
    </row>
    <row r="3641" spans="1:9" x14ac:dyDescent="0.3">
      <c r="A3641" t="s">
        <v>2392</v>
      </c>
      <c r="B3641">
        <v>88</v>
      </c>
      <c r="C3641">
        <v>47329</v>
      </c>
      <c r="D3641" t="s">
        <v>3409</v>
      </c>
      <c r="E3641" t="s">
        <v>22268</v>
      </c>
      <c r="F3641" t="s">
        <v>37</v>
      </c>
      <c r="G3641" t="s">
        <v>38</v>
      </c>
      <c r="H3641">
        <v>750000</v>
      </c>
      <c r="I3641">
        <v>6.6</v>
      </c>
    </row>
    <row r="3642" spans="1:9" x14ac:dyDescent="0.3">
      <c r="A3642" t="s">
        <v>22272</v>
      </c>
      <c r="B3642">
        <v>99</v>
      </c>
      <c r="C3642">
        <v>18378</v>
      </c>
      <c r="D3642" t="s">
        <v>6648</v>
      </c>
      <c r="E3642" t="s">
        <v>22274</v>
      </c>
      <c r="F3642" t="s">
        <v>37</v>
      </c>
      <c r="G3642" t="s">
        <v>56</v>
      </c>
      <c r="H3642">
        <v>900000</v>
      </c>
      <c r="I3642">
        <v>5.2</v>
      </c>
    </row>
    <row r="3643" spans="1:9" x14ac:dyDescent="0.3">
      <c r="A3643" t="s">
        <v>16174</v>
      </c>
      <c r="B3643">
        <v>170</v>
      </c>
      <c r="C3643">
        <v>7830611</v>
      </c>
      <c r="D3643" t="s">
        <v>22293</v>
      </c>
      <c r="E3643" t="s">
        <v>22295</v>
      </c>
      <c r="F3643" t="s">
        <v>37</v>
      </c>
      <c r="G3643" t="s">
        <v>38</v>
      </c>
      <c r="H3643">
        <v>700000</v>
      </c>
      <c r="I3643">
        <v>8.3000000000000007</v>
      </c>
    </row>
    <row r="3644" spans="1:9" x14ac:dyDescent="0.3">
      <c r="A3644" t="s">
        <v>17910</v>
      </c>
      <c r="B3644">
        <v>97</v>
      </c>
      <c r="C3644">
        <v>1141829</v>
      </c>
      <c r="D3644" t="s">
        <v>1935</v>
      </c>
      <c r="E3644" t="s">
        <v>22309</v>
      </c>
      <c r="F3644" t="s">
        <v>37</v>
      </c>
      <c r="G3644" t="s">
        <v>38</v>
      </c>
      <c r="H3644">
        <v>700000</v>
      </c>
      <c r="I3644">
        <v>7.2</v>
      </c>
    </row>
    <row r="3645" spans="1:9" x14ac:dyDescent="0.3">
      <c r="A3645" t="s">
        <v>22324</v>
      </c>
      <c r="B3645">
        <v>106</v>
      </c>
      <c r="C3645">
        <v>2694973</v>
      </c>
      <c r="D3645" t="s">
        <v>3409</v>
      </c>
      <c r="E3645" t="s">
        <v>22325</v>
      </c>
      <c r="F3645" t="s">
        <v>37</v>
      </c>
      <c r="G3645" t="s">
        <v>38</v>
      </c>
      <c r="H3645">
        <v>700000</v>
      </c>
      <c r="I3645">
        <v>7.2</v>
      </c>
    </row>
    <row r="3646" spans="1:9" x14ac:dyDescent="0.3">
      <c r="A3646" t="s">
        <v>22329</v>
      </c>
      <c r="B3646">
        <v>107</v>
      </c>
      <c r="C3646">
        <v>10508</v>
      </c>
      <c r="D3646" t="s">
        <v>3409</v>
      </c>
      <c r="E3646" t="s">
        <v>22331</v>
      </c>
      <c r="F3646" t="s">
        <v>37</v>
      </c>
      <c r="G3646" t="s">
        <v>38</v>
      </c>
      <c r="H3646">
        <v>700000</v>
      </c>
      <c r="I3646">
        <v>6.5</v>
      </c>
    </row>
    <row r="3647" spans="1:9" x14ac:dyDescent="0.3">
      <c r="A3647" t="s">
        <v>22335</v>
      </c>
      <c r="B3647">
        <v>84</v>
      </c>
      <c r="C3647">
        <v>2301777</v>
      </c>
      <c r="D3647" t="s">
        <v>1671</v>
      </c>
      <c r="E3647" t="s">
        <v>22337</v>
      </c>
      <c r="F3647" t="s">
        <v>37</v>
      </c>
      <c r="G3647" t="s">
        <v>38</v>
      </c>
      <c r="H3647">
        <v>650000</v>
      </c>
      <c r="I3647">
        <v>6.5</v>
      </c>
    </row>
    <row r="3648" spans="1:9" x14ac:dyDescent="0.3">
      <c r="A3648" t="s">
        <v>22378</v>
      </c>
      <c r="B3648">
        <v>81</v>
      </c>
      <c r="C3648">
        <v>3000000</v>
      </c>
      <c r="D3648" t="s">
        <v>11250</v>
      </c>
      <c r="E3648" t="s">
        <v>22381</v>
      </c>
      <c r="F3648" t="s">
        <v>37</v>
      </c>
      <c r="G3648" t="s">
        <v>38</v>
      </c>
      <c r="H3648">
        <v>609000</v>
      </c>
      <c r="I3648">
        <v>7.8</v>
      </c>
    </row>
    <row r="3649" spans="1:9" x14ac:dyDescent="0.3">
      <c r="A3649" t="s">
        <v>22385</v>
      </c>
      <c r="B3649">
        <v>81</v>
      </c>
      <c r="C3649">
        <v>140530114</v>
      </c>
      <c r="D3649" t="s">
        <v>6403</v>
      </c>
      <c r="E3649" t="s">
        <v>22388</v>
      </c>
      <c r="F3649" t="s">
        <v>37</v>
      </c>
      <c r="G3649" t="s">
        <v>38</v>
      </c>
      <c r="H3649">
        <v>60000</v>
      </c>
      <c r="I3649">
        <v>6.4</v>
      </c>
    </row>
    <row r="3650" spans="1:9" x14ac:dyDescent="0.3">
      <c r="A3650" t="s">
        <v>22392</v>
      </c>
      <c r="B3650">
        <v>215</v>
      </c>
      <c r="C3650">
        <v>13300000</v>
      </c>
      <c r="D3650" t="s">
        <v>22394</v>
      </c>
      <c r="E3650" t="s">
        <v>22396</v>
      </c>
      <c r="F3650" t="s">
        <v>37</v>
      </c>
      <c r="G3650" t="s">
        <v>38</v>
      </c>
      <c r="H3650">
        <v>600000</v>
      </c>
      <c r="I3650">
        <v>8.1</v>
      </c>
    </row>
    <row r="3651" spans="1:9" x14ac:dyDescent="0.3">
      <c r="A3651" t="s">
        <v>20031</v>
      </c>
      <c r="B3651">
        <v>106</v>
      </c>
      <c r="C3651">
        <v>171988</v>
      </c>
      <c r="D3651" t="s">
        <v>15140</v>
      </c>
      <c r="E3651" t="s">
        <v>22406</v>
      </c>
      <c r="F3651" t="s">
        <v>37</v>
      </c>
      <c r="G3651" t="s">
        <v>38</v>
      </c>
      <c r="H3651">
        <v>600000</v>
      </c>
      <c r="I3651">
        <v>5.6</v>
      </c>
    </row>
    <row r="3652" spans="1:9" x14ac:dyDescent="0.3">
      <c r="A3652" t="s">
        <v>22410</v>
      </c>
      <c r="B3652">
        <v>103</v>
      </c>
      <c r="C3652">
        <v>23616</v>
      </c>
      <c r="D3652" t="s">
        <v>852</v>
      </c>
      <c r="E3652" t="s">
        <v>22413</v>
      </c>
      <c r="F3652" t="s">
        <v>37</v>
      </c>
      <c r="G3652" t="s">
        <v>38</v>
      </c>
      <c r="H3652">
        <v>600000</v>
      </c>
      <c r="I3652">
        <v>5.6</v>
      </c>
    </row>
    <row r="3653" spans="1:9" x14ac:dyDescent="0.3">
      <c r="A3653" t="s">
        <v>22416</v>
      </c>
      <c r="B3653">
        <v>90</v>
      </c>
      <c r="C3653">
        <v>13493</v>
      </c>
      <c r="D3653" t="s">
        <v>3409</v>
      </c>
      <c r="E3653" t="s">
        <v>22417</v>
      </c>
      <c r="F3653" t="s">
        <v>37</v>
      </c>
      <c r="G3653" t="s">
        <v>38</v>
      </c>
      <c r="H3653">
        <v>600000</v>
      </c>
      <c r="I3653">
        <v>6.6</v>
      </c>
    </row>
    <row r="3654" spans="1:9" x14ac:dyDescent="0.3">
      <c r="A3654" t="s">
        <v>4863</v>
      </c>
      <c r="B3654">
        <v>87</v>
      </c>
      <c r="C3654">
        <v>515005</v>
      </c>
      <c r="D3654" t="s">
        <v>5926</v>
      </c>
      <c r="E3654" t="s">
        <v>22456</v>
      </c>
      <c r="F3654" t="s">
        <v>37</v>
      </c>
      <c r="G3654" t="s">
        <v>56</v>
      </c>
      <c r="H3654">
        <v>560000</v>
      </c>
      <c r="I3654">
        <v>7.7</v>
      </c>
    </row>
    <row r="3655" spans="1:9" x14ac:dyDescent="0.3">
      <c r="A3655" t="s">
        <v>22460</v>
      </c>
      <c r="B3655">
        <v>80</v>
      </c>
      <c r="C3655">
        <v>2245</v>
      </c>
      <c r="D3655" t="s">
        <v>67</v>
      </c>
      <c r="E3655" t="s">
        <v>22461</v>
      </c>
      <c r="F3655" t="s">
        <v>37</v>
      </c>
      <c r="G3655" t="s">
        <v>38</v>
      </c>
      <c r="H3655">
        <v>560000</v>
      </c>
      <c r="I3655">
        <v>7.2</v>
      </c>
    </row>
    <row r="3656" spans="1:9" x14ac:dyDescent="0.3">
      <c r="A3656" t="s">
        <v>18269</v>
      </c>
      <c r="B3656">
        <v>122</v>
      </c>
      <c r="C3656">
        <v>33451479</v>
      </c>
      <c r="D3656" t="s">
        <v>214</v>
      </c>
      <c r="E3656" t="s">
        <v>22478</v>
      </c>
      <c r="F3656" t="s">
        <v>37</v>
      </c>
      <c r="G3656" t="s">
        <v>38</v>
      </c>
      <c r="H3656">
        <v>500000</v>
      </c>
      <c r="I3656">
        <v>6.5</v>
      </c>
    </row>
    <row r="3657" spans="1:9" x14ac:dyDescent="0.3">
      <c r="A3657" t="s">
        <v>22490</v>
      </c>
      <c r="B3657">
        <v>86</v>
      </c>
      <c r="C3657">
        <v>39552600</v>
      </c>
      <c r="D3657" t="s">
        <v>22492</v>
      </c>
      <c r="E3657" t="s">
        <v>22494</v>
      </c>
      <c r="F3657" t="s">
        <v>37</v>
      </c>
      <c r="G3657" t="s">
        <v>38</v>
      </c>
      <c r="H3657">
        <v>500000</v>
      </c>
      <c r="I3657">
        <v>6.1</v>
      </c>
    </row>
    <row r="3658" spans="1:9" x14ac:dyDescent="0.3">
      <c r="A3658" t="s">
        <v>20169</v>
      </c>
      <c r="B3658">
        <v>79</v>
      </c>
      <c r="C3658">
        <v>30500882</v>
      </c>
      <c r="D3658" t="s">
        <v>22499</v>
      </c>
      <c r="E3658" t="s">
        <v>22501</v>
      </c>
      <c r="F3658" t="s">
        <v>37</v>
      </c>
      <c r="G3658" t="s">
        <v>38</v>
      </c>
      <c r="H3658">
        <v>500000</v>
      </c>
      <c r="I3658">
        <v>5.7</v>
      </c>
    </row>
    <row r="3659" spans="1:9" x14ac:dyDescent="0.3">
      <c r="A3659" t="s">
        <v>22508</v>
      </c>
      <c r="B3659">
        <v>97</v>
      </c>
      <c r="C3659">
        <v>17000000</v>
      </c>
      <c r="D3659" t="s">
        <v>10222</v>
      </c>
      <c r="E3659" t="s">
        <v>22510</v>
      </c>
      <c r="F3659" t="s">
        <v>37</v>
      </c>
      <c r="G3659" t="s">
        <v>38</v>
      </c>
      <c r="H3659">
        <v>500000</v>
      </c>
      <c r="I3659">
        <v>5.9</v>
      </c>
    </row>
    <row r="3660" spans="1:9" x14ac:dyDescent="0.3">
      <c r="A3660" t="s">
        <v>432</v>
      </c>
      <c r="B3660">
        <v>89</v>
      </c>
      <c r="C3660">
        <v>5739376</v>
      </c>
      <c r="D3660" t="s">
        <v>2527</v>
      </c>
      <c r="E3660" t="s">
        <v>22522</v>
      </c>
      <c r="F3660" t="s">
        <v>37</v>
      </c>
      <c r="G3660" t="s">
        <v>38</v>
      </c>
      <c r="H3660">
        <v>500000</v>
      </c>
      <c r="I3660">
        <v>7.7</v>
      </c>
    </row>
    <row r="3661" spans="1:9" x14ac:dyDescent="0.3">
      <c r="A3661" t="s">
        <v>22525</v>
      </c>
      <c r="B3661">
        <v>120</v>
      </c>
      <c r="C3661">
        <v>3773863</v>
      </c>
      <c r="D3661" t="s">
        <v>3409</v>
      </c>
      <c r="E3661" t="s">
        <v>22526</v>
      </c>
      <c r="F3661" t="s">
        <v>37</v>
      </c>
      <c r="G3661" t="s">
        <v>38</v>
      </c>
      <c r="H3661">
        <v>1000000</v>
      </c>
      <c r="I3661">
        <v>7.1</v>
      </c>
    </row>
    <row r="3662" spans="1:9" x14ac:dyDescent="0.3">
      <c r="A3662" t="s">
        <v>22535</v>
      </c>
      <c r="B3662">
        <v>108</v>
      </c>
      <c r="C3662">
        <v>2047570</v>
      </c>
      <c r="D3662" t="s">
        <v>22537</v>
      </c>
      <c r="E3662" t="s">
        <v>22539</v>
      </c>
      <c r="F3662" t="s">
        <v>37</v>
      </c>
      <c r="G3662" t="s">
        <v>38</v>
      </c>
      <c r="H3662">
        <v>500000</v>
      </c>
      <c r="I3662">
        <v>7.6</v>
      </c>
    </row>
    <row r="3663" spans="1:9" x14ac:dyDescent="0.3">
      <c r="A3663" t="s">
        <v>22543</v>
      </c>
      <c r="B3663">
        <v>102</v>
      </c>
      <c r="C3663">
        <v>1250798</v>
      </c>
      <c r="D3663" t="s">
        <v>1415</v>
      </c>
      <c r="E3663" t="s">
        <v>22545</v>
      </c>
      <c r="F3663" t="s">
        <v>37</v>
      </c>
      <c r="G3663" t="s">
        <v>38</v>
      </c>
      <c r="H3663">
        <v>500000</v>
      </c>
      <c r="I3663">
        <v>6.4</v>
      </c>
    </row>
    <row r="3664" spans="1:9" x14ac:dyDescent="0.3">
      <c r="A3664" t="s">
        <v>22549</v>
      </c>
      <c r="B3664">
        <v>83</v>
      </c>
      <c r="C3664">
        <v>1127331</v>
      </c>
      <c r="D3664" t="s">
        <v>3409</v>
      </c>
      <c r="E3664" t="s">
        <v>22552</v>
      </c>
      <c r="F3664" t="s">
        <v>11117</v>
      </c>
      <c r="G3664" t="s">
        <v>22556</v>
      </c>
      <c r="H3664">
        <v>46000</v>
      </c>
      <c r="I3664">
        <v>7.4</v>
      </c>
    </row>
    <row r="3665" spans="1:9" x14ac:dyDescent="0.3">
      <c r="A3665" t="s">
        <v>22557</v>
      </c>
      <c r="B3665">
        <v>93</v>
      </c>
      <c r="C3665">
        <v>906666</v>
      </c>
      <c r="D3665" t="s">
        <v>67</v>
      </c>
      <c r="E3665" t="s">
        <v>22559</v>
      </c>
      <c r="F3665" t="s">
        <v>37</v>
      </c>
      <c r="G3665" t="s">
        <v>38</v>
      </c>
      <c r="H3665">
        <v>500000</v>
      </c>
      <c r="I3665">
        <v>6.8</v>
      </c>
    </row>
    <row r="3666" spans="1:9" x14ac:dyDescent="0.3">
      <c r="A3666" t="s">
        <v>22563</v>
      </c>
      <c r="B3666">
        <v>86</v>
      </c>
      <c r="C3666">
        <v>1114943</v>
      </c>
      <c r="D3666" t="s">
        <v>6199</v>
      </c>
      <c r="E3666" t="s">
        <v>22565</v>
      </c>
      <c r="F3666" t="s">
        <v>37</v>
      </c>
      <c r="G3666" t="s">
        <v>38</v>
      </c>
      <c r="H3666">
        <v>500000</v>
      </c>
      <c r="I3666">
        <v>6.5</v>
      </c>
    </row>
    <row r="3667" spans="1:9" x14ac:dyDescent="0.3">
      <c r="A3667" t="s">
        <v>22543</v>
      </c>
      <c r="B3667">
        <v>101</v>
      </c>
      <c r="C3667">
        <v>1111615</v>
      </c>
      <c r="D3667" t="s">
        <v>14200</v>
      </c>
      <c r="E3667" t="s">
        <v>22570</v>
      </c>
      <c r="F3667" t="s">
        <v>37</v>
      </c>
      <c r="G3667" t="s">
        <v>38</v>
      </c>
      <c r="H3667">
        <v>500000</v>
      </c>
      <c r="I3667">
        <v>6</v>
      </c>
    </row>
    <row r="3668" spans="1:9" x14ac:dyDescent="0.3">
      <c r="A3668" t="s">
        <v>13777</v>
      </c>
      <c r="B3668">
        <v>111</v>
      </c>
      <c r="C3668">
        <v>985341</v>
      </c>
      <c r="D3668" t="s">
        <v>3409</v>
      </c>
      <c r="E3668" t="s">
        <v>22575</v>
      </c>
      <c r="F3668" t="s">
        <v>37</v>
      </c>
      <c r="G3668" t="s">
        <v>38</v>
      </c>
      <c r="H3668">
        <v>500000</v>
      </c>
      <c r="I3668">
        <v>7.3</v>
      </c>
    </row>
    <row r="3669" spans="1:9" x14ac:dyDescent="0.3">
      <c r="A3669" t="s">
        <v>22578</v>
      </c>
      <c r="B3669">
        <v>90</v>
      </c>
      <c r="C3669">
        <v>603943</v>
      </c>
      <c r="D3669" t="s">
        <v>1935</v>
      </c>
      <c r="E3669" t="s">
        <v>22579</v>
      </c>
      <c r="F3669" t="s">
        <v>37</v>
      </c>
      <c r="G3669" t="s">
        <v>38</v>
      </c>
      <c r="H3669">
        <v>500000</v>
      </c>
      <c r="I3669">
        <v>7.3</v>
      </c>
    </row>
    <row r="3670" spans="1:9" x14ac:dyDescent="0.3">
      <c r="A3670" t="s">
        <v>17984</v>
      </c>
      <c r="B3670">
        <v>86</v>
      </c>
      <c r="C3670">
        <v>334041</v>
      </c>
      <c r="D3670" t="s">
        <v>4824</v>
      </c>
      <c r="E3670" t="s">
        <v>22582</v>
      </c>
      <c r="F3670" t="s">
        <v>37</v>
      </c>
      <c r="G3670" t="s">
        <v>38</v>
      </c>
      <c r="H3670">
        <v>500000</v>
      </c>
      <c r="I3670">
        <v>6.5</v>
      </c>
    </row>
    <row r="3671" spans="1:9" x14ac:dyDescent="0.3">
      <c r="A3671" t="s">
        <v>22585</v>
      </c>
      <c r="B3671">
        <v>98</v>
      </c>
      <c r="C3671">
        <v>295468</v>
      </c>
      <c r="D3671" t="s">
        <v>1681</v>
      </c>
      <c r="E3671" t="s">
        <v>22586</v>
      </c>
      <c r="F3671" t="s">
        <v>37</v>
      </c>
      <c r="G3671" t="s">
        <v>38</v>
      </c>
      <c r="H3671">
        <v>500000</v>
      </c>
      <c r="I3671">
        <v>6</v>
      </c>
    </row>
    <row r="3672" spans="1:9" x14ac:dyDescent="0.3">
      <c r="A3672" t="s">
        <v>22589</v>
      </c>
      <c r="B3672">
        <v>91</v>
      </c>
      <c r="C3672">
        <v>243347</v>
      </c>
      <c r="D3672" t="s">
        <v>2125</v>
      </c>
      <c r="E3672" t="s">
        <v>22590</v>
      </c>
      <c r="F3672" t="s">
        <v>37</v>
      </c>
      <c r="G3672" t="s">
        <v>38</v>
      </c>
      <c r="H3672">
        <v>500000</v>
      </c>
      <c r="I3672">
        <v>5.3</v>
      </c>
    </row>
    <row r="3673" spans="1:9" x14ac:dyDescent="0.3">
      <c r="A3673" t="s">
        <v>272</v>
      </c>
      <c r="B3673">
        <v>91</v>
      </c>
      <c r="C3673">
        <v>154077</v>
      </c>
      <c r="D3673" t="s">
        <v>2527</v>
      </c>
      <c r="E3673" t="s">
        <v>22593</v>
      </c>
      <c r="F3673" t="s">
        <v>37</v>
      </c>
      <c r="G3673" t="s">
        <v>38</v>
      </c>
      <c r="H3673">
        <v>500000</v>
      </c>
      <c r="I3673">
        <v>6.6</v>
      </c>
    </row>
    <row r="3674" spans="1:9" x14ac:dyDescent="0.3">
      <c r="A3674" t="s">
        <v>22600</v>
      </c>
      <c r="B3674">
        <v>88</v>
      </c>
      <c r="C3674">
        <v>151389</v>
      </c>
      <c r="D3674" t="s">
        <v>67</v>
      </c>
      <c r="E3674" t="s">
        <v>22602</v>
      </c>
      <c r="F3674" t="s">
        <v>37</v>
      </c>
      <c r="G3674" t="s">
        <v>38</v>
      </c>
      <c r="H3674">
        <v>500000</v>
      </c>
      <c r="I3674">
        <v>7.1</v>
      </c>
    </row>
    <row r="3675" spans="1:9" x14ac:dyDescent="0.3">
      <c r="A3675" t="s">
        <v>14462</v>
      </c>
      <c r="B3675">
        <v>202</v>
      </c>
      <c r="C3675">
        <v>269061</v>
      </c>
      <c r="D3675" t="s">
        <v>1023</v>
      </c>
      <c r="E3675" t="s">
        <v>22608</v>
      </c>
      <c r="F3675" t="s">
        <v>676</v>
      </c>
      <c r="G3675" t="s">
        <v>677</v>
      </c>
      <c r="H3675">
        <v>2000000</v>
      </c>
      <c r="I3675">
        <v>8.6999999999999993</v>
      </c>
    </row>
    <row r="3676" spans="1:9" x14ac:dyDescent="0.3">
      <c r="A3676" t="s">
        <v>22612</v>
      </c>
      <c r="B3676">
        <v>89</v>
      </c>
      <c r="C3676">
        <v>133778</v>
      </c>
      <c r="D3676" t="s">
        <v>16528</v>
      </c>
      <c r="E3676" t="s">
        <v>22615</v>
      </c>
      <c r="F3676" t="s">
        <v>37</v>
      </c>
      <c r="G3676" t="s">
        <v>38</v>
      </c>
      <c r="H3676">
        <v>500000</v>
      </c>
      <c r="I3676">
        <v>8.4</v>
      </c>
    </row>
    <row r="3677" spans="1:9" x14ac:dyDescent="0.3">
      <c r="A3677" t="s">
        <v>408</v>
      </c>
      <c r="B3677">
        <v>84</v>
      </c>
      <c r="C3677">
        <v>52850</v>
      </c>
      <c r="D3677" t="s">
        <v>1671</v>
      </c>
      <c r="E3677" t="s">
        <v>22626</v>
      </c>
      <c r="F3677" t="s">
        <v>37</v>
      </c>
      <c r="G3677" t="s">
        <v>38</v>
      </c>
      <c r="H3677">
        <v>500000</v>
      </c>
      <c r="I3677">
        <v>6.2</v>
      </c>
    </row>
    <row r="3678" spans="1:9" x14ac:dyDescent="0.3">
      <c r="A3678" t="s">
        <v>22630</v>
      </c>
      <c r="B3678">
        <v>82</v>
      </c>
      <c r="C3678">
        <v>98017</v>
      </c>
      <c r="D3678" t="s">
        <v>882</v>
      </c>
      <c r="E3678" t="s">
        <v>22631</v>
      </c>
      <c r="F3678" t="s">
        <v>37</v>
      </c>
      <c r="G3678" t="s">
        <v>1465</v>
      </c>
      <c r="H3678">
        <v>500000</v>
      </c>
      <c r="I3678">
        <v>5.8</v>
      </c>
    </row>
    <row r="3679" spans="1:9" x14ac:dyDescent="0.3">
      <c r="A3679" t="s">
        <v>22099</v>
      </c>
      <c r="B3679">
        <v>100</v>
      </c>
      <c r="C3679">
        <v>31937</v>
      </c>
      <c r="D3679" t="s">
        <v>1681</v>
      </c>
      <c r="E3679" t="s">
        <v>22637</v>
      </c>
      <c r="F3679" t="s">
        <v>37</v>
      </c>
      <c r="G3679" t="s">
        <v>38</v>
      </c>
      <c r="H3679">
        <v>500000</v>
      </c>
      <c r="I3679">
        <v>5.7</v>
      </c>
    </row>
    <row r="3680" spans="1:9" x14ac:dyDescent="0.3">
      <c r="A3680" t="s">
        <v>22641</v>
      </c>
      <c r="B3680">
        <v>112</v>
      </c>
      <c r="C3680">
        <v>13134</v>
      </c>
      <c r="D3680" t="s">
        <v>3794</v>
      </c>
      <c r="E3680" t="s">
        <v>22642</v>
      </c>
      <c r="F3680" t="s">
        <v>37</v>
      </c>
      <c r="G3680" t="s">
        <v>38</v>
      </c>
      <c r="H3680">
        <v>500000</v>
      </c>
      <c r="I3680">
        <v>6.1</v>
      </c>
    </row>
    <row r="3681" spans="1:9" x14ac:dyDescent="0.3">
      <c r="A3681" t="s">
        <v>22646</v>
      </c>
      <c r="B3681">
        <v>94</v>
      </c>
      <c r="C3681">
        <v>237301</v>
      </c>
      <c r="D3681" t="s">
        <v>2683</v>
      </c>
      <c r="E3681" t="s">
        <v>22647</v>
      </c>
      <c r="F3681" t="s">
        <v>37</v>
      </c>
      <c r="G3681" t="s">
        <v>56</v>
      </c>
      <c r="H3681">
        <v>500000</v>
      </c>
      <c r="I3681">
        <v>6.4</v>
      </c>
    </row>
    <row r="3682" spans="1:9" x14ac:dyDescent="0.3">
      <c r="A3682" t="s">
        <v>22654</v>
      </c>
      <c r="B3682">
        <v>91</v>
      </c>
      <c r="C3682">
        <v>12055</v>
      </c>
      <c r="D3682" t="s">
        <v>1671</v>
      </c>
      <c r="E3682" t="s">
        <v>22656</v>
      </c>
      <c r="F3682" t="s">
        <v>37</v>
      </c>
      <c r="G3682" t="s">
        <v>38</v>
      </c>
      <c r="H3682">
        <v>500000</v>
      </c>
      <c r="I3682">
        <v>6.5</v>
      </c>
    </row>
    <row r="3683" spans="1:9" x14ac:dyDescent="0.3">
      <c r="A3683" t="s">
        <v>22660</v>
      </c>
      <c r="B3683">
        <v>87</v>
      </c>
      <c r="C3683">
        <v>1332</v>
      </c>
      <c r="D3683" t="s">
        <v>7579</v>
      </c>
      <c r="E3683" t="s">
        <v>22661</v>
      </c>
      <c r="F3683" t="s">
        <v>37</v>
      </c>
      <c r="G3683" t="s">
        <v>38</v>
      </c>
      <c r="H3683">
        <v>500000</v>
      </c>
      <c r="I3683">
        <v>4.5999999999999996</v>
      </c>
    </row>
    <row r="3684" spans="1:9" x14ac:dyDescent="0.3">
      <c r="A3684" t="s">
        <v>22747</v>
      </c>
      <c r="B3684">
        <v>82</v>
      </c>
      <c r="C3684">
        <v>21199</v>
      </c>
      <c r="D3684" t="s">
        <v>22749</v>
      </c>
      <c r="E3684" t="s">
        <v>22751</v>
      </c>
      <c r="F3684" t="s">
        <v>37</v>
      </c>
      <c r="G3684" t="s">
        <v>38</v>
      </c>
      <c r="H3684">
        <v>500000</v>
      </c>
      <c r="I3684">
        <v>6.8</v>
      </c>
    </row>
    <row r="3685" spans="1:9" x14ac:dyDescent="0.3">
      <c r="A3685" t="s">
        <v>16111</v>
      </c>
      <c r="B3685">
        <v>91</v>
      </c>
      <c r="C3685">
        <v>2712293</v>
      </c>
      <c r="D3685" t="s">
        <v>1935</v>
      </c>
      <c r="E3685" t="s">
        <v>22767</v>
      </c>
      <c r="F3685" t="s">
        <v>37</v>
      </c>
      <c r="G3685" t="s">
        <v>38</v>
      </c>
      <c r="H3685">
        <v>450000</v>
      </c>
      <c r="I3685">
        <v>5.9</v>
      </c>
    </row>
    <row r="3686" spans="1:9" x14ac:dyDescent="0.3">
      <c r="A3686" t="s">
        <v>1155</v>
      </c>
      <c r="B3686">
        <v>107</v>
      </c>
      <c r="C3686">
        <v>768045</v>
      </c>
      <c r="D3686" t="s">
        <v>1961</v>
      </c>
      <c r="E3686" t="s">
        <v>22771</v>
      </c>
      <c r="F3686" t="s">
        <v>37</v>
      </c>
      <c r="G3686" t="s">
        <v>56</v>
      </c>
      <c r="H3686">
        <v>2000000</v>
      </c>
      <c r="I3686">
        <v>7.7</v>
      </c>
    </row>
    <row r="3687" spans="1:9" x14ac:dyDescent="0.3">
      <c r="A3687" t="s">
        <v>22781</v>
      </c>
      <c r="B3687">
        <v>84</v>
      </c>
      <c r="C3687">
        <v>379122</v>
      </c>
      <c r="D3687" t="s">
        <v>1415</v>
      </c>
      <c r="E3687" t="s">
        <v>22782</v>
      </c>
      <c r="F3687" t="s">
        <v>37</v>
      </c>
      <c r="G3687" t="s">
        <v>56</v>
      </c>
      <c r="H3687">
        <v>450000</v>
      </c>
      <c r="I3687">
        <v>7.1</v>
      </c>
    </row>
    <row r="3688" spans="1:9" x14ac:dyDescent="0.3">
      <c r="A3688" t="s">
        <v>22785</v>
      </c>
      <c r="B3688">
        <v>103</v>
      </c>
      <c r="C3688">
        <v>23000</v>
      </c>
      <c r="D3688" t="s">
        <v>21447</v>
      </c>
      <c r="E3688" t="s">
        <v>22787</v>
      </c>
      <c r="F3688" t="s">
        <v>37</v>
      </c>
      <c r="G3688" t="s">
        <v>38</v>
      </c>
      <c r="H3688">
        <v>500000</v>
      </c>
      <c r="I3688">
        <v>6.2</v>
      </c>
    </row>
    <row r="3689" spans="1:9" x14ac:dyDescent="0.3">
      <c r="A3689" t="s">
        <v>22798</v>
      </c>
      <c r="B3689">
        <v>89</v>
      </c>
      <c r="C3689">
        <v>2300000</v>
      </c>
      <c r="D3689" t="s">
        <v>11250</v>
      </c>
      <c r="E3689" t="s">
        <v>22800</v>
      </c>
      <c r="F3689" t="s">
        <v>37</v>
      </c>
      <c r="G3689" t="s">
        <v>38</v>
      </c>
      <c r="H3689">
        <v>439000</v>
      </c>
      <c r="I3689">
        <v>7.7</v>
      </c>
    </row>
    <row r="3690" spans="1:9" x14ac:dyDescent="0.3">
      <c r="A3690" t="s">
        <v>19470</v>
      </c>
      <c r="B3690">
        <v>98</v>
      </c>
      <c r="C3690">
        <v>2938208</v>
      </c>
      <c r="D3690" t="s">
        <v>1415</v>
      </c>
      <c r="E3690" t="s">
        <v>22813</v>
      </c>
      <c r="F3690" t="s">
        <v>37</v>
      </c>
      <c r="G3690" t="s">
        <v>38</v>
      </c>
      <c r="H3690">
        <v>225000</v>
      </c>
      <c r="I3690">
        <v>7.5</v>
      </c>
    </row>
    <row r="3691" spans="1:9" x14ac:dyDescent="0.3">
      <c r="A3691" t="s">
        <v>22817</v>
      </c>
      <c r="B3691">
        <v>133</v>
      </c>
      <c r="C3691">
        <v>9910</v>
      </c>
      <c r="D3691" t="s">
        <v>5788</v>
      </c>
      <c r="E3691" t="s">
        <v>22819</v>
      </c>
      <c r="F3691" t="s">
        <v>12472</v>
      </c>
      <c r="G3691" t="s">
        <v>12473</v>
      </c>
      <c r="H3691">
        <v>25000000</v>
      </c>
      <c r="I3691">
        <v>7.6</v>
      </c>
    </row>
    <row r="3692" spans="1:9" x14ac:dyDescent="0.3">
      <c r="A3692" t="s">
        <v>7905</v>
      </c>
      <c r="B3692">
        <v>92</v>
      </c>
      <c r="C3692">
        <v>44540956</v>
      </c>
      <c r="D3692" t="s">
        <v>1671</v>
      </c>
      <c r="E3692" t="s">
        <v>22829</v>
      </c>
      <c r="F3692" t="s">
        <v>37</v>
      </c>
      <c r="G3692" t="s">
        <v>38</v>
      </c>
      <c r="H3692">
        <v>400000</v>
      </c>
      <c r="I3692">
        <v>6.9</v>
      </c>
    </row>
    <row r="3693" spans="1:9" x14ac:dyDescent="0.3">
      <c r="A3693" t="s">
        <v>17923</v>
      </c>
      <c r="B3693">
        <v>90</v>
      </c>
      <c r="C3693">
        <v>258113</v>
      </c>
      <c r="D3693" t="s">
        <v>2125</v>
      </c>
      <c r="E3693" t="s">
        <v>22833</v>
      </c>
      <c r="F3693" t="s">
        <v>37</v>
      </c>
      <c r="G3693" t="s">
        <v>38</v>
      </c>
      <c r="H3693">
        <v>1066167</v>
      </c>
      <c r="I3693">
        <v>7.1</v>
      </c>
    </row>
    <row r="3694" spans="1:9" x14ac:dyDescent="0.3">
      <c r="A3694" t="s">
        <v>18017</v>
      </c>
      <c r="B3694">
        <v>84</v>
      </c>
      <c r="C3694">
        <v>107917283</v>
      </c>
      <c r="D3694" t="s">
        <v>6403</v>
      </c>
      <c r="E3694" t="s">
        <v>22838</v>
      </c>
      <c r="F3694" t="s">
        <v>37</v>
      </c>
      <c r="G3694" t="s">
        <v>38</v>
      </c>
      <c r="H3694">
        <v>15000</v>
      </c>
      <c r="I3694">
        <v>6.3</v>
      </c>
    </row>
    <row r="3695" spans="1:9" x14ac:dyDescent="0.3">
      <c r="A3695" t="s">
        <v>2791</v>
      </c>
      <c r="B3695">
        <v>91</v>
      </c>
      <c r="C3695">
        <v>1229197</v>
      </c>
      <c r="D3695" t="s">
        <v>5419</v>
      </c>
      <c r="E3695" t="s">
        <v>22848</v>
      </c>
      <c r="F3695" t="s">
        <v>37</v>
      </c>
      <c r="G3695" t="s">
        <v>56</v>
      </c>
      <c r="H3695">
        <v>229575</v>
      </c>
      <c r="I3695">
        <v>8.3000000000000007</v>
      </c>
    </row>
    <row r="3696" spans="1:9" x14ac:dyDescent="0.3">
      <c r="A3696" t="s">
        <v>17683</v>
      </c>
      <c r="B3696">
        <v>90</v>
      </c>
      <c r="C3696">
        <v>1689999</v>
      </c>
      <c r="D3696" t="s">
        <v>3409</v>
      </c>
      <c r="E3696" t="s">
        <v>22853</v>
      </c>
      <c r="F3696" t="s">
        <v>2778</v>
      </c>
      <c r="G3696" t="s">
        <v>38</v>
      </c>
      <c r="H3696">
        <v>400000</v>
      </c>
      <c r="I3696">
        <v>7.1</v>
      </c>
    </row>
    <row r="3697" spans="1:9" x14ac:dyDescent="0.3">
      <c r="A3697" t="s">
        <v>22857</v>
      </c>
      <c r="B3697">
        <v>96</v>
      </c>
      <c r="C3697">
        <v>11798</v>
      </c>
      <c r="D3697" t="s">
        <v>22858</v>
      </c>
      <c r="E3697" t="s">
        <v>22860</v>
      </c>
      <c r="F3697" t="s">
        <v>37</v>
      </c>
      <c r="G3697" t="s">
        <v>38</v>
      </c>
      <c r="H3697">
        <v>100000</v>
      </c>
      <c r="I3697">
        <v>4.7</v>
      </c>
    </row>
    <row r="3698" spans="1:9" x14ac:dyDescent="0.3">
      <c r="A3698" t="s">
        <v>22868</v>
      </c>
      <c r="B3698">
        <v>88</v>
      </c>
      <c r="C3698">
        <v>592014</v>
      </c>
      <c r="D3698" t="s">
        <v>22869</v>
      </c>
      <c r="E3698" t="s">
        <v>22871</v>
      </c>
      <c r="F3698" t="s">
        <v>37</v>
      </c>
      <c r="G3698" t="s">
        <v>38</v>
      </c>
      <c r="H3698">
        <v>218</v>
      </c>
      <c r="I3698">
        <v>7.2</v>
      </c>
    </row>
    <row r="3699" spans="1:9" x14ac:dyDescent="0.3">
      <c r="A3699" t="s">
        <v>22875</v>
      </c>
      <c r="B3699">
        <v>92</v>
      </c>
      <c r="C3699">
        <v>425899</v>
      </c>
      <c r="D3699" t="s">
        <v>67</v>
      </c>
      <c r="E3699" t="s">
        <v>22878</v>
      </c>
      <c r="F3699" t="s">
        <v>37</v>
      </c>
      <c r="G3699" t="s">
        <v>38</v>
      </c>
      <c r="H3699">
        <v>400000</v>
      </c>
      <c r="I3699">
        <v>5.0999999999999996</v>
      </c>
    </row>
    <row r="3700" spans="1:9" x14ac:dyDescent="0.3">
      <c r="A3700" t="s">
        <v>22887</v>
      </c>
      <c r="B3700">
        <v>82</v>
      </c>
      <c r="C3700">
        <v>126387</v>
      </c>
      <c r="D3700" t="s">
        <v>6403</v>
      </c>
      <c r="E3700" t="s">
        <v>22890</v>
      </c>
      <c r="F3700" t="s">
        <v>9795</v>
      </c>
      <c r="G3700" t="s">
        <v>7090</v>
      </c>
      <c r="H3700">
        <v>400000</v>
      </c>
      <c r="I3700">
        <v>6.9</v>
      </c>
    </row>
    <row r="3701" spans="1:9" x14ac:dyDescent="0.3">
      <c r="A3701" t="s">
        <v>8108</v>
      </c>
      <c r="B3701">
        <v>101</v>
      </c>
      <c r="C3701">
        <v>80276912</v>
      </c>
      <c r="D3701" t="s">
        <v>1681</v>
      </c>
      <c r="E3701" t="s">
        <v>22900</v>
      </c>
      <c r="F3701" t="s">
        <v>37</v>
      </c>
      <c r="G3701" t="s">
        <v>38</v>
      </c>
      <c r="H3701">
        <v>35000000</v>
      </c>
      <c r="I3701">
        <v>6.1</v>
      </c>
    </row>
    <row r="3702" spans="1:9" x14ac:dyDescent="0.3">
      <c r="A3702" t="s">
        <v>22938</v>
      </c>
      <c r="B3702">
        <v>86</v>
      </c>
      <c r="C3702">
        <v>617172</v>
      </c>
      <c r="D3702" t="s">
        <v>67</v>
      </c>
      <c r="E3702" t="s">
        <v>22940</v>
      </c>
      <c r="F3702" t="s">
        <v>37</v>
      </c>
      <c r="G3702" t="s">
        <v>38</v>
      </c>
      <c r="H3702">
        <v>375000</v>
      </c>
      <c r="I3702">
        <v>7</v>
      </c>
    </row>
    <row r="3703" spans="1:9" x14ac:dyDescent="0.3">
      <c r="A3703" t="s">
        <v>22944</v>
      </c>
      <c r="B3703">
        <v>100</v>
      </c>
      <c r="C3703">
        <v>2808000</v>
      </c>
      <c r="D3703" t="s">
        <v>16971</v>
      </c>
      <c r="E3703" t="s">
        <v>22947</v>
      </c>
      <c r="F3703" t="s">
        <v>37</v>
      </c>
      <c r="G3703" t="s">
        <v>38</v>
      </c>
      <c r="H3703">
        <v>379000</v>
      </c>
      <c r="I3703">
        <v>6.3</v>
      </c>
    </row>
    <row r="3704" spans="1:9" x14ac:dyDescent="0.3">
      <c r="A3704" t="s">
        <v>22955</v>
      </c>
      <c r="B3704">
        <v>89</v>
      </c>
      <c r="C3704">
        <v>12843</v>
      </c>
      <c r="D3704" t="s">
        <v>5544</v>
      </c>
      <c r="E3704" t="s">
        <v>22958</v>
      </c>
      <c r="F3704" t="s">
        <v>37</v>
      </c>
      <c r="G3704" t="s">
        <v>1465</v>
      </c>
      <c r="H3704">
        <v>6000000</v>
      </c>
      <c r="I3704">
        <v>6.1</v>
      </c>
    </row>
    <row r="3705" spans="1:9" x14ac:dyDescent="0.3">
      <c r="A3705" t="s">
        <v>22962</v>
      </c>
      <c r="B3705">
        <v>84</v>
      </c>
      <c r="C3705">
        <v>34151</v>
      </c>
      <c r="D3705" t="s">
        <v>20327</v>
      </c>
      <c r="E3705" t="s">
        <v>22964</v>
      </c>
      <c r="F3705" t="s">
        <v>11690</v>
      </c>
      <c r="G3705" t="s">
        <v>20302</v>
      </c>
      <c r="H3705">
        <v>450000</v>
      </c>
      <c r="I3705">
        <v>7.2</v>
      </c>
    </row>
    <row r="3706" spans="1:9" x14ac:dyDescent="0.3">
      <c r="A3706" t="s">
        <v>22966</v>
      </c>
      <c r="B3706">
        <v>88</v>
      </c>
      <c r="C3706">
        <v>1523883</v>
      </c>
      <c r="D3706" t="s">
        <v>16528</v>
      </c>
      <c r="E3706" t="s">
        <v>22969</v>
      </c>
      <c r="F3706" t="s">
        <v>37</v>
      </c>
      <c r="G3706" t="s">
        <v>38</v>
      </c>
      <c r="H3706">
        <v>1750211</v>
      </c>
      <c r="I3706">
        <v>7.8</v>
      </c>
    </row>
    <row r="3707" spans="1:9" x14ac:dyDescent="0.3">
      <c r="A3707" t="s">
        <v>22973</v>
      </c>
      <c r="B3707">
        <v>90</v>
      </c>
      <c r="C3707">
        <v>4000000</v>
      </c>
      <c r="D3707" t="s">
        <v>777</v>
      </c>
      <c r="E3707" t="s">
        <v>22974</v>
      </c>
      <c r="F3707" t="s">
        <v>37</v>
      </c>
      <c r="G3707" t="s">
        <v>38</v>
      </c>
      <c r="H3707">
        <v>350000</v>
      </c>
      <c r="I3707">
        <v>4.7</v>
      </c>
    </row>
    <row r="3708" spans="1:9" x14ac:dyDescent="0.3">
      <c r="A3708" t="s">
        <v>8565</v>
      </c>
      <c r="B3708">
        <v>102</v>
      </c>
      <c r="C3708">
        <v>1281176</v>
      </c>
      <c r="D3708" t="s">
        <v>2527</v>
      </c>
      <c r="E3708" t="s">
        <v>23023</v>
      </c>
      <c r="F3708" t="s">
        <v>37</v>
      </c>
      <c r="G3708" t="s">
        <v>38</v>
      </c>
      <c r="H3708">
        <v>312000</v>
      </c>
      <c r="I3708">
        <v>6.7</v>
      </c>
    </row>
    <row r="3709" spans="1:9" x14ac:dyDescent="0.3">
      <c r="A3709" t="s">
        <v>23026</v>
      </c>
      <c r="B3709">
        <v>98</v>
      </c>
      <c r="C3709">
        <v>16115878</v>
      </c>
      <c r="D3709" t="s">
        <v>23027</v>
      </c>
      <c r="E3709" t="s">
        <v>23028</v>
      </c>
      <c r="F3709" t="s">
        <v>37</v>
      </c>
      <c r="G3709" t="s">
        <v>38</v>
      </c>
      <c r="H3709">
        <v>8000000</v>
      </c>
      <c r="I3709">
        <v>6.6</v>
      </c>
    </row>
    <row r="3710" spans="1:9" x14ac:dyDescent="0.3">
      <c r="A3710" t="s">
        <v>17301</v>
      </c>
      <c r="B3710">
        <v>91</v>
      </c>
      <c r="C3710">
        <v>1652472</v>
      </c>
      <c r="D3710" t="s">
        <v>1681</v>
      </c>
      <c r="E3710" t="s">
        <v>23032</v>
      </c>
      <c r="F3710" t="s">
        <v>1464</v>
      </c>
      <c r="G3710" t="s">
        <v>1465</v>
      </c>
      <c r="H3710">
        <v>300000</v>
      </c>
      <c r="I3710">
        <v>6.9</v>
      </c>
    </row>
    <row r="3711" spans="1:9" x14ac:dyDescent="0.3">
      <c r="A3711" t="s">
        <v>6496</v>
      </c>
      <c r="B3711">
        <v>80</v>
      </c>
      <c r="C3711">
        <v>2360184</v>
      </c>
      <c r="D3711" t="s">
        <v>2527</v>
      </c>
      <c r="E3711" t="s">
        <v>23036</v>
      </c>
      <c r="F3711" t="s">
        <v>37</v>
      </c>
      <c r="G3711" t="s">
        <v>38</v>
      </c>
      <c r="H3711">
        <v>300000</v>
      </c>
      <c r="I3711">
        <v>7.1</v>
      </c>
    </row>
    <row r="3712" spans="1:9" x14ac:dyDescent="0.3">
      <c r="A3712" t="s">
        <v>20333</v>
      </c>
      <c r="B3712">
        <v>76</v>
      </c>
      <c r="C3712">
        <v>255352</v>
      </c>
      <c r="D3712" t="s">
        <v>3409</v>
      </c>
      <c r="E3712" t="s">
        <v>23048</v>
      </c>
      <c r="F3712" t="s">
        <v>37</v>
      </c>
      <c r="G3712" t="s">
        <v>38</v>
      </c>
      <c r="H3712">
        <v>300000</v>
      </c>
      <c r="I3712">
        <v>6.7</v>
      </c>
    </row>
    <row r="3713" spans="1:9" x14ac:dyDescent="0.3">
      <c r="A3713" t="s">
        <v>20333</v>
      </c>
      <c r="B3713">
        <v>80</v>
      </c>
      <c r="C3713">
        <v>856942</v>
      </c>
      <c r="D3713" t="s">
        <v>3409</v>
      </c>
      <c r="E3713" t="s">
        <v>23052</v>
      </c>
      <c r="F3713" t="s">
        <v>37</v>
      </c>
      <c r="G3713" t="s">
        <v>38</v>
      </c>
      <c r="H3713">
        <v>200000</v>
      </c>
      <c r="I3713">
        <v>7.1</v>
      </c>
    </row>
    <row r="3714" spans="1:9" x14ac:dyDescent="0.3">
      <c r="A3714" t="s">
        <v>22482</v>
      </c>
      <c r="B3714">
        <v>102</v>
      </c>
      <c r="C3714">
        <v>16892</v>
      </c>
      <c r="D3714" t="s">
        <v>67</v>
      </c>
      <c r="E3714" t="s">
        <v>23071</v>
      </c>
      <c r="F3714" t="s">
        <v>37</v>
      </c>
      <c r="G3714" t="s">
        <v>5612</v>
      </c>
      <c r="H3714">
        <v>300000</v>
      </c>
      <c r="I3714">
        <v>7.6</v>
      </c>
    </row>
    <row r="3715" spans="1:9" x14ac:dyDescent="0.3">
      <c r="A3715" t="s">
        <v>23074</v>
      </c>
      <c r="B3715">
        <v>95</v>
      </c>
      <c r="C3715">
        <v>12438</v>
      </c>
      <c r="D3715" t="s">
        <v>214</v>
      </c>
      <c r="E3715" t="s">
        <v>23075</v>
      </c>
      <c r="F3715" t="s">
        <v>37</v>
      </c>
      <c r="G3715" t="s">
        <v>38</v>
      </c>
      <c r="H3715">
        <v>160000</v>
      </c>
      <c r="I3715">
        <v>8.1</v>
      </c>
    </row>
    <row r="3716" spans="1:9" x14ac:dyDescent="0.3">
      <c r="A3716" t="s">
        <v>17658</v>
      </c>
      <c r="B3716">
        <v>94</v>
      </c>
      <c r="C3716">
        <v>40542</v>
      </c>
      <c r="D3716" t="s">
        <v>214</v>
      </c>
      <c r="E3716" t="s">
        <v>23080</v>
      </c>
      <c r="F3716" t="s">
        <v>37</v>
      </c>
      <c r="G3716" t="s">
        <v>38</v>
      </c>
      <c r="H3716">
        <v>300000</v>
      </c>
      <c r="I3716">
        <v>5.5</v>
      </c>
    </row>
    <row r="3717" spans="1:9" x14ac:dyDescent="0.3">
      <c r="A3717" t="s">
        <v>23083</v>
      </c>
      <c r="B3717">
        <v>109</v>
      </c>
      <c r="C3717">
        <v>5199</v>
      </c>
      <c r="D3717" t="s">
        <v>3794</v>
      </c>
      <c r="E3717" t="s">
        <v>23085</v>
      </c>
      <c r="F3717" t="s">
        <v>37</v>
      </c>
      <c r="G3717" t="s">
        <v>38</v>
      </c>
      <c r="H3717">
        <v>200000</v>
      </c>
      <c r="I3717">
        <v>6.6</v>
      </c>
    </row>
    <row r="3718" spans="1:9" x14ac:dyDescent="0.3">
      <c r="A3718" t="s">
        <v>23107</v>
      </c>
      <c r="B3718">
        <v>95</v>
      </c>
      <c r="C3718">
        <v>2468</v>
      </c>
      <c r="D3718" t="s">
        <v>10413</v>
      </c>
      <c r="E3718" t="s">
        <v>23108</v>
      </c>
      <c r="F3718" t="s">
        <v>37</v>
      </c>
      <c r="G3718" t="s">
        <v>38</v>
      </c>
      <c r="H3718">
        <v>300000</v>
      </c>
      <c r="I3718">
        <v>4.8</v>
      </c>
    </row>
    <row r="3719" spans="1:9" x14ac:dyDescent="0.3">
      <c r="A3719" t="s">
        <v>23141</v>
      </c>
      <c r="B3719">
        <v>90</v>
      </c>
      <c r="C3719">
        <v>318622</v>
      </c>
      <c r="D3719" t="s">
        <v>5685</v>
      </c>
      <c r="E3719" t="s">
        <v>23142</v>
      </c>
      <c r="F3719" t="s">
        <v>37</v>
      </c>
      <c r="G3719" t="s">
        <v>38</v>
      </c>
      <c r="H3719">
        <v>270000</v>
      </c>
      <c r="I3719">
        <v>6.4</v>
      </c>
    </row>
    <row r="3720" spans="1:9" x14ac:dyDescent="0.3">
      <c r="A3720" t="s">
        <v>7134</v>
      </c>
      <c r="B3720">
        <v>113</v>
      </c>
      <c r="C3720">
        <v>12006514</v>
      </c>
      <c r="D3720" t="s">
        <v>1415</v>
      </c>
      <c r="E3720" t="s">
        <v>23146</v>
      </c>
      <c r="F3720" t="s">
        <v>37</v>
      </c>
      <c r="G3720" t="s">
        <v>38</v>
      </c>
      <c r="H3720">
        <v>250000</v>
      </c>
      <c r="I3720">
        <v>7.3</v>
      </c>
    </row>
    <row r="3721" spans="1:9" x14ac:dyDescent="0.3">
      <c r="A3721" t="s">
        <v>16101</v>
      </c>
      <c r="B3721">
        <v>91</v>
      </c>
      <c r="C3721">
        <v>4186931</v>
      </c>
      <c r="D3721" t="s">
        <v>1415</v>
      </c>
      <c r="E3721" t="s">
        <v>23149</v>
      </c>
      <c r="F3721" t="s">
        <v>37</v>
      </c>
      <c r="G3721" t="s">
        <v>38</v>
      </c>
      <c r="H3721">
        <v>250000</v>
      </c>
      <c r="I3721">
        <v>6.9</v>
      </c>
    </row>
    <row r="3722" spans="1:9" x14ac:dyDescent="0.3">
      <c r="A3722" t="s">
        <v>408</v>
      </c>
      <c r="B3722">
        <v>98</v>
      </c>
      <c r="C3722">
        <v>3799339</v>
      </c>
      <c r="D3722" t="s">
        <v>4824</v>
      </c>
      <c r="E3722" t="s">
        <v>23162</v>
      </c>
      <c r="F3722" t="s">
        <v>37</v>
      </c>
      <c r="G3722" t="s">
        <v>38</v>
      </c>
      <c r="H3722">
        <v>250000</v>
      </c>
      <c r="I3722">
        <v>7.2</v>
      </c>
    </row>
    <row r="3723" spans="1:9" x14ac:dyDescent="0.3">
      <c r="A3723" t="s">
        <v>23166</v>
      </c>
      <c r="B3723">
        <v>94</v>
      </c>
      <c r="C3723">
        <v>1977544</v>
      </c>
      <c r="D3723" t="s">
        <v>1415</v>
      </c>
      <c r="E3723" t="s">
        <v>23167</v>
      </c>
      <c r="F3723" t="s">
        <v>37</v>
      </c>
      <c r="G3723" t="s">
        <v>38</v>
      </c>
      <c r="H3723">
        <v>250000</v>
      </c>
      <c r="I3723">
        <v>6.5</v>
      </c>
    </row>
    <row r="3724" spans="1:9" x14ac:dyDescent="0.3">
      <c r="A3724" t="s">
        <v>8950</v>
      </c>
      <c r="B3724">
        <v>96</v>
      </c>
      <c r="C3724">
        <v>1050600</v>
      </c>
      <c r="D3724" t="s">
        <v>2527</v>
      </c>
      <c r="E3724" t="s">
        <v>23171</v>
      </c>
      <c r="F3724" t="s">
        <v>37</v>
      </c>
      <c r="G3724" t="s">
        <v>38</v>
      </c>
      <c r="H3724">
        <v>250000</v>
      </c>
      <c r="I3724">
        <v>6.6</v>
      </c>
    </row>
    <row r="3725" spans="1:9" x14ac:dyDescent="0.3">
      <c r="A3725" t="s">
        <v>23174</v>
      </c>
      <c r="B3725">
        <v>100</v>
      </c>
      <c r="C3725">
        <v>902835</v>
      </c>
      <c r="D3725" t="s">
        <v>1415</v>
      </c>
      <c r="E3725" t="s">
        <v>23177</v>
      </c>
      <c r="F3725" t="s">
        <v>37</v>
      </c>
      <c r="G3725" t="s">
        <v>38</v>
      </c>
      <c r="H3725">
        <v>250000</v>
      </c>
      <c r="I3725">
        <v>6.7</v>
      </c>
    </row>
    <row r="3726" spans="1:9" x14ac:dyDescent="0.3">
      <c r="A3726" t="s">
        <v>8553</v>
      </c>
      <c r="B3726">
        <v>90</v>
      </c>
      <c r="C3726">
        <v>489220</v>
      </c>
      <c r="D3726" t="s">
        <v>5032</v>
      </c>
      <c r="E3726" t="s">
        <v>23187</v>
      </c>
      <c r="F3726" t="s">
        <v>37</v>
      </c>
      <c r="G3726" t="s">
        <v>268</v>
      </c>
      <c r="H3726">
        <v>365000</v>
      </c>
      <c r="I3726">
        <v>7.3</v>
      </c>
    </row>
    <row r="3727" spans="1:9" x14ac:dyDescent="0.3">
      <c r="A3727" t="s">
        <v>23190</v>
      </c>
      <c r="B3727">
        <v>76</v>
      </c>
      <c r="C3727">
        <v>212285</v>
      </c>
      <c r="D3727" t="s">
        <v>1681</v>
      </c>
      <c r="E3727" t="s">
        <v>23191</v>
      </c>
      <c r="F3727" t="s">
        <v>37</v>
      </c>
      <c r="G3727" t="s">
        <v>370</v>
      </c>
      <c r="H3727">
        <v>250000</v>
      </c>
      <c r="I3727">
        <v>6.4</v>
      </c>
    </row>
    <row r="3728" spans="1:9" x14ac:dyDescent="0.3">
      <c r="A3728" t="s">
        <v>23195</v>
      </c>
      <c r="B3728">
        <v>75</v>
      </c>
      <c r="C3728">
        <v>203134</v>
      </c>
      <c r="D3728" t="s">
        <v>23197</v>
      </c>
      <c r="E3728" t="s">
        <v>23199</v>
      </c>
      <c r="F3728" t="s">
        <v>37</v>
      </c>
      <c r="G3728" t="s">
        <v>38</v>
      </c>
      <c r="H3728">
        <v>250000</v>
      </c>
      <c r="I3728">
        <v>7</v>
      </c>
    </row>
    <row r="3729" spans="1:9" x14ac:dyDescent="0.3">
      <c r="A3729" t="s">
        <v>22563</v>
      </c>
      <c r="B3729">
        <v>78</v>
      </c>
      <c r="C3729">
        <v>191309</v>
      </c>
      <c r="D3729" t="s">
        <v>1924</v>
      </c>
      <c r="E3729" t="s">
        <v>23204</v>
      </c>
      <c r="F3729" t="s">
        <v>37</v>
      </c>
      <c r="G3729" t="s">
        <v>38</v>
      </c>
      <c r="H3729">
        <v>150000</v>
      </c>
      <c r="I3729">
        <v>5.5</v>
      </c>
    </row>
    <row r="3730" spans="1:9" x14ac:dyDescent="0.3">
      <c r="A3730" t="s">
        <v>23207</v>
      </c>
      <c r="B3730">
        <v>90</v>
      </c>
      <c r="C3730">
        <v>3388210</v>
      </c>
      <c r="D3730" t="s">
        <v>214</v>
      </c>
      <c r="E3730" t="s">
        <v>23209</v>
      </c>
      <c r="F3730" t="s">
        <v>37</v>
      </c>
      <c r="G3730" t="s">
        <v>38</v>
      </c>
      <c r="H3730">
        <v>250000</v>
      </c>
      <c r="I3730">
        <v>6.7</v>
      </c>
    </row>
    <row r="3731" spans="1:9" x14ac:dyDescent="0.3">
      <c r="A3731" t="s">
        <v>18565</v>
      </c>
      <c r="B3731">
        <v>92</v>
      </c>
      <c r="C3731">
        <v>177840</v>
      </c>
      <c r="D3731" t="s">
        <v>6419</v>
      </c>
      <c r="E3731" t="s">
        <v>23219</v>
      </c>
      <c r="F3731" t="s">
        <v>37</v>
      </c>
      <c r="G3731" t="s">
        <v>56</v>
      </c>
      <c r="H3731">
        <v>250000</v>
      </c>
      <c r="I3731">
        <v>6.1</v>
      </c>
    </row>
    <row r="3732" spans="1:9" x14ac:dyDescent="0.3">
      <c r="A3732" t="s">
        <v>13940</v>
      </c>
      <c r="B3732">
        <v>99</v>
      </c>
      <c r="C3732">
        <v>49494</v>
      </c>
      <c r="D3732" t="s">
        <v>4075</v>
      </c>
      <c r="E3732" t="s">
        <v>23229</v>
      </c>
      <c r="F3732" t="s">
        <v>37</v>
      </c>
      <c r="G3732" t="s">
        <v>38</v>
      </c>
      <c r="H3732">
        <v>250000</v>
      </c>
      <c r="I3732">
        <v>3.9</v>
      </c>
    </row>
    <row r="3733" spans="1:9" x14ac:dyDescent="0.3">
      <c r="A3733" t="s">
        <v>23255</v>
      </c>
      <c r="B3733">
        <v>81</v>
      </c>
      <c r="C3733">
        <v>18195</v>
      </c>
      <c r="D3733" t="s">
        <v>12332</v>
      </c>
      <c r="E3733" t="s">
        <v>23257</v>
      </c>
      <c r="F3733" t="s">
        <v>37</v>
      </c>
      <c r="G3733" t="s">
        <v>38</v>
      </c>
      <c r="H3733">
        <v>250000</v>
      </c>
      <c r="I3733">
        <v>6.3</v>
      </c>
    </row>
    <row r="3734" spans="1:9" x14ac:dyDescent="0.3">
      <c r="A3734" t="s">
        <v>23350</v>
      </c>
      <c r="B3734">
        <v>86</v>
      </c>
      <c r="C3734">
        <v>111300</v>
      </c>
      <c r="D3734" t="s">
        <v>67</v>
      </c>
      <c r="E3734" t="s">
        <v>23353</v>
      </c>
      <c r="F3734" t="s">
        <v>37</v>
      </c>
      <c r="G3734" t="s">
        <v>38</v>
      </c>
      <c r="H3734">
        <v>225000</v>
      </c>
      <c r="I3734">
        <v>7.5</v>
      </c>
    </row>
    <row r="3735" spans="1:9" x14ac:dyDescent="0.3">
      <c r="A3735" t="s">
        <v>23357</v>
      </c>
      <c r="B3735">
        <v>106</v>
      </c>
      <c r="C3735">
        <v>1027119</v>
      </c>
      <c r="D3735" t="s">
        <v>3409</v>
      </c>
      <c r="E3735" t="s">
        <v>23358</v>
      </c>
      <c r="F3735" t="s">
        <v>37</v>
      </c>
      <c r="G3735" t="s">
        <v>38</v>
      </c>
      <c r="H3735">
        <v>225000</v>
      </c>
      <c r="I3735">
        <v>7</v>
      </c>
    </row>
    <row r="3736" spans="1:9" x14ac:dyDescent="0.3">
      <c r="A3736" t="s">
        <v>23369</v>
      </c>
      <c r="B3736">
        <v>80</v>
      </c>
      <c r="C3736">
        <v>5000000</v>
      </c>
      <c r="D3736" t="s">
        <v>23371</v>
      </c>
      <c r="E3736" t="s">
        <v>23373</v>
      </c>
      <c r="F3736" t="s">
        <v>37</v>
      </c>
      <c r="G3736" t="s">
        <v>38</v>
      </c>
      <c r="H3736">
        <v>210000</v>
      </c>
      <c r="I3736">
        <v>6.7</v>
      </c>
    </row>
    <row r="3737" spans="1:9" x14ac:dyDescent="0.3">
      <c r="A3737" t="s">
        <v>521</v>
      </c>
      <c r="B3737">
        <v>96</v>
      </c>
      <c r="C3737">
        <v>4505922</v>
      </c>
      <c r="D3737" t="s">
        <v>2527</v>
      </c>
      <c r="E3737" t="s">
        <v>23383</v>
      </c>
      <c r="F3737" t="s">
        <v>37</v>
      </c>
      <c r="G3737" t="s">
        <v>38</v>
      </c>
      <c r="H3737">
        <v>200000</v>
      </c>
      <c r="I3737">
        <v>7.4</v>
      </c>
    </row>
    <row r="3738" spans="1:9" x14ac:dyDescent="0.3">
      <c r="A3738" t="s">
        <v>8662</v>
      </c>
      <c r="B3738">
        <v>99</v>
      </c>
      <c r="C3738">
        <v>3500000</v>
      </c>
      <c r="D3738" t="s">
        <v>10088</v>
      </c>
      <c r="E3738" t="s">
        <v>23388</v>
      </c>
      <c r="F3738" t="s">
        <v>9795</v>
      </c>
      <c r="G3738" t="s">
        <v>7090</v>
      </c>
      <c r="H3738">
        <v>200000</v>
      </c>
      <c r="I3738">
        <v>8</v>
      </c>
    </row>
    <row r="3739" spans="1:9" x14ac:dyDescent="0.3">
      <c r="A3739" t="s">
        <v>23400</v>
      </c>
      <c r="B3739">
        <v>85</v>
      </c>
      <c r="C3739">
        <v>381225</v>
      </c>
      <c r="D3739" t="s">
        <v>67</v>
      </c>
      <c r="E3739" t="s">
        <v>23403</v>
      </c>
      <c r="F3739" t="s">
        <v>37</v>
      </c>
      <c r="G3739" t="s">
        <v>38</v>
      </c>
      <c r="H3739">
        <v>200000</v>
      </c>
      <c r="I3739">
        <v>7.2</v>
      </c>
    </row>
    <row r="3740" spans="1:9" x14ac:dyDescent="0.3">
      <c r="A3740" t="s">
        <v>23406</v>
      </c>
      <c r="B3740">
        <v>101</v>
      </c>
      <c r="C3740">
        <v>2428241</v>
      </c>
      <c r="D3740" t="s">
        <v>3409</v>
      </c>
      <c r="E3740" t="s">
        <v>23409</v>
      </c>
      <c r="F3740" t="s">
        <v>37</v>
      </c>
      <c r="G3740" t="s">
        <v>38</v>
      </c>
      <c r="H3740">
        <v>200000</v>
      </c>
      <c r="I3740">
        <v>6.4</v>
      </c>
    </row>
    <row r="3741" spans="1:9" x14ac:dyDescent="0.3">
      <c r="A3741" t="s">
        <v>10764</v>
      </c>
      <c r="B3741">
        <v>97</v>
      </c>
      <c r="C3741">
        <v>78030</v>
      </c>
      <c r="D3741" t="s">
        <v>3409</v>
      </c>
      <c r="E3741" t="s">
        <v>23413</v>
      </c>
      <c r="F3741" t="s">
        <v>37</v>
      </c>
      <c r="G3741" t="s">
        <v>38</v>
      </c>
      <c r="H3741">
        <v>200000</v>
      </c>
      <c r="I3741">
        <v>6.5</v>
      </c>
    </row>
    <row r="3742" spans="1:9" x14ac:dyDescent="0.3">
      <c r="A3742" t="s">
        <v>23422</v>
      </c>
      <c r="B3742">
        <v>103</v>
      </c>
      <c r="C3742">
        <v>174682</v>
      </c>
      <c r="D3742" t="s">
        <v>6199</v>
      </c>
      <c r="E3742" t="s">
        <v>23425</v>
      </c>
      <c r="F3742" t="s">
        <v>37</v>
      </c>
      <c r="G3742" t="s">
        <v>38</v>
      </c>
      <c r="H3742">
        <v>200000</v>
      </c>
      <c r="I3742">
        <v>6.9</v>
      </c>
    </row>
    <row r="3743" spans="1:9" x14ac:dyDescent="0.3">
      <c r="A3743" t="s">
        <v>23429</v>
      </c>
      <c r="B3743">
        <v>86</v>
      </c>
      <c r="C3743">
        <v>215185</v>
      </c>
      <c r="D3743" t="s">
        <v>22394</v>
      </c>
      <c r="E3743" t="s">
        <v>23432</v>
      </c>
      <c r="F3743" t="s">
        <v>37</v>
      </c>
      <c r="G3743" t="s">
        <v>38</v>
      </c>
      <c r="H3743">
        <v>200000</v>
      </c>
      <c r="I3743">
        <v>7.5</v>
      </c>
    </row>
    <row r="3744" spans="1:9" x14ac:dyDescent="0.3">
      <c r="A3744" t="s">
        <v>23484</v>
      </c>
      <c r="B3744">
        <v>106</v>
      </c>
      <c r="C3744">
        <v>1111</v>
      </c>
      <c r="D3744" t="s">
        <v>20255</v>
      </c>
      <c r="E3744" t="s">
        <v>23487</v>
      </c>
      <c r="F3744" t="s">
        <v>37</v>
      </c>
      <c r="G3744" t="s">
        <v>38</v>
      </c>
      <c r="H3744">
        <v>200000</v>
      </c>
      <c r="I3744">
        <v>7.7</v>
      </c>
    </row>
    <row r="3745" spans="1:9" x14ac:dyDescent="0.3">
      <c r="A3745" t="s">
        <v>23520</v>
      </c>
      <c r="B3745">
        <v>89</v>
      </c>
      <c r="C3745">
        <v>925402</v>
      </c>
      <c r="D3745" t="s">
        <v>7144</v>
      </c>
      <c r="E3745" t="s">
        <v>23523</v>
      </c>
      <c r="F3745" t="s">
        <v>22077</v>
      </c>
      <c r="G3745" t="s">
        <v>13547</v>
      </c>
      <c r="H3745">
        <v>180000</v>
      </c>
      <c r="I3745">
        <v>8.5</v>
      </c>
    </row>
    <row r="3746" spans="1:9" x14ac:dyDescent="0.3">
      <c r="A3746" t="s">
        <v>23527</v>
      </c>
      <c r="B3746">
        <v>97</v>
      </c>
      <c r="C3746">
        <v>469947</v>
      </c>
      <c r="D3746" t="s">
        <v>214</v>
      </c>
      <c r="E3746" t="s">
        <v>23529</v>
      </c>
      <c r="F3746" t="s">
        <v>37</v>
      </c>
      <c r="G3746" t="s">
        <v>56</v>
      </c>
      <c r="H3746">
        <v>120000</v>
      </c>
      <c r="I3746">
        <v>7.7</v>
      </c>
    </row>
    <row r="3747" spans="1:9" x14ac:dyDescent="0.3">
      <c r="A3747" t="s">
        <v>5076</v>
      </c>
      <c r="B3747">
        <v>88</v>
      </c>
      <c r="C3747">
        <v>7137502</v>
      </c>
      <c r="D3747" t="s">
        <v>1681</v>
      </c>
      <c r="E3747" t="s">
        <v>23534</v>
      </c>
      <c r="F3747" t="s">
        <v>37</v>
      </c>
      <c r="G3747" t="s">
        <v>38</v>
      </c>
      <c r="H3747">
        <v>175000</v>
      </c>
      <c r="I3747">
        <v>6.5</v>
      </c>
    </row>
    <row r="3748" spans="1:9" x14ac:dyDescent="0.3">
      <c r="A3748" t="s">
        <v>21743</v>
      </c>
      <c r="B3748">
        <v>92</v>
      </c>
      <c r="C3748">
        <v>1316074</v>
      </c>
      <c r="D3748" t="s">
        <v>5499</v>
      </c>
      <c r="E3748" t="s">
        <v>23551</v>
      </c>
      <c r="F3748" t="s">
        <v>37</v>
      </c>
      <c r="G3748" t="s">
        <v>38</v>
      </c>
      <c r="H3748">
        <v>100000</v>
      </c>
      <c r="I3748">
        <v>7</v>
      </c>
    </row>
    <row r="3749" spans="1:9" x14ac:dyDescent="0.3">
      <c r="A3749" t="s">
        <v>23555</v>
      </c>
      <c r="B3749">
        <v>97</v>
      </c>
      <c r="C3749">
        <v>15180000</v>
      </c>
      <c r="D3749" t="s">
        <v>2125</v>
      </c>
      <c r="E3749" t="s">
        <v>23556</v>
      </c>
      <c r="F3749" t="s">
        <v>37</v>
      </c>
      <c r="G3749" t="s">
        <v>38</v>
      </c>
      <c r="H3749">
        <v>500000</v>
      </c>
      <c r="I3749">
        <v>5.5</v>
      </c>
    </row>
    <row r="3750" spans="1:9" x14ac:dyDescent="0.3">
      <c r="A3750" t="s">
        <v>2561</v>
      </c>
      <c r="B3750">
        <v>78</v>
      </c>
      <c r="C3750">
        <v>2882062</v>
      </c>
      <c r="D3750" t="s">
        <v>1415</v>
      </c>
      <c r="E3750" t="s">
        <v>23566</v>
      </c>
      <c r="F3750" t="s">
        <v>37</v>
      </c>
      <c r="G3750" t="s">
        <v>38</v>
      </c>
      <c r="H3750">
        <v>150000</v>
      </c>
      <c r="I3750">
        <v>6.3</v>
      </c>
    </row>
    <row r="3751" spans="1:9" x14ac:dyDescent="0.3">
      <c r="A3751" t="s">
        <v>16192</v>
      </c>
      <c r="B3751">
        <v>85</v>
      </c>
      <c r="C3751">
        <v>9437933</v>
      </c>
      <c r="D3751" t="s">
        <v>7837</v>
      </c>
      <c r="E3751" t="s">
        <v>23571</v>
      </c>
      <c r="F3751" t="s">
        <v>37</v>
      </c>
      <c r="G3751" t="s">
        <v>7987</v>
      </c>
      <c r="H3751">
        <v>180000</v>
      </c>
      <c r="I3751">
        <v>7.9</v>
      </c>
    </row>
    <row r="3752" spans="1:9" x14ac:dyDescent="0.3">
      <c r="A3752" t="s">
        <v>23575</v>
      </c>
      <c r="B3752">
        <v>88</v>
      </c>
      <c r="C3752">
        <v>110720</v>
      </c>
      <c r="D3752" t="s">
        <v>1671</v>
      </c>
      <c r="E3752" t="s">
        <v>23578</v>
      </c>
      <c r="F3752" t="s">
        <v>37</v>
      </c>
      <c r="G3752" t="s">
        <v>38</v>
      </c>
      <c r="H3752">
        <v>1200000</v>
      </c>
      <c r="I3752">
        <v>7.3</v>
      </c>
    </row>
    <row r="3753" spans="1:9" x14ac:dyDescent="0.3">
      <c r="A3753" t="s">
        <v>23582</v>
      </c>
      <c r="B3753">
        <v>93</v>
      </c>
      <c r="C3753">
        <v>155984</v>
      </c>
      <c r="D3753" t="s">
        <v>67</v>
      </c>
      <c r="E3753" t="s">
        <v>23585</v>
      </c>
      <c r="F3753" t="s">
        <v>37</v>
      </c>
      <c r="G3753" t="s">
        <v>38</v>
      </c>
      <c r="H3753">
        <v>160000</v>
      </c>
      <c r="I3753">
        <v>7.4</v>
      </c>
    </row>
    <row r="3754" spans="1:9" x14ac:dyDescent="0.3">
      <c r="A3754" t="s">
        <v>23608</v>
      </c>
      <c r="B3754">
        <v>72</v>
      </c>
      <c r="C3754">
        <v>4914</v>
      </c>
      <c r="D3754" t="s">
        <v>23610</v>
      </c>
      <c r="E3754" t="s">
        <v>23612</v>
      </c>
      <c r="F3754" t="s">
        <v>37</v>
      </c>
      <c r="G3754" t="s">
        <v>38</v>
      </c>
      <c r="H3754">
        <v>150000</v>
      </c>
      <c r="I3754">
        <v>7</v>
      </c>
    </row>
    <row r="3755" spans="1:9" x14ac:dyDescent="0.3">
      <c r="A3755" t="s">
        <v>23622</v>
      </c>
      <c r="B3755">
        <v>80</v>
      </c>
      <c r="C3755">
        <v>5858</v>
      </c>
      <c r="D3755" t="s">
        <v>67</v>
      </c>
      <c r="E3755" t="s">
        <v>23625</v>
      </c>
      <c r="F3755" t="s">
        <v>37</v>
      </c>
      <c r="G3755" t="s">
        <v>38</v>
      </c>
      <c r="H3755">
        <v>150000</v>
      </c>
      <c r="I3755">
        <v>7.1</v>
      </c>
    </row>
    <row r="3756" spans="1:9" x14ac:dyDescent="0.3">
      <c r="A3756" t="s">
        <v>3806</v>
      </c>
      <c r="B3756">
        <v>91</v>
      </c>
      <c r="C3756">
        <v>6706368</v>
      </c>
      <c r="D3756" t="s">
        <v>67</v>
      </c>
      <c r="E3756" t="s">
        <v>23629</v>
      </c>
      <c r="F3756" t="s">
        <v>37</v>
      </c>
      <c r="G3756" t="s">
        <v>38</v>
      </c>
      <c r="H3756">
        <v>160000</v>
      </c>
      <c r="I3756">
        <v>7.5</v>
      </c>
    </row>
    <row r="3757" spans="1:9" x14ac:dyDescent="0.3">
      <c r="A3757" t="s">
        <v>23654</v>
      </c>
      <c r="B3757">
        <v>90</v>
      </c>
      <c r="C3757">
        <v>1573712</v>
      </c>
      <c r="D3757" t="s">
        <v>2527</v>
      </c>
      <c r="E3757" t="s">
        <v>23656</v>
      </c>
      <c r="F3757" t="s">
        <v>37</v>
      </c>
      <c r="G3757" t="s">
        <v>38</v>
      </c>
      <c r="H3757">
        <v>125000</v>
      </c>
      <c r="I3757">
        <v>6.7</v>
      </c>
    </row>
    <row r="3758" spans="1:9" x14ac:dyDescent="0.3">
      <c r="A3758" t="s">
        <v>18269</v>
      </c>
      <c r="B3758">
        <v>111</v>
      </c>
      <c r="C3758">
        <v>10174663</v>
      </c>
      <c r="D3758" t="s">
        <v>3794</v>
      </c>
      <c r="E3758" t="s">
        <v>23682</v>
      </c>
      <c r="F3758" t="s">
        <v>37</v>
      </c>
      <c r="G3758" t="s">
        <v>38</v>
      </c>
      <c r="H3758">
        <v>100000</v>
      </c>
      <c r="I3758">
        <v>6.7</v>
      </c>
    </row>
    <row r="3759" spans="1:9" x14ac:dyDescent="0.3">
      <c r="A3759" t="s">
        <v>23686</v>
      </c>
      <c r="B3759">
        <v>81</v>
      </c>
      <c r="C3759">
        <v>22757819</v>
      </c>
      <c r="D3759" t="s">
        <v>5544</v>
      </c>
      <c r="E3759" t="s">
        <v>23689</v>
      </c>
      <c r="F3759" t="s">
        <v>37</v>
      </c>
      <c r="G3759" t="s">
        <v>38</v>
      </c>
      <c r="H3759">
        <v>100000</v>
      </c>
      <c r="I3759">
        <v>4.2</v>
      </c>
    </row>
    <row r="3760" spans="1:9" x14ac:dyDescent="0.3">
      <c r="A3760" t="s">
        <v>19004</v>
      </c>
      <c r="B3760">
        <v>81</v>
      </c>
      <c r="C3760">
        <v>5228617</v>
      </c>
      <c r="D3760" t="s">
        <v>1671</v>
      </c>
      <c r="E3760" t="s">
        <v>23705</v>
      </c>
      <c r="F3760" t="s">
        <v>37</v>
      </c>
      <c r="G3760" t="s">
        <v>38</v>
      </c>
      <c r="H3760">
        <v>100000</v>
      </c>
      <c r="I3760">
        <v>7</v>
      </c>
    </row>
    <row r="3761" spans="1:9" x14ac:dyDescent="0.3">
      <c r="A3761" t="s">
        <v>23718</v>
      </c>
      <c r="B3761">
        <v>90</v>
      </c>
      <c r="C3761">
        <v>110536</v>
      </c>
      <c r="D3761" t="s">
        <v>12639</v>
      </c>
      <c r="E3761" t="s">
        <v>23721</v>
      </c>
      <c r="F3761" t="s">
        <v>37</v>
      </c>
      <c r="G3761" t="s">
        <v>38</v>
      </c>
      <c r="H3761">
        <v>40000</v>
      </c>
      <c r="I3761">
        <v>7</v>
      </c>
    </row>
    <row r="3762" spans="1:9" x14ac:dyDescent="0.3">
      <c r="A3762" t="s">
        <v>23730</v>
      </c>
      <c r="B3762">
        <v>88</v>
      </c>
      <c r="C3762">
        <v>59379</v>
      </c>
      <c r="D3762" t="s">
        <v>23731</v>
      </c>
      <c r="E3762" t="s">
        <v>23732</v>
      </c>
      <c r="F3762" t="s">
        <v>37</v>
      </c>
      <c r="G3762" t="s">
        <v>38</v>
      </c>
      <c r="H3762">
        <v>200000</v>
      </c>
      <c r="I3762">
        <v>6.8</v>
      </c>
    </row>
    <row r="3763" spans="1:9" x14ac:dyDescent="0.3">
      <c r="A3763" t="s">
        <v>1204</v>
      </c>
      <c r="B3763">
        <v>84</v>
      </c>
      <c r="C3763">
        <v>3216970</v>
      </c>
      <c r="D3763" t="s">
        <v>1924</v>
      </c>
      <c r="E3763" t="s">
        <v>23781</v>
      </c>
      <c r="F3763" t="s">
        <v>37</v>
      </c>
      <c r="G3763" t="s">
        <v>38</v>
      </c>
      <c r="H3763">
        <v>60000</v>
      </c>
      <c r="I3763">
        <v>7.5</v>
      </c>
    </row>
    <row r="3764" spans="1:9" x14ac:dyDescent="0.3">
      <c r="A3764" t="s">
        <v>23791</v>
      </c>
      <c r="B3764">
        <v>87</v>
      </c>
      <c r="C3764">
        <v>536767</v>
      </c>
      <c r="D3764" t="s">
        <v>7218</v>
      </c>
      <c r="E3764" t="s">
        <v>23793</v>
      </c>
      <c r="F3764" t="s">
        <v>37</v>
      </c>
      <c r="G3764" t="s">
        <v>38</v>
      </c>
      <c r="H3764">
        <v>60000</v>
      </c>
      <c r="I3764">
        <v>5.3</v>
      </c>
    </row>
    <row r="3765" spans="1:9" x14ac:dyDescent="0.3">
      <c r="A3765" t="s">
        <v>15027</v>
      </c>
      <c r="B3765">
        <v>100</v>
      </c>
      <c r="C3765">
        <v>11529368</v>
      </c>
      <c r="D3765" t="s">
        <v>23804</v>
      </c>
      <c r="E3765" t="s">
        <v>23806</v>
      </c>
      <c r="F3765" t="s">
        <v>37</v>
      </c>
      <c r="G3765" t="s">
        <v>38</v>
      </c>
      <c r="H3765">
        <v>65000</v>
      </c>
      <c r="I3765">
        <v>7.3</v>
      </c>
    </row>
    <row r="3766" spans="1:9" x14ac:dyDescent="0.3">
      <c r="A3766" t="s">
        <v>23810</v>
      </c>
      <c r="B3766">
        <v>82</v>
      </c>
      <c r="C3766">
        <v>40557</v>
      </c>
      <c r="D3766" t="s">
        <v>1671</v>
      </c>
      <c r="E3766" t="s">
        <v>23812</v>
      </c>
      <c r="F3766" t="s">
        <v>37</v>
      </c>
      <c r="G3766" t="s">
        <v>38</v>
      </c>
      <c r="H3766">
        <v>60000</v>
      </c>
      <c r="I3766">
        <v>5.6</v>
      </c>
    </row>
    <row r="3767" spans="1:9" x14ac:dyDescent="0.3">
      <c r="A3767" t="s">
        <v>22596</v>
      </c>
      <c r="B3767">
        <v>82</v>
      </c>
      <c r="C3767">
        <v>30084</v>
      </c>
      <c r="D3767" t="s">
        <v>2527</v>
      </c>
      <c r="E3767" t="s">
        <v>23816</v>
      </c>
      <c r="F3767" t="s">
        <v>37</v>
      </c>
      <c r="G3767" t="s">
        <v>38</v>
      </c>
      <c r="H3767">
        <v>70000</v>
      </c>
      <c r="I3767">
        <v>5.6</v>
      </c>
    </row>
    <row r="3768" spans="1:9" x14ac:dyDescent="0.3">
      <c r="A3768" t="s">
        <v>18750</v>
      </c>
      <c r="B3768">
        <v>98</v>
      </c>
      <c r="C3768">
        <v>10246600</v>
      </c>
      <c r="D3768" t="s">
        <v>1415</v>
      </c>
      <c r="E3768" t="s">
        <v>23844</v>
      </c>
      <c r="F3768" t="s">
        <v>37</v>
      </c>
      <c r="G3768" t="s">
        <v>38</v>
      </c>
      <c r="H3768">
        <v>25000</v>
      </c>
      <c r="I3768">
        <v>6.6</v>
      </c>
    </row>
    <row r="3769" spans="1:9" x14ac:dyDescent="0.3">
      <c r="A3769" t="s">
        <v>21809</v>
      </c>
      <c r="B3769">
        <v>98</v>
      </c>
      <c r="C3769">
        <v>389804</v>
      </c>
      <c r="D3769" t="s">
        <v>1415</v>
      </c>
      <c r="E3769" t="s">
        <v>23860</v>
      </c>
      <c r="F3769" t="s">
        <v>37</v>
      </c>
      <c r="G3769" t="s">
        <v>38</v>
      </c>
      <c r="H3769">
        <v>65000</v>
      </c>
      <c r="I3769">
        <v>6.3</v>
      </c>
    </row>
    <row r="3770" spans="1:9" x14ac:dyDescent="0.3">
      <c r="A3770" t="s">
        <v>5418</v>
      </c>
      <c r="B3770">
        <v>90</v>
      </c>
      <c r="C3770">
        <v>241816</v>
      </c>
      <c r="D3770" t="s">
        <v>3409</v>
      </c>
      <c r="E3770" t="s">
        <v>23915</v>
      </c>
      <c r="F3770" t="s">
        <v>37</v>
      </c>
      <c r="G3770" t="s">
        <v>38</v>
      </c>
      <c r="H3770">
        <v>42000</v>
      </c>
      <c r="I3770">
        <v>7.5</v>
      </c>
    </row>
    <row r="3771" spans="1:9" x14ac:dyDescent="0.3">
      <c r="A3771" t="s">
        <v>23919</v>
      </c>
      <c r="B3771">
        <v>90</v>
      </c>
      <c r="C3771">
        <v>277233</v>
      </c>
      <c r="D3771" t="s">
        <v>1681</v>
      </c>
      <c r="E3771" t="s">
        <v>23921</v>
      </c>
      <c r="F3771" t="s">
        <v>37</v>
      </c>
      <c r="G3771" t="s">
        <v>38</v>
      </c>
      <c r="H3771">
        <v>40000</v>
      </c>
      <c r="I3771">
        <v>7.6</v>
      </c>
    </row>
    <row r="3772" spans="1:9" x14ac:dyDescent="0.3">
      <c r="A3772" t="s">
        <v>23950</v>
      </c>
      <c r="B3772">
        <v>78</v>
      </c>
      <c r="C3772">
        <v>243768</v>
      </c>
      <c r="D3772" t="s">
        <v>15011</v>
      </c>
      <c r="E3772" t="s">
        <v>23953</v>
      </c>
      <c r="F3772" t="s">
        <v>37</v>
      </c>
      <c r="G3772" t="s">
        <v>38</v>
      </c>
      <c r="H3772">
        <v>30000</v>
      </c>
      <c r="I3772">
        <v>4.0999999999999996</v>
      </c>
    </row>
    <row r="3773" spans="1:9" x14ac:dyDescent="0.3">
      <c r="A3773" t="s">
        <v>7134</v>
      </c>
      <c r="B3773">
        <v>102</v>
      </c>
      <c r="C3773">
        <v>3151130</v>
      </c>
      <c r="D3773" t="s">
        <v>1671</v>
      </c>
      <c r="E3773" t="s">
        <v>23974</v>
      </c>
      <c r="F3773" t="s">
        <v>37</v>
      </c>
      <c r="G3773" t="s">
        <v>38</v>
      </c>
      <c r="H3773">
        <v>230000</v>
      </c>
      <c r="I3773">
        <v>7.8</v>
      </c>
    </row>
    <row r="3774" spans="1:9" x14ac:dyDescent="0.3">
      <c r="A3774" t="s">
        <v>23977</v>
      </c>
      <c r="B3774">
        <v>65</v>
      </c>
      <c r="C3774">
        <v>8231</v>
      </c>
      <c r="D3774" t="s">
        <v>5324</v>
      </c>
      <c r="E3774" t="s">
        <v>23980</v>
      </c>
      <c r="F3774" t="s">
        <v>37</v>
      </c>
      <c r="G3774" t="s">
        <v>38</v>
      </c>
      <c r="H3774">
        <v>27000</v>
      </c>
      <c r="I3774">
        <v>6.7</v>
      </c>
    </row>
    <row r="3775" spans="1:9" x14ac:dyDescent="0.3">
      <c r="A3775" t="s">
        <v>10122</v>
      </c>
      <c r="B3775">
        <v>97</v>
      </c>
      <c r="C3775">
        <v>2856622</v>
      </c>
      <c r="D3775" t="s">
        <v>2527</v>
      </c>
      <c r="E3775" t="s">
        <v>23987</v>
      </c>
      <c r="F3775" t="s">
        <v>37</v>
      </c>
      <c r="G3775" t="s">
        <v>268</v>
      </c>
      <c r="H3775">
        <v>25000</v>
      </c>
      <c r="I3775">
        <v>7.3</v>
      </c>
    </row>
    <row r="3776" spans="1:9" x14ac:dyDescent="0.3">
      <c r="A3776" t="s">
        <v>9162</v>
      </c>
      <c r="B3776">
        <v>100</v>
      </c>
      <c r="C3776">
        <v>1227508</v>
      </c>
      <c r="D3776" t="s">
        <v>2527</v>
      </c>
      <c r="E3776" t="s">
        <v>24001</v>
      </c>
      <c r="F3776" t="s">
        <v>37</v>
      </c>
      <c r="G3776" t="s">
        <v>38</v>
      </c>
      <c r="H3776">
        <v>23000</v>
      </c>
      <c r="I3776">
        <v>7.1</v>
      </c>
    </row>
    <row r="3777" spans="1:9" x14ac:dyDescent="0.3">
      <c r="A3777" t="s">
        <v>15176</v>
      </c>
      <c r="B3777">
        <v>85</v>
      </c>
      <c r="C3777">
        <v>192467</v>
      </c>
      <c r="D3777" t="s">
        <v>1415</v>
      </c>
      <c r="E3777" t="s">
        <v>24033</v>
      </c>
      <c r="F3777" t="s">
        <v>37</v>
      </c>
      <c r="G3777" t="s">
        <v>38</v>
      </c>
      <c r="H3777">
        <v>15000</v>
      </c>
      <c r="I3777">
        <v>6.6</v>
      </c>
    </row>
    <row r="3778" spans="1:9" x14ac:dyDescent="0.3">
      <c r="A3778" t="s">
        <v>24045</v>
      </c>
      <c r="B3778">
        <v>88</v>
      </c>
      <c r="C3778">
        <v>76382</v>
      </c>
      <c r="D3778" t="s">
        <v>19711</v>
      </c>
      <c r="E3778" t="s">
        <v>24047</v>
      </c>
      <c r="F3778" t="s">
        <v>37</v>
      </c>
      <c r="G3778" t="s">
        <v>38</v>
      </c>
      <c r="H3778">
        <v>15000</v>
      </c>
      <c r="I3778">
        <v>6.2</v>
      </c>
    </row>
    <row r="3779" spans="1:9" x14ac:dyDescent="0.3">
      <c r="A3779" t="s">
        <v>13792</v>
      </c>
      <c r="B3779">
        <v>108</v>
      </c>
      <c r="C3779">
        <v>180483</v>
      </c>
      <c r="D3779" t="s">
        <v>24055</v>
      </c>
      <c r="E3779" t="s">
        <v>24057</v>
      </c>
      <c r="F3779" t="s">
        <v>37</v>
      </c>
      <c r="G3779" t="s">
        <v>38</v>
      </c>
      <c r="H3779">
        <v>10000</v>
      </c>
      <c r="I3779">
        <v>6.1</v>
      </c>
    </row>
    <row r="3780" spans="1:9" x14ac:dyDescent="0.3">
      <c r="A3780" t="s">
        <v>13826</v>
      </c>
      <c r="B3780">
        <v>110</v>
      </c>
      <c r="C3780">
        <v>136007</v>
      </c>
      <c r="D3780" t="s">
        <v>7837</v>
      </c>
      <c r="E3780" t="s">
        <v>24062</v>
      </c>
      <c r="F3780" t="s">
        <v>1464</v>
      </c>
      <c r="G3780" t="s">
        <v>1465</v>
      </c>
      <c r="H3780">
        <v>4500</v>
      </c>
      <c r="I3780">
        <v>6.9</v>
      </c>
    </row>
    <row r="3781" spans="1:9" x14ac:dyDescent="0.3">
      <c r="A3781" t="s">
        <v>24065</v>
      </c>
      <c r="B3781">
        <v>90</v>
      </c>
      <c r="C3781">
        <v>673780</v>
      </c>
      <c r="D3781" t="s">
        <v>3409</v>
      </c>
      <c r="E3781" t="s">
        <v>24068</v>
      </c>
      <c r="F3781" t="s">
        <v>22077</v>
      </c>
      <c r="G3781" t="s">
        <v>13547</v>
      </c>
      <c r="H3781">
        <v>10000</v>
      </c>
      <c r="I3781">
        <v>7.5</v>
      </c>
    </row>
    <row r="3782" spans="1:9" x14ac:dyDescent="0.3">
      <c r="A3782" t="s">
        <v>24078</v>
      </c>
      <c r="B3782">
        <v>111</v>
      </c>
      <c r="C3782">
        <v>94596</v>
      </c>
      <c r="D3782" t="s">
        <v>4833</v>
      </c>
      <c r="E3782" t="s">
        <v>24081</v>
      </c>
      <c r="F3782" t="s">
        <v>676</v>
      </c>
      <c r="G3782" t="s">
        <v>677</v>
      </c>
      <c r="H3782">
        <v>1000000</v>
      </c>
      <c r="I3782">
        <v>7.4</v>
      </c>
    </row>
    <row r="3783" spans="1:9" x14ac:dyDescent="0.3">
      <c r="A3783" t="s">
        <v>24104</v>
      </c>
      <c r="B3783">
        <v>77</v>
      </c>
      <c r="C3783">
        <v>424760</v>
      </c>
      <c r="D3783" t="s">
        <v>2683</v>
      </c>
      <c r="E3783" t="s">
        <v>24106</v>
      </c>
      <c r="F3783" t="s">
        <v>37</v>
      </c>
      <c r="G3783" t="s">
        <v>38</v>
      </c>
      <c r="H3783">
        <v>7000</v>
      </c>
      <c r="I3783">
        <v>7</v>
      </c>
    </row>
    <row r="3784" spans="1:9" x14ac:dyDescent="0.3">
      <c r="A3784" t="s">
        <v>24110</v>
      </c>
      <c r="B3784">
        <v>80</v>
      </c>
      <c r="C3784">
        <v>70071</v>
      </c>
      <c r="D3784" t="s">
        <v>10413</v>
      </c>
      <c r="E3784" t="s">
        <v>24113</v>
      </c>
      <c r="F3784" t="s">
        <v>37</v>
      </c>
      <c r="G3784" t="s">
        <v>24117</v>
      </c>
      <c r="H3784">
        <v>7000</v>
      </c>
      <c r="I3784">
        <v>6.3</v>
      </c>
    </row>
    <row r="3785" spans="1:9" x14ac:dyDescent="0.3">
      <c r="A3785" t="s">
        <v>4903</v>
      </c>
      <c r="B3785">
        <v>81</v>
      </c>
      <c r="C3785">
        <v>2040920</v>
      </c>
      <c r="D3785" t="s">
        <v>5806</v>
      </c>
      <c r="E3785" t="s">
        <v>24120</v>
      </c>
      <c r="F3785" t="s">
        <v>2778</v>
      </c>
      <c r="G3785" t="s">
        <v>38</v>
      </c>
      <c r="H3785">
        <v>7000</v>
      </c>
      <c r="I3785">
        <v>6.9</v>
      </c>
    </row>
    <row r="3786" spans="1:9" x14ac:dyDescent="0.3">
      <c r="A3786" t="s">
        <v>18750</v>
      </c>
      <c r="B3786">
        <v>95</v>
      </c>
      <c r="C3786">
        <v>4584</v>
      </c>
      <c r="D3786" t="s">
        <v>2527</v>
      </c>
      <c r="E3786" t="s">
        <v>24133</v>
      </c>
      <c r="F3786" t="s">
        <v>37</v>
      </c>
      <c r="G3786" t="s">
        <v>38</v>
      </c>
      <c r="H3786">
        <v>9000</v>
      </c>
      <c r="I3786">
        <v>6.4</v>
      </c>
    </row>
    <row r="3787" spans="1:9" x14ac:dyDescent="0.3">
      <c r="A3787" t="s">
        <v>20031</v>
      </c>
      <c r="B3787">
        <v>90</v>
      </c>
      <c r="C3787">
        <v>85222</v>
      </c>
      <c r="D3787" t="s">
        <v>67</v>
      </c>
      <c r="E3787" t="s">
        <v>24159</v>
      </c>
      <c r="F3787" t="s">
        <v>37</v>
      </c>
      <c r="G3787" t="s">
        <v>38</v>
      </c>
      <c r="H3787">
        <v>1100</v>
      </c>
      <c r="I3787">
        <v>6.6</v>
      </c>
    </row>
  </sheetData>
  <autoFilter ref="F1:F3787" xr:uid="{C39C486F-A45C-4640-B20C-74F23E71571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5377-95EF-4242-A6CC-EC0BDFE271BD}">
  <dimension ref="A2:M2139"/>
  <sheetViews>
    <sheetView showGridLines="0" zoomScale="70" zoomScaleNormal="70" workbookViewId="0">
      <selection activeCell="M5" sqref="M5"/>
    </sheetView>
  </sheetViews>
  <sheetFormatPr defaultRowHeight="14.4" x14ac:dyDescent="0.3"/>
  <cols>
    <col min="1" max="1" width="3.6640625" customWidth="1"/>
    <col min="2" max="2" width="4.109375" customWidth="1"/>
    <col min="3" max="3" width="3.33203125" customWidth="1"/>
    <col min="4" max="4" width="12.21875" bestFit="1" customWidth="1"/>
    <col min="5" max="5" width="6.77734375" bestFit="1" customWidth="1"/>
    <col min="6" max="6" width="13.33203125" bestFit="1" customWidth="1"/>
    <col min="7" max="7" width="7.109375" bestFit="1" customWidth="1"/>
    <col min="8" max="8" width="5.6640625" bestFit="1" customWidth="1"/>
    <col min="9" max="10" width="4.44140625" bestFit="1" customWidth="1"/>
    <col min="11" max="11" width="8.88671875" bestFit="1" customWidth="1"/>
    <col min="12" max="12" width="13.33203125" bestFit="1" customWidth="1"/>
    <col min="13" max="13" width="17.44140625" bestFit="1" customWidth="1"/>
  </cols>
  <sheetData>
    <row r="2" spans="4:13" x14ac:dyDescent="0.3">
      <c r="D2" s="15" t="s">
        <v>24187</v>
      </c>
      <c r="E2" s="15"/>
      <c r="F2" s="15"/>
      <c r="G2" s="15"/>
      <c r="H2" s="15"/>
      <c r="I2" s="15"/>
      <c r="J2" s="15"/>
      <c r="K2" s="15"/>
      <c r="L2" s="15"/>
      <c r="M2" s="15"/>
    </row>
    <row r="4" spans="4:13" x14ac:dyDescent="0.3">
      <c r="D4" s="4" t="s">
        <v>24165</v>
      </c>
      <c r="E4" s="4" t="s">
        <v>24177</v>
      </c>
      <c r="F4" s="4" t="s">
        <v>24178</v>
      </c>
      <c r="G4" s="4" t="s">
        <v>24180</v>
      </c>
      <c r="H4" s="4" t="s">
        <v>24179</v>
      </c>
      <c r="I4" s="4" t="s">
        <v>24181</v>
      </c>
      <c r="J4" s="4" t="s">
        <v>24182</v>
      </c>
      <c r="K4" s="4" t="s">
        <v>24185</v>
      </c>
      <c r="L4" s="4" t="s">
        <v>24184</v>
      </c>
      <c r="M4" s="4" t="s">
        <v>24183</v>
      </c>
    </row>
    <row r="5" spans="4:13" x14ac:dyDescent="0.3">
      <c r="D5" s="2" t="s">
        <v>1325</v>
      </c>
      <c r="E5" s="2">
        <f>COUNTIF(IMDB_Movie_Data!D:D,"*" &amp; D5 &amp; "*")</f>
        <v>935</v>
      </c>
      <c r="F5" s="2">
        <f>AVERAGEIF(IMDB_Movie_Data!D:D, "*" &amp; D5 &amp; "*", IMDB_Movie_Data!I:I)</f>
        <v>6.2859893048128423</v>
      </c>
      <c r="G5" s="2" cm="1">
        <f t="array" ref="G5">MEDIAN(_xlfn._xlws.FILTER(IMDB_Movie_Data!I:I, ISNUMBER(SEARCH(D5, IMDB_Movie_Data!D:D))))</f>
        <v>6.3</v>
      </c>
      <c r="H5" s="2" cm="1">
        <f t="array" ref="H5">MODE(_xlfn._xlws.FILTER(IMDB_Movie_Data!I:I, ISNUMBER(SEARCH(D5, IMDB_Movie_Data!D:D))))</f>
        <v>6.6</v>
      </c>
      <c r="I5" s="2" cm="1">
        <f t="array" ref="I5">MIN(_xlfn._xlws.FILTER(IMDB_Movie_Data!I:I, ISNUMBER(SEARCH(D5, IMDB_Movie_Data!D:D))))</f>
        <v>2.1</v>
      </c>
      <c r="J5" s="2" cm="1">
        <f t="array" ref="J5">MAX(_xlfn._xlws.FILTER(IMDB_Movie_Data!I:I, ISNUMBER(SEARCH(D5, IMDB_Movie_Data!D:D))))</f>
        <v>9</v>
      </c>
      <c r="K5" s="2">
        <f>J5-I5</f>
        <v>6.9</v>
      </c>
      <c r="L5" s="2" cm="1">
        <f t="array" ref="L5">_xlfn.VAR.P(_xlfn._xlws.FILTER(IMDB_Movie_Data!I:I, ISNUMBER(SEARCH(D5, IMDB_Movie_Data!D:D))))</f>
        <v>1.0770336469442685</v>
      </c>
      <c r="M5" s="2" cm="1">
        <f t="array" ref="M5">_xlfn.STDEV.P(_xlfn._xlws.FILTER(IMDB_Movie_Data!I:I, ISNUMBER(SEARCH(D5, IMDB_Movie_Data!D:D))))</f>
        <v>1.0378023159273968</v>
      </c>
    </row>
    <row r="6" spans="4:13" x14ac:dyDescent="0.3">
      <c r="D6" s="2" t="s">
        <v>953</v>
      </c>
      <c r="E6" s="2">
        <f>COUNTIF(IMDB_Movie_Data!D:D,"*" &amp; D6 &amp; "*")</f>
        <v>766</v>
      </c>
      <c r="F6" s="2">
        <f>AVERAGEIF(IMDB_Movie_Data!D:D, "*" &amp; D6 &amp; "*", IMDB_Movie_Data!I:I)</f>
        <v>6.4549608355091435</v>
      </c>
      <c r="G6" s="2" cm="1">
        <f t="array" ref="G6">MEDIAN(_xlfn._xlws.FILTER(IMDB_Movie_Data!I:I, ISNUMBER(SEARCH(D6, IMDB_Movie_Data!D:D))))</f>
        <v>6.6</v>
      </c>
      <c r="H6" s="2" cm="1">
        <f t="array" ref="H6">MODE(_xlfn._xlws.FILTER(IMDB_Movie_Data!I:I, ISNUMBER(SEARCH(D6, IMDB_Movie_Data!D:D))))</f>
        <v>6.6</v>
      </c>
      <c r="I6" s="2" cm="1">
        <f t="array" ref="I6">MIN(_xlfn._xlws.FILTER(IMDB_Movie_Data!I:I, ISNUMBER(SEARCH(D6, IMDB_Movie_Data!D:D))))</f>
        <v>2.2999999999999998</v>
      </c>
      <c r="J6" s="2" cm="1">
        <f t="array" ref="J6">MAX(_xlfn._xlws.FILTER(IMDB_Movie_Data!I:I, ISNUMBER(SEARCH(D6, IMDB_Movie_Data!D:D))))</f>
        <v>8.9</v>
      </c>
      <c r="K6" s="2">
        <f>J6-I6</f>
        <v>6.6000000000000005</v>
      </c>
      <c r="L6" s="2" cm="1">
        <f t="array" ref="L6">_xlfn.VAR.P(_xlfn._xlws.FILTER(IMDB_Movie_Data!I:I, ISNUMBER(SEARCH(D6, IMDB_Movie_Data!D:D))))</f>
        <v>1.2458957556462715</v>
      </c>
      <c r="M6" s="2" cm="1">
        <f t="array" ref="M6">_xlfn.STDEV.P(_xlfn._xlws.FILTER(IMDB_Movie_Data!I:I, ISNUMBER(SEARCH(D6, IMDB_Movie_Data!D:D))))</f>
        <v>1.1161970057504507</v>
      </c>
    </row>
    <row r="7" spans="4:13" x14ac:dyDescent="0.3">
      <c r="D7" s="2" t="s">
        <v>3409</v>
      </c>
      <c r="E7" s="2">
        <f>COUNTIF(IMDB_Movie_Data!D:D,"*" &amp; D7 &amp; "*")</f>
        <v>1911</v>
      </c>
      <c r="F7" s="2">
        <f>AVERAGEIF(IMDB_Movie_Data!D:D, "*" &amp; D7 &amp; "*", IMDB_Movie_Data!I:I)</f>
        <v>6.7891156462585176</v>
      </c>
      <c r="G7" s="2" cm="1">
        <f t="array" ref="G7">MEDIAN(_xlfn._xlws.FILTER(IMDB_Movie_Data!I:I, ISNUMBER(SEARCH(D7, IMDB_Movie_Data!D:D))))</f>
        <v>6.9</v>
      </c>
      <c r="H7" s="2" cm="1">
        <f t="array" ref="H7">MODE(_xlfn._xlws.FILTER(IMDB_Movie_Data!I:I, ISNUMBER(SEARCH(D7, IMDB_Movie_Data!D:D))))</f>
        <v>6.7</v>
      </c>
      <c r="I7" s="2" cm="1">
        <f t="array" ref="I7">MIN(_xlfn._xlws.FILTER(IMDB_Movie_Data!I:I, ISNUMBER(SEARCH(D7, IMDB_Movie_Data!D:D))))</f>
        <v>2.1</v>
      </c>
      <c r="J7" s="2" cm="1">
        <f t="array" ref="J7">MAX(_xlfn._xlws.FILTER(IMDB_Movie_Data!I:I, ISNUMBER(SEARCH(D7, IMDB_Movie_Data!D:D))))</f>
        <v>9.3000000000000007</v>
      </c>
      <c r="K7" s="2">
        <f>J7-I7</f>
        <v>7.2000000000000011</v>
      </c>
      <c r="L7" s="2" cm="1">
        <f t="array" ref="L7">_xlfn.VAR.P(_xlfn._xlws.FILTER(IMDB_Movie_Data!I:I, ISNUMBER(SEARCH(D7, IMDB_Movie_Data!D:D))))</f>
        <v>0.79358116454296135</v>
      </c>
      <c r="M7" s="2" cm="1">
        <f t="array" ref="M7">_xlfn.STDEV.P(_xlfn._xlws.FILTER(IMDB_Movie_Data!I:I, ISNUMBER(SEARCH(D7, IMDB_Movie_Data!D:D))))</f>
        <v>0.89083172627773044</v>
      </c>
    </row>
    <row r="8" spans="4:13" x14ac:dyDescent="0.3">
      <c r="D8" s="2" t="s">
        <v>11526</v>
      </c>
      <c r="E8" s="2">
        <f>COUNTIF(IMDB_Movie_Data!D:D,"*" &amp; D8 &amp; "*")</f>
        <v>197</v>
      </c>
      <c r="F8" s="2">
        <f>AVERAGEIF(IMDB_Movie_Data!D:D, "*" &amp; D8 &amp; "*", IMDB_Movie_Data!I:I)</f>
        <v>6.7005076142131994</v>
      </c>
      <c r="G8" s="2" cm="1">
        <f t="array" ref="G8">MEDIAN(_xlfn._xlws.FILTER(IMDB_Movie_Data!I:I, ISNUMBER(SEARCH(D8, IMDB_Movie_Data!D:D))))</f>
        <v>6.8</v>
      </c>
      <c r="H8" s="2" cm="1">
        <f t="array" ref="H8">MODE(_xlfn._xlws.FILTER(IMDB_Movie_Data!I:I, ISNUMBER(SEARCH(D8, IMDB_Movie_Data!D:D))))</f>
        <v>7.3</v>
      </c>
      <c r="I8" s="2" cm="1">
        <f t="array" ref="I8">MIN(_xlfn._xlws.FILTER(IMDB_Movie_Data!I:I, ISNUMBER(SEARCH(D8, IMDB_Movie_Data!D:D))))</f>
        <v>2.8</v>
      </c>
      <c r="J8" s="2" cm="1">
        <f t="array" ref="J8">MAX(_xlfn._xlws.FILTER(IMDB_Movie_Data!I:I, ISNUMBER(SEARCH(D8, IMDB_Movie_Data!D:D))))</f>
        <v>8.6</v>
      </c>
      <c r="K8" s="2">
        <f>J8-I8</f>
        <v>5.8</v>
      </c>
      <c r="L8" s="2" cm="1">
        <f t="array" ref="L8">_xlfn.VAR.P(_xlfn._xlws.FILTER(IMDB_Movie_Data!I:I, ISNUMBER(SEARCH(D8, IMDB_Movie_Data!D:D))))</f>
        <v>0.98228400628719448</v>
      </c>
      <c r="M8" s="2" cm="1">
        <f t="array" ref="M8">_xlfn.STDEV.P(_xlfn._xlws.FILTER(IMDB_Movie_Data!I:I, ISNUMBER(SEARCH(D8, IMDB_Movie_Data!D:D))))</f>
        <v>0.99110241967578427</v>
      </c>
    </row>
    <row r="9" spans="4:13" x14ac:dyDescent="0.3">
      <c r="D9" s="2" t="s">
        <v>1671</v>
      </c>
      <c r="E9" s="2">
        <f>COUNTIF(IMDB_Movie_Data!D:D,"*" &amp; D9 &amp; "*")</f>
        <v>1492</v>
      </c>
      <c r="F9" s="2">
        <f>AVERAGEIF(IMDB_Movie_Data!D:D, "*" &amp; D9 &amp; "*", IMDB_Movie_Data!I:I)</f>
        <v>6.1833109919571152</v>
      </c>
      <c r="G9" s="2" cm="1">
        <f t="array" ref="G9">MEDIAN(_xlfn._xlws.FILTER(IMDB_Movie_Data!I:I, ISNUMBER(SEARCH(D9, IMDB_Movie_Data!D:D))))</f>
        <v>6.3</v>
      </c>
      <c r="H9" s="2" cm="1">
        <f t="array" ref="H9">MODE(_xlfn._xlws.FILTER(IMDB_Movie_Data!I:I, ISNUMBER(SEARCH(D9, IMDB_Movie_Data!D:D))))</f>
        <v>6.3</v>
      </c>
      <c r="I9" s="2" cm="1">
        <f t="array" ref="I9">MIN(_xlfn._xlws.FILTER(IMDB_Movie_Data!I:I, ISNUMBER(SEARCH(D9, IMDB_Movie_Data!D:D))))</f>
        <v>1.9</v>
      </c>
      <c r="J9" s="2" cm="1">
        <f t="array" ref="J9">MAX(_xlfn._xlws.FILTER(IMDB_Movie_Data!I:I, ISNUMBER(SEARCH(D9, IMDB_Movie_Data!D:D))))</f>
        <v>8.8000000000000007</v>
      </c>
      <c r="K9" s="2">
        <f>J9-I9</f>
        <v>6.9</v>
      </c>
      <c r="L9" s="2" cm="1">
        <f t="array" ref="L9">_xlfn.VAR.P(_xlfn._xlws.FILTER(IMDB_Movie_Data!I:I, ISNUMBER(SEARCH(D9, IMDB_Movie_Data!D:D))))</f>
        <v>1.0807067317020767</v>
      </c>
      <c r="M9" s="2" cm="1">
        <f t="array" ref="M9">_xlfn.STDEV.P(_xlfn._xlws.FILTER(IMDB_Movie_Data!I:I, ISNUMBER(SEARCH(D9, IMDB_Movie_Data!D:D))))</f>
        <v>1.0395704553814891</v>
      </c>
    </row>
    <row r="10" spans="4:13" x14ac:dyDescent="0.3">
      <c r="D10" s="2" t="s">
        <v>24171</v>
      </c>
      <c r="E10" s="2">
        <f>COUNTIF(IMDB_Movie_Data!D:D,"*" &amp; D10 &amp; "*")</f>
        <v>377</v>
      </c>
      <c r="F10" s="2">
        <f>AVERAGEIF(IMDB_Movie_Data!D:D, "*" &amp; D10 &amp; "*", IMDB_Movie_Data!I:I)</f>
        <v>6.469496021220154</v>
      </c>
      <c r="G10" s="2" cm="1">
        <f t="array" ref="G10">MEDIAN(_xlfn._xlws.FILTER(IMDB_Movie_Data!I:I, ISNUMBER(SEARCH(D10, IMDB_Movie_Data!D:D))))</f>
        <v>6.5</v>
      </c>
      <c r="H10" s="2" cm="1">
        <f t="array" ref="H10">MODE(_xlfn._xlws.FILTER(IMDB_Movie_Data!I:I, ISNUMBER(SEARCH(D10, IMDB_Movie_Data!D:D))))</f>
        <v>6.6</v>
      </c>
      <c r="I10" s="2" cm="1">
        <f t="array" ref="I10">MIN(_xlfn._xlws.FILTER(IMDB_Movie_Data!I:I, ISNUMBER(SEARCH(D10, IMDB_Movie_Data!D:D))))</f>
        <v>3.1</v>
      </c>
      <c r="J10" s="2" cm="1">
        <f t="array" ref="J10">MAX(_xlfn._xlws.FILTER(IMDB_Movie_Data!I:I, ISNUMBER(SEARCH(D10, IMDB_Movie_Data!D:D))))</f>
        <v>8.6</v>
      </c>
      <c r="K10" s="2">
        <f t="shared" ref="K10:K27" si="0">J10-I10</f>
        <v>5.5</v>
      </c>
      <c r="L10" s="2" cm="1">
        <f t="array" ref="L10">_xlfn.VAR.P(_xlfn._xlws.FILTER(IMDB_Movie_Data!I:I, ISNUMBER(SEARCH(D10, IMDB_Movie_Data!D:D))))</f>
        <v>1.0121464303555572</v>
      </c>
      <c r="M10" s="2" cm="1">
        <f t="array" ref="M10">_xlfn.STDEV.P(_xlfn._xlws.FILTER(IMDB_Movie_Data!I:I, ISNUMBER(SEARCH(D10, IMDB_Movie_Data!D:D))))</f>
        <v>1.0060548843654391</v>
      </c>
    </row>
    <row r="11" spans="4:13" x14ac:dyDescent="0.3">
      <c r="D11" s="2" t="s">
        <v>24173</v>
      </c>
      <c r="E11" s="2">
        <f>COUNTIF(IMDB_Movie_Data!D:D,"*" &amp; D11 &amp; "*")</f>
        <v>702</v>
      </c>
      <c r="F11" s="2">
        <f>AVERAGEIF(IMDB_Movie_Data!D:D, "*" &amp; D11 &amp; "*", IMDB_Movie_Data!I:I)</f>
        <v>6.5481481481481483</v>
      </c>
      <c r="G11" s="2" cm="1">
        <f t="array" ref="G11">MEDIAN(_xlfn._xlws.FILTER(IMDB_Movie_Data!I:I, ISNUMBER(SEARCH(D11, IMDB_Movie_Data!D:D))))</f>
        <v>6.6</v>
      </c>
      <c r="H11" s="2" cm="1">
        <f t="array" ref="H11">MODE(_xlfn._xlws.FILTER(IMDB_Movie_Data!I:I, ISNUMBER(SEARCH(D11, IMDB_Movie_Data!D:D))))</f>
        <v>6.6</v>
      </c>
      <c r="I11" s="2" cm="1">
        <f t="array" ref="I11">MIN(_xlfn._xlws.FILTER(IMDB_Movie_Data!I:I, ISNUMBER(SEARCH(D11, IMDB_Movie_Data!D:D))))</f>
        <v>2.4</v>
      </c>
      <c r="J11" s="2" cm="1">
        <f t="array" ref="J11">MAX(_xlfn._xlws.FILTER(IMDB_Movie_Data!I:I, ISNUMBER(SEARCH(D11, IMDB_Movie_Data!D:D))))</f>
        <v>9.3000000000000007</v>
      </c>
      <c r="K11" s="2">
        <f t="shared" si="0"/>
        <v>6.9</v>
      </c>
      <c r="L11" s="2" cm="1">
        <f t="array" ref="L11">_xlfn.VAR.P(_xlfn._xlws.FILTER(IMDB_Movie_Data!I:I, ISNUMBER(SEARCH(D11, IMDB_Movie_Data!D:D))))</f>
        <v>0.96708346523159372</v>
      </c>
      <c r="M11" s="2" cm="1">
        <f t="array" ref="M11">_xlfn.STDEV.P(_xlfn._xlws.FILTER(IMDB_Movie_Data!I:I, ISNUMBER(SEARCH(D11, IMDB_Movie_Data!D:D))))</f>
        <v>0.98340401932857369</v>
      </c>
    </row>
    <row r="12" spans="4:13" x14ac:dyDescent="0.3">
      <c r="D12" s="2" t="s">
        <v>13307</v>
      </c>
      <c r="E12" s="2">
        <f>COUNTIF(IMDB_Movie_Data!D:D,"*" &amp; D12 &amp; "*")</f>
        <v>242</v>
      </c>
      <c r="F12" s="2">
        <f>AVERAGEIF(IMDB_Movie_Data!D:D, "*" &amp; D12 &amp; "*", IMDB_Movie_Data!I:I)</f>
        <v>7.1400826446280972</v>
      </c>
      <c r="G12" s="2" cm="1">
        <f t="array" ref="G12">MEDIAN(_xlfn._xlws.FILTER(IMDB_Movie_Data!I:I, ISNUMBER(SEARCH(D12, IMDB_Movie_Data!D:D))))</f>
        <v>7.2</v>
      </c>
      <c r="H12" s="2" cm="1">
        <f t="array" ref="H12">MODE(_xlfn._xlws.FILTER(IMDB_Movie_Data!I:I, ISNUMBER(SEARCH(D12, IMDB_Movie_Data!D:D))))</f>
        <v>7</v>
      </c>
      <c r="I12" s="2" cm="1">
        <f t="array" ref="I12">MIN(_xlfn._xlws.FILTER(IMDB_Movie_Data!I:I, ISNUMBER(SEARCH(D12, IMDB_Movie_Data!D:D))))</f>
        <v>4.5</v>
      </c>
      <c r="J12" s="2" cm="1">
        <f t="array" ref="J12">MAX(_xlfn._xlws.FILTER(IMDB_Movie_Data!I:I, ISNUMBER(SEARCH(D12, IMDB_Movie_Data!D:D))))</f>
        <v>8.9</v>
      </c>
      <c r="K12" s="2">
        <f t="shared" si="0"/>
        <v>4.4000000000000004</v>
      </c>
      <c r="L12" s="2" cm="1">
        <f t="array" ref="L12">_xlfn.VAR.P(_xlfn._xlws.FILTER(IMDB_Movie_Data!I:I, ISNUMBER(SEARCH(D12, IMDB_Movie_Data!D:D))))</f>
        <v>0.50215371217813065</v>
      </c>
      <c r="M12" s="2" cm="1">
        <f t="array" ref="M12">_xlfn.STDEV.P(_xlfn._xlws.FILTER(IMDB_Movie_Data!I:I, ISNUMBER(SEARCH(D12, IMDB_Movie_Data!D:D))))</f>
        <v>0.70862804924595713</v>
      </c>
    </row>
    <row r="13" spans="4:13" x14ac:dyDescent="0.3">
      <c r="D13" s="2" t="s">
        <v>1266</v>
      </c>
      <c r="E13" s="2">
        <f>COUNTIF(IMDB_Movie_Data!D:D,"*" &amp; D13 &amp; "*")</f>
        <v>496</v>
      </c>
      <c r="F13" s="2">
        <f>AVERAGEIF(IMDB_Movie_Data!D:D, "*" &amp; D13 &amp; "*", IMDB_Movie_Data!I:I)</f>
        <v>6.2850806451612904</v>
      </c>
      <c r="G13" s="2" cm="1">
        <f t="array" ref="G13">MEDIAN(_xlfn._xlws.FILTER(IMDB_Movie_Data!I:I, ISNUMBER(SEARCH(D13, IMDB_Movie_Data!D:D))))</f>
        <v>6.4</v>
      </c>
      <c r="H13" s="2" cm="1">
        <f t="array" ref="H13">MODE(_xlfn._xlws.FILTER(IMDB_Movie_Data!I:I, ISNUMBER(SEARCH(D13, IMDB_Movie_Data!D:D))))</f>
        <v>6.7</v>
      </c>
      <c r="I13" s="2" cm="1">
        <f t="array" ref="I13">MIN(_xlfn._xlws.FILTER(IMDB_Movie_Data!I:I, ISNUMBER(SEARCH(D13, IMDB_Movie_Data!D:D))))</f>
        <v>2.2000000000000002</v>
      </c>
      <c r="J13" s="2" cm="1">
        <f t="array" ref="J13">MAX(_xlfn._xlws.FILTER(IMDB_Movie_Data!I:I, ISNUMBER(SEARCH(D13, IMDB_Movie_Data!D:D))))</f>
        <v>8.9</v>
      </c>
      <c r="K13" s="2">
        <f t="shared" si="0"/>
        <v>6.7</v>
      </c>
      <c r="L13" s="2" cm="1">
        <f t="array" ref="L13">_xlfn.VAR.P(_xlfn._xlws.FILTER(IMDB_Movie_Data!I:I, ISNUMBER(SEARCH(D13, IMDB_Movie_Data!D:D))))</f>
        <v>1.2979225741415144</v>
      </c>
      <c r="M13" s="2" cm="1">
        <f t="array" ref="M13">_xlfn.STDEV.P(_xlfn._xlws.FILTER(IMDB_Movie_Data!I:I, ISNUMBER(SEARCH(D13, IMDB_Movie_Data!D:D))))</f>
        <v>1.1392640493500681</v>
      </c>
    </row>
    <row r="14" spans="4:13" x14ac:dyDescent="0.3">
      <c r="D14" s="2" t="s">
        <v>67</v>
      </c>
      <c r="E14" s="2">
        <f>COUNTIF(IMDB_Movie_Data!D:D,"*" &amp; D14 &amp; "*")</f>
        <v>67</v>
      </c>
      <c r="F14" s="2">
        <f>AVERAGEIF(IMDB_Movie_Data!D:D, "*" &amp; D14 &amp; "*", IMDB_Movie_Data!I:I)</f>
        <v>7.0119402985074641</v>
      </c>
      <c r="G14" s="2" cm="1">
        <f t="array" ref="G14">MEDIAN(_xlfn._xlws.FILTER(IMDB_Movie_Data!I:I, ISNUMBER(SEARCH(D14, IMDB_Movie_Data!D:D))))</f>
        <v>7.2</v>
      </c>
      <c r="H14" s="2" cm="1">
        <f t="array" ref="H14">MODE(_xlfn._xlws.FILTER(IMDB_Movie_Data!I:I, ISNUMBER(SEARCH(D14, IMDB_Movie_Data!D:D))))</f>
        <v>6.6</v>
      </c>
      <c r="I14" s="2" cm="1">
        <f t="array" ref="I14">MIN(_xlfn._xlws.FILTER(IMDB_Movie_Data!I:I, ISNUMBER(SEARCH(D14, IMDB_Movie_Data!D:D))))</f>
        <v>1.6</v>
      </c>
      <c r="J14" s="2" cm="1">
        <f t="array" ref="J14">MAX(_xlfn._xlws.FILTER(IMDB_Movie_Data!I:I, ISNUMBER(SEARCH(D14, IMDB_Movie_Data!D:D))))</f>
        <v>8.5</v>
      </c>
      <c r="K14" s="2">
        <f t="shared" si="0"/>
        <v>6.9</v>
      </c>
      <c r="L14" s="2" cm="1">
        <f t="array" ref="L14">_xlfn.VAR.P(_xlfn._xlws.FILTER(IMDB_Movie_Data!I:I, ISNUMBER(SEARCH(D14, IMDB_Movie_Data!D:D))))</f>
        <v>1.4183648919580958</v>
      </c>
      <c r="M14" s="2" cm="1">
        <f t="array" ref="M14">_xlfn.STDEV.P(_xlfn._xlws.FILTER(IMDB_Movie_Data!I:I, ISNUMBER(SEARCH(D14, IMDB_Movie_Data!D:D))))</f>
        <v>1.1909512550722199</v>
      </c>
    </row>
    <row r="15" spans="4:13" x14ac:dyDescent="0.3">
      <c r="D15" s="2" t="s">
        <v>12332</v>
      </c>
      <c r="E15" s="2">
        <f>COUNTIF(IMDB_Movie_Data!D:D,"*" &amp; D15 &amp; "*")</f>
        <v>484</v>
      </c>
      <c r="F15" s="2">
        <f>AVERAGEIF(IMDB_Movie_Data!D:D, "*" &amp; D15 &amp; "*", IMDB_Movie_Data!I:I)</f>
        <v>6.3272727272727227</v>
      </c>
      <c r="G15" s="2" cm="1">
        <f t="array" ref="G15">MEDIAN(_xlfn._xlws.FILTER(IMDB_Movie_Data!I:I, ISNUMBER(SEARCH(D15, IMDB_Movie_Data!D:D))))</f>
        <v>6.4</v>
      </c>
      <c r="H15" s="2" cm="1">
        <f t="array" ref="H15">MODE(_xlfn._xlws.FILTER(IMDB_Movie_Data!I:I, ISNUMBER(SEARCH(D15, IMDB_Movie_Data!D:D))))</f>
        <v>7</v>
      </c>
      <c r="I15" s="2" cm="1">
        <f t="array" ref="I15">MIN(_xlfn._xlws.FILTER(IMDB_Movie_Data!I:I, ISNUMBER(SEARCH(D15, IMDB_Movie_Data!D:D))))</f>
        <v>1.9</v>
      </c>
      <c r="J15" s="2" cm="1">
        <f t="array" ref="J15">MAX(_xlfn._xlws.FILTER(IMDB_Movie_Data!I:I, ISNUMBER(SEARCH(D15, IMDB_Movie_Data!D:D))))</f>
        <v>8.8000000000000007</v>
      </c>
      <c r="K15" s="2">
        <f t="shared" si="0"/>
        <v>6.9</v>
      </c>
      <c r="L15" s="2" cm="1">
        <f t="array" ref="L15">_xlfn.VAR.P(_xlfn._xlws.FILTER(IMDB_Movie_Data!I:I, ISNUMBER(SEARCH(D15, IMDB_Movie_Data!D:D))))</f>
        <v>1.3595041322314527</v>
      </c>
      <c r="M15" s="2" cm="1">
        <f t="array" ref="M15">_xlfn.STDEV.P(_xlfn._xlws.FILTER(IMDB_Movie_Data!I:I, ISNUMBER(SEARCH(D15, IMDB_Movie_Data!D:D))))</f>
        <v>1.165977758034626</v>
      </c>
    </row>
    <row r="16" spans="4:13" x14ac:dyDescent="0.3">
      <c r="D16" s="2" t="s">
        <v>6403</v>
      </c>
      <c r="E16" s="2">
        <f>COUNTIF(IMDB_Movie_Data!D:D,"*" &amp; D16 &amp; "*")</f>
        <v>379</v>
      </c>
      <c r="F16" s="2">
        <f>AVERAGEIF(IMDB_Movie_Data!D:D, "*" &amp; D16 &amp; "*", IMDB_Movie_Data!I:I)</f>
        <v>5.9039577836411574</v>
      </c>
      <c r="G16" s="2" cm="1">
        <f t="array" ref="G16">MEDIAN(_xlfn._xlws.FILTER(IMDB_Movie_Data!I:I, ISNUMBER(SEARCH(D16, IMDB_Movie_Data!D:D))))</f>
        <v>5.9</v>
      </c>
      <c r="H16" s="2" cm="1">
        <f t="array" ref="H16">MODE(_xlfn._xlws.FILTER(IMDB_Movie_Data!I:I, ISNUMBER(SEARCH(D16, IMDB_Movie_Data!D:D))))</f>
        <v>6.2</v>
      </c>
      <c r="I16" s="2" cm="1">
        <f t="array" ref="I16">MIN(_xlfn._xlws.FILTER(IMDB_Movie_Data!I:I, ISNUMBER(SEARCH(D16, IMDB_Movie_Data!D:D))))</f>
        <v>2.2999999999999998</v>
      </c>
      <c r="J16" s="2" cm="1">
        <f t="array" ref="J16">MAX(_xlfn._xlws.FILTER(IMDB_Movie_Data!I:I, ISNUMBER(SEARCH(D16, IMDB_Movie_Data!D:D))))</f>
        <v>8.6</v>
      </c>
      <c r="K16" s="2">
        <f t="shared" si="0"/>
        <v>6.3</v>
      </c>
      <c r="L16" s="2" cm="1">
        <f t="array" ref="L16">_xlfn.VAR.P(_xlfn._xlws.FILTER(IMDB_Movie_Data!I:I, ISNUMBER(SEARCH(D16, IMDB_Movie_Data!D:D))))</f>
        <v>0.97953578713601075</v>
      </c>
      <c r="M16" s="2" cm="1">
        <f t="array" ref="M16">_xlfn.STDEV.P(_xlfn._xlws.FILTER(IMDB_Movie_Data!I:I, ISNUMBER(SEARCH(D16, IMDB_Movie_Data!D:D))))</f>
        <v>0.98971500298621862</v>
      </c>
    </row>
    <row r="17" spans="1:13" x14ac:dyDescent="0.3">
      <c r="D17" s="2" t="s">
        <v>19711</v>
      </c>
      <c r="E17" s="2">
        <f>COUNTIF(IMDB_Movie_Data!D:D,"*" &amp; D17 &amp; "*")</f>
        <v>866</v>
      </c>
      <c r="F17" s="2">
        <f>AVERAGEIF(IMDB_Movie_Data!D:D, "*" &amp; D17 &amp; "*", IMDB_Movie_Data!I:I)</f>
        <v>6.4262124711316391</v>
      </c>
      <c r="G17" s="2" cm="1">
        <f t="array" ref="G17">MEDIAN(_xlfn._xlws.FILTER(IMDB_Movie_Data!I:I, ISNUMBER(SEARCH(D17, IMDB_Movie_Data!D:D))))</f>
        <v>6.5</v>
      </c>
      <c r="H17" s="2" cm="1">
        <f t="array" ref="H17">MODE(_xlfn._xlws.FILTER(IMDB_Movie_Data!I:I, ISNUMBER(SEARCH(D17, IMDB_Movie_Data!D:D))))</f>
        <v>6.5</v>
      </c>
      <c r="I17" s="2" cm="1">
        <f t="array" ref="I17">MIN(_xlfn._xlws.FILTER(IMDB_Movie_Data!I:I, ISNUMBER(SEARCH(D17, IMDB_Movie_Data!D:D))))</f>
        <v>2.1</v>
      </c>
      <c r="J17" s="2" cm="1">
        <f t="array" ref="J17">MAX(_xlfn._xlws.FILTER(IMDB_Movie_Data!I:I, ISNUMBER(SEARCH(D17, IMDB_Movie_Data!D:D))))</f>
        <v>8.5</v>
      </c>
      <c r="K17" s="2">
        <f t="shared" si="0"/>
        <v>6.4</v>
      </c>
      <c r="L17" s="2" cm="1">
        <f t="array" ref="L17">_xlfn.VAR.P(_xlfn._xlws.FILTER(IMDB_Movie_Data!I:I, ISNUMBER(SEARCH(D17, IMDB_Movie_Data!D:D))))</f>
        <v>0.93786948834328832</v>
      </c>
      <c r="M17" s="2" cm="1">
        <f t="array" ref="M17">_xlfn.STDEV.P(_xlfn._xlws.FILTER(IMDB_Movie_Data!I:I, ISNUMBER(SEARCH(D17, IMDB_Movie_Data!D:D))))</f>
        <v>0.96843662071572256</v>
      </c>
    </row>
    <row r="18" spans="1:13" x14ac:dyDescent="0.3">
      <c r="D18" s="2" t="s">
        <v>18089</v>
      </c>
      <c r="E18" s="2">
        <f>COUNTIF(IMDB_Movie_Data!D:D,"*" &amp; D18 &amp; "*")</f>
        <v>441</v>
      </c>
      <c r="F18" s="2">
        <f>AVERAGEIF(IMDB_Movie_Data!D:D, "*" &amp; D18 &amp; "*", IMDB_Movie_Data!I:I)</f>
        <v>6.2000000000000037</v>
      </c>
      <c r="G18" s="2" cm="1">
        <f t="array" ref="G18">MEDIAN(_xlfn._xlws.FILTER(IMDB_Movie_Data!I:I, ISNUMBER(SEARCH(D18, IMDB_Movie_Data!D:D))))</f>
        <v>6.3</v>
      </c>
      <c r="H18" s="2" cm="1">
        <f t="array" ref="H18">MODE(_xlfn._xlws.FILTER(IMDB_Movie_Data!I:I, ISNUMBER(SEARCH(D18, IMDB_Movie_Data!D:D))))</f>
        <v>5.4</v>
      </c>
      <c r="I18" s="2" cm="1">
        <f t="array" ref="I18">MIN(_xlfn._xlws.FILTER(IMDB_Movie_Data!I:I, ISNUMBER(SEARCH(D18, IMDB_Movie_Data!D:D))))</f>
        <v>1.9</v>
      </c>
      <c r="J18" s="2" cm="1">
        <f t="array" ref="J18">MAX(_xlfn._xlws.FILTER(IMDB_Movie_Data!I:I, ISNUMBER(SEARCH(D18, IMDB_Movie_Data!D:D))))</f>
        <v>8.6</v>
      </c>
      <c r="K18" s="2">
        <f t="shared" si="0"/>
        <v>6.6999999999999993</v>
      </c>
      <c r="L18" s="2" cm="1">
        <f t="array" ref="L18">_xlfn.VAR.P(_xlfn._xlws.FILTER(IMDB_Movie_Data!I:I, ISNUMBER(SEARCH(D18, IMDB_Movie_Data!D:D))))</f>
        <v>1.364807256235737</v>
      </c>
      <c r="M18" s="2" cm="1">
        <f t="array" ref="M18">_xlfn.STDEV.P(_xlfn._xlws.FILTER(IMDB_Movie_Data!I:I, ISNUMBER(SEARCH(D18, IMDB_Movie_Data!D:D))))</f>
        <v>1.1682496549264361</v>
      </c>
    </row>
    <row r="19" spans="1:13" x14ac:dyDescent="0.3">
      <c r="D19" s="2" t="s">
        <v>15011</v>
      </c>
      <c r="E19" s="2">
        <f>COUNTIF(IMDB_Movie_Data!D:D,"*" &amp; D19 &amp; "*")</f>
        <v>58</v>
      </c>
      <c r="F19" s="2">
        <f>AVERAGEIF(IMDB_Movie_Data!D:D, "*" &amp; D19 &amp; "*", IMDB_Movie_Data!I:I)</f>
        <v>6.7655172413793121</v>
      </c>
      <c r="G19" s="2" cm="1">
        <f t="array" ref="G19">MEDIAN(_xlfn._xlws.FILTER(IMDB_Movie_Data!I:I, ISNUMBER(SEARCH(D19, IMDB_Movie_Data!D:D))))</f>
        <v>6.8</v>
      </c>
      <c r="H19" s="2" cm="1">
        <f t="array" ref="H19">MODE(_xlfn._xlws.FILTER(IMDB_Movie_Data!I:I, ISNUMBER(SEARCH(D19, IMDB_Movie_Data!D:D))))</f>
        <v>6.8</v>
      </c>
      <c r="I19" s="2" cm="1">
        <f t="array" ref="I19">MIN(_xlfn._xlws.FILTER(IMDB_Movie_Data!I:I, ISNUMBER(SEARCH(D19, IMDB_Movie_Data!D:D))))</f>
        <v>4.0999999999999996</v>
      </c>
      <c r="J19" s="2" cm="1">
        <f t="array" ref="J19">MAX(_xlfn._xlws.FILTER(IMDB_Movie_Data!I:I, ISNUMBER(SEARCH(D19, IMDB_Movie_Data!D:D))))</f>
        <v>8.9</v>
      </c>
      <c r="K19" s="2">
        <f t="shared" si="0"/>
        <v>4.8000000000000007</v>
      </c>
      <c r="L19" s="2" cm="1">
        <f t="array" ref="L19">_xlfn.VAR.P(_xlfn._xlws.FILTER(IMDB_Movie_Data!I:I, ISNUMBER(SEARCH(D19, IMDB_Movie_Data!D:D))))</f>
        <v>0.97984542211651415</v>
      </c>
      <c r="M19" s="2" cm="1">
        <f t="array" ref="M19">_xlfn.STDEV.P(_xlfn._xlws.FILTER(IMDB_Movie_Data!I:I, ISNUMBER(SEARCH(D19, IMDB_Movie_Data!D:D))))</f>
        <v>0.98987141696106884</v>
      </c>
    </row>
    <row r="20" spans="1:13" x14ac:dyDescent="0.3">
      <c r="D20" s="2" t="s">
        <v>17378</v>
      </c>
      <c r="E20" s="2">
        <f>COUNTIF(IMDB_Movie_Data!D:D,"*" &amp; D20 &amp; "*")</f>
        <v>102</v>
      </c>
      <c r="F20" s="2">
        <f>AVERAGEIF(IMDB_Movie_Data!D:D, "*" &amp; D20 &amp; "*", IMDB_Movie_Data!I:I)</f>
        <v>6.5509803921568643</v>
      </c>
      <c r="G20" s="2" cm="1">
        <f t="array" ref="G20">MEDIAN(_xlfn._xlws.FILTER(IMDB_Movie_Data!I:I, ISNUMBER(SEARCH(D20, IMDB_Movie_Data!D:D))))</f>
        <v>6.7</v>
      </c>
      <c r="H20" s="2" cm="1">
        <f t="array" ref="H20">MODE(_xlfn._xlws.FILTER(IMDB_Movie_Data!I:I, ISNUMBER(SEARCH(D20, IMDB_Movie_Data!D:D))))</f>
        <v>7.1</v>
      </c>
      <c r="I20" s="2" cm="1">
        <f t="array" ref="I20">MIN(_xlfn._xlws.FILTER(IMDB_Movie_Data!I:I, ISNUMBER(SEARCH(D20, IMDB_Movie_Data!D:D))))</f>
        <v>2.1</v>
      </c>
      <c r="J20" s="2" cm="1">
        <f t="array" ref="J20">MAX(_xlfn._xlws.FILTER(IMDB_Movie_Data!I:I, ISNUMBER(SEARCH(D20, IMDB_Movie_Data!D:D))))</f>
        <v>8.5</v>
      </c>
      <c r="K20" s="2">
        <f t="shared" si="0"/>
        <v>6.4</v>
      </c>
      <c r="L20" s="2" cm="1">
        <f t="array" ref="L20">_xlfn.VAR.P(_xlfn._xlws.FILTER(IMDB_Movie_Data!I:I, ISNUMBER(SEARCH(D20, IMDB_Movie_Data!D:D))))</f>
        <v>1.2948519800076572</v>
      </c>
      <c r="M20" s="2" cm="1">
        <f t="array" ref="M20">_xlfn.STDEV.P(_xlfn._xlws.FILTER(IMDB_Movie_Data!I:I, ISNUMBER(SEARCH(D20, IMDB_Movie_Data!D:D))))</f>
        <v>1.137915629564713</v>
      </c>
    </row>
    <row r="21" spans="1:13" x14ac:dyDescent="0.3">
      <c r="D21" s="2" t="s">
        <v>10413</v>
      </c>
      <c r="E21" s="2">
        <f>COUNTIF(IMDB_Movie_Data!D:D,"*" &amp; D21 &amp; "*")</f>
        <v>1087</v>
      </c>
      <c r="F21" s="2">
        <f>AVERAGEIF(IMDB_Movie_Data!D:D, "*" &amp; D21 &amp; "*", IMDB_Movie_Data!I:I)</f>
        <v>6.3723091076357079</v>
      </c>
      <c r="G21" s="2" cm="1">
        <f t="array" ref="G21">MEDIAN(_xlfn._xlws.FILTER(IMDB_Movie_Data!I:I, ISNUMBER(SEARCH(D21, IMDB_Movie_Data!D:D))))</f>
        <v>6.4</v>
      </c>
      <c r="H21" s="2" cm="1">
        <f t="array" ref="H21">MODE(_xlfn._xlws.FILTER(IMDB_Movie_Data!I:I, ISNUMBER(SEARCH(D21, IMDB_Movie_Data!D:D))))</f>
        <v>6.5</v>
      </c>
      <c r="I21" s="2" cm="1">
        <f t="array" ref="I21">MIN(_xlfn._xlws.FILTER(IMDB_Movie_Data!I:I, ISNUMBER(SEARCH(D21, IMDB_Movie_Data!D:D))))</f>
        <v>2.7</v>
      </c>
      <c r="J21" s="2" cm="1">
        <f t="array" ref="J21">MAX(_xlfn._xlws.FILTER(IMDB_Movie_Data!I:I, ISNUMBER(SEARCH(D21, IMDB_Movie_Data!D:D))))</f>
        <v>9</v>
      </c>
      <c r="K21" s="2">
        <f t="shared" si="0"/>
        <v>6.3</v>
      </c>
      <c r="L21" s="2" cm="1">
        <f t="array" ref="L21">_xlfn.VAR.P(_xlfn._xlws.FILTER(IMDB_Movie_Data!I:I, ISNUMBER(SEARCH(D21, IMDB_Movie_Data!D:D))))</f>
        <v>0.93824885385427736</v>
      </c>
      <c r="M21" s="2" cm="1">
        <f t="array" ref="M21">_xlfn.STDEV.P(_xlfn._xlws.FILTER(IMDB_Movie_Data!I:I, ISNUMBER(SEARCH(D21, IMDB_Movie_Data!D:D))))</f>
        <v>0.9686324658270945</v>
      </c>
    </row>
    <row r="22" spans="1:13" x14ac:dyDescent="0.3">
      <c r="D22" s="2" t="s">
        <v>22704</v>
      </c>
      <c r="E22" s="2">
        <f>COUNTIF(IMDB_Movie_Data!D:D,"*" &amp; D22 &amp; "*")</f>
        <v>152</v>
      </c>
      <c r="F22" s="2">
        <f>AVERAGEIF(IMDB_Movie_Data!D:D, "*" &amp; D22 &amp; "*", IMDB_Movie_Data!I:I)</f>
        <v>7.1315789473684195</v>
      </c>
      <c r="G22" s="2" cm="1">
        <f t="array" ref="G22">MEDIAN(_xlfn._xlws.FILTER(IMDB_Movie_Data!I:I, ISNUMBER(SEARCH(D22, IMDB_Movie_Data!D:D))))</f>
        <v>7.2</v>
      </c>
      <c r="H22" s="2" cm="1">
        <f t="array" ref="H22">MODE(_xlfn._xlws.FILTER(IMDB_Movie_Data!I:I, ISNUMBER(SEARCH(D22, IMDB_Movie_Data!D:D))))</f>
        <v>7.7</v>
      </c>
      <c r="I22" s="2" cm="1">
        <f t="array" ref="I22">MIN(_xlfn._xlws.FILTER(IMDB_Movie_Data!I:I, ISNUMBER(SEARCH(D22, IMDB_Movie_Data!D:D))))</f>
        <v>5.5</v>
      </c>
      <c r="J22" s="2" cm="1">
        <f t="array" ref="J22">MAX(_xlfn._xlws.FILTER(IMDB_Movie_Data!I:I, ISNUMBER(SEARCH(D22, IMDB_Movie_Data!D:D))))</f>
        <v>8.9</v>
      </c>
      <c r="K22" s="2">
        <f t="shared" si="0"/>
        <v>3.4000000000000004</v>
      </c>
      <c r="L22" s="2" cm="1">
        <f t="array" ref="L22">_xlfn.VAR.P(_xlfn._xlws.FILTER(IMDB_Movie_Data!I:I, ISNUMBER(SEARCH(D22, IMDB_Movie_Data!D:D))))</f>
        <v>0.44860803324099707</v>
      </c>
      <c r="M22" s="2" cm="1">
        <f t="array" ref="M22">_xlfn.STDEV.P(_xlfn._xlws.FILTER(IMDB_Movie_Data!I:I, ISNUMBER(SEARCH(D22, IMDB_Movie_Data!D:D))))</f>
        <v>0.6697820789189548</v>
      </c>
    </row>
    <row r="23" spans="1:13" x14ac:dyDescent="0.3">
      <c r="D23" s="2" t="s">
        <v>12038</v>
      </c>
      <c r="E23" s="2">
        <f>COUNTIF(IMDB_Movie_Data!D:D,"*" &amp; D23 &amp; "*")</f>
        <v>247</v>
      </c>
      <c r="F23" s="2">
        <f>AVERAGEIF(IMDB_Movie_Data!D:D, "*" &amp; D23 &amp; "*", IMDB_Movie_Data!I:I)</f>
        <v>6.456680161943317</v>
      </c>
      <c r="G23" s="2" cm="1">
        <f t="array" ref="G23">MEDIAN(_xlfn._xlws.FILTER(IMDB_Movie_Data!I:I, ISNUMBER(SEARCH(D23, IMDB_Movie_Data!D:D))))</f>
        <v>6.7</v>
      </c>
      <c r="H23" s="2" cm="1">
        <f t="array" ref="H23">MODE(_xlfn._xlws.FILTER(IMDB_Movie_Data!I:I, ISNUMBER(SEARCH(D23, IMDB_Movie_Data!D:D))))</f>
        <v>6.2</v>
      </c>
      <c r="I23" s="2" cm="1">
        <f t="array" ref="I23">MIN(_xlfn._xlws.FILTER(IMDB_Movie_Data!I:I, ISNUMBER(SEARCH(D23, IMDB_Movie_Data!D:D))))</f>
        <v>1.6</v>
      </c>
      <c r="J23" s="2" cm="1">
        <f t="array" ref="J23">MAX(_xlfn._xlws.FILTER(IMDB_Movie_Data!I:I, ISNUMBER(SEARCH(D23, IMDB_Movie_Data!D:D))))</f>
        <v>8.5</v>
      </c>
      <c r="K23" s="2">
        <f t="shared" si="0"/>
        <v>6.9</v>
      </c>
      <c r="L23" s="2" cm="1">
        <f t="array" ref="L23">_xlfn.VAR.P(_xlfn._xlws.FILTER(IMDB_Movie_Data!I:I, ISNUMBER(SEARCH(D23, IMDB_Movie_Data!D:D))))</f>
        <v>1.4076375616712833</v>
      </c>
      <c r="M23" s="2" cm="1">
        <f t="array" ref="M23">_xlfn.STDEV.P(_xlfn._xlws.FILTER(IMDB_Movie_Data!I:I, ISNUMBER(SEARCH(D23, IMDB_Movie_Data!D:D))))</f>
        <v>1.1864390256862269</v>
      </c>
    </row>
    <row r="24" spans="1:13" x14ac:dyDescent="0.3">
      <c r="D24" s="2" t="s">
        <v>24174</v>
      </c>
      <c r="E24" s="2">
        <f>COUNTIF(IMDB_Movie_Data!D:D,"*" &amp; D24 &amp; "*")</f>
        <v>159</v>
      </c>
      <c r="F24" s="2">
        <f>AVERAGEIF(IMDB_Movie_Data!D:D, "*" &amp; D24 &amp; "*", IMDB_Movie_Data!I:I)</f>
        <v>7.0484276729559765</v>
      </c>
      <c r="G24" s="2" cm="1">
        <f t="array" ref="G24">MEDIAN(_xlfn._xlws.FILTER(IMDB_Movie_Data!I:I, ISNUMBER(SEARCH(D24, IMDB_Movie_Data!D:D))))</f>
        <v>7.1</v>
      </c>
      <c r="H24" s="2" cm="1">
        <f t="array" ref="H24">MODE(_xlfn._xlws.FILTER(IMDB_Movie_Data!I:I, ISNUMBER(SEARCH(D24, IMDB_Movie_Data!D:D))))</f>
        <v>7.1</v>
      </c>
      <c r="I24" s="2" cm="1">
        <f t="array" ref="I24">MIN(_xlfn._xlws.FILTER(IMDB_Movie_Data!I:I, ISNUMBER(SEARCH(D24, IMDB_Movie_Data!D:D))))</f>
        <v>4.3</v>
      </c>
      <c r="J24" s="2" cm="1">
        <f t="array" ref="J24">MAX(_xlfn._xlws.FILTER(IMDB_Movie_Data!I:I, ISNUMBER(SEARCH(D24, IMDB_Movie_Data!D:D))))</f>
        <v>8.6</v>
      </c>
      <c r="K24" s="2">
        <f t="shared" si="0"/>
        <v>4.3</v>
      </c>
      <c r="L24" s="2" cm="1">
        <f t="array" ref="L24">_xlfn.VAR.P(_xlfn._xlws.FILTER(IMDB_Movie_Data!I:I, ISNUMBER(SEARCH(D24, IMDB_Movie_Data!D:D))))</f>
        <v>0.64828369130963348</v>
      </c>
      <c r="M24" s="2" cm="1">
        <f t="array" ref="M24">_xlfn.STDEV.P(_xlfn._xlws.FILTER(IMDB_Movie_Data!I:I, ISNUMBER(SEARCH(D24, IMDB_Movie_Data!D:D))))</f>
        <v>0.80516066179963952</v>
      </c>
    </row>
    <row r="25" spans="1:13" x14ac:dyDescent="0.3">
      <c r="D25" s="2" t="s">
        <v>24172</v>
      </c>
      <c r="E25" s="2">
        <f>COUNTIF(IMDB_Movie_Data!D:D,"*" &amp; D25 &amp; "*")</f>
        <v>147</v>
      </c>
      <c r="F25" s="2">
        <f>AVERAGEIF(IMDB_Movie_Data!D:D, "*" &amp; D25 &amp; "*", IMDB_Movie_Data!I:I)</f>
        <v>6.6013605442176866</v>
      </c>
      <c r="G25" s="2" cm="1">
        <f t="array" ref="G25">MEDIAN(_xlfn._xlws.FILTER(IMDB_Movie_Data!I:I, ISNUMBER(SEARCH(D25, IMDB_Movie_Data!D:D))))</f>
        <v>6.8</v>
      </c>
      <c r="H25" s="2" cm="1">
        <f t="array" ref="H25">MODE(_xlfn._xlws.FILTER(IMDB_Movie_Data!I:I, ISNUMBER(SEARCH(D25, IMDB_Movie_Data!D:D))))</f>
        <v>7.2</v>
      </c>
      <c r="I25" s="2" cm="1">
        <f t="array" ref="I25">MIN(_xlfn._xlws.FILTER(IMDB_Movie_Data!I:I, ISNUMBER(SEARCH(D25, IMDB_Movie_Data!D:D))))</f>
        <v>2</v>
      </c>
      <c r="J25" s="2" cm="1">
        <f t="array" ref="J25">MAX(_xlfn._xlws.FILTER(IMDB_Movie_Data!I:I, ISNUMBER(SEARCH(D25, IMDB_Movie_Data!D:D))))</f>
        <v>8.4</v>
      </c>
      <c r="K25" s="2">
        <f t="shared" si="0"/>
        <v>6.4</v>
      </c>
      <c r="L25" s="2" cm="1">
        <f t="array" ref="L25">_xlfn.VAR.P(_xlfn._xlws.FILTER(IMDB_Movie_Data!I:I, ISNUMBER(SEARCH(D25, IMDB_Movie_Data!D:D))))</f>
        <v>1.0912906659262538</v>
      </c>
      <c r="M25" s="2" cm="1">
        <f t="array" ref="M25">_xlfn.STDEV.P(_xlfn._xlws.FILTER(IMDB_Movie_Data!I:I, ISNUMBER(SEARCH(D25, IMDB_Movie_Data!D:D))))</f>
        <v>1.044648584896497</v>
      </c>
    </row>
    <row r="26" spans="1:13" x14ac:dyDescent="0.3">
      <c r="A26" s="3"/>
      <c r="D26" s="2" t="s">
        <v>24175</v>
      </c>
      <c r="E26" s="2">
        <f>COUNTIF(IMDB_Movie_Data!D:D,"*" &amp; D26 &amp; "*")</f>
        <v>2</v>
      </c>
      <c r="F26" s="2">
        <f>AVERAGEIF(IMDB_Movie_Data!D:D, "*" &amp; D26 &amp; "*", IMDB_Movie_Data!I:I)</f>
        <v>6.8</v>
      </c>
      <c r="G26" s="2" cm="1">
        <f t="array" ref="G26">MEDIAN(_xlfn._xlws.FILTER(IMDB_Movie_Data!I:I, ISNUMBER(SEARCH(D26, IMDB_Movie_Data!D:D))))</f>
        <v>6.8</v>
      </c>
      <c r="H26" s="2">
        <v>0</v>
      </c>
      <c r="I26" s="2" cm="1">
        <f t="array" ref="I26">MIN(_xlfn._xlws.FILTER(IMDB_Movie_Data!I:I, ISNUMBER(SEARCH(D26, IMDB_Movie_Data!D:D))))</f>
        <v>6.5</v>
      </c>
      <c r="J26" s="2" cm="1">
        <f t="array" ref="J26">MAX(_xlfn._xlws.FILTER(IMDB_Movie_Data!I:I, ISNUMBER(SEARCH(D26, IMDB_Movie_Data!D:D))))</f>
        <v>7.1</v>
      </c>
      <c r="K26" s="2">
        <f t="shared" si="0"/>
        <v>0.59999999999999964</v>
      </c>
      <c r="L26" s="2" cm="1">
        <f t="array" ref="L26">_xlfn.VAR.P(_xlfn._xlws.FILTER(IMDB_Movie_Data!I:I, ISNUMBER(SEARCH(D26, IMDB_Movie_Data!D:D))))</f>
        <v>8.99999999999999E-2</v>
      </c>
      <c r="M26" s="2" cm="1">
        <f t="array" ref="M26">_xlfn.STDEV.P(_xlfn._xlws.FILTER(IMDB_Movie_Data!I:I, ISNUMBER(SEARCH(D26, IMDB_Movie_Data!D:D))))</f>
        <v>0.29999999999999982</v>
      </c>
    </row>
    <row r="27" spans="1:13" x14ac:dyDescent="0.3">
      <c r="D27" s="2" t="s">
        <v>24176</v>
      </c>
      <c r="E27" s="2">
        <f>COUNTIF(IMDB_Movie_Data!D:D,"*" &amp; D27 &amp; "*")</f>
        <v>1</v>
      </c>
      <c r="F27" s="2">
        <f>AVERAGEIF(IMDB_Movie_Data!D:D, "*" &amp; D27 &amp; "*", IMDB_Movie_Data!I:I)</f>
        <v>7.7</v>
      </c>
      <c r="G27" s="2" cm="1">
        <f t="array" ref="G27">MEDIAN(_xlfn._xlws.FILTER(IMDB_Movie_Data!I:I, ISNUMBER(SEARCH(D27, IMDB_Movie_Data!D:D))))</f>
        <v>7.7</v>
      </c>
      <c r="H27" s="2">
        <v>0</v>
      </c>
      <c r="I27" s="2" cm="1">
        <f t="array" ref="I27">MIN(_xlfn._xlws.FILTER(IMDB_Movie_Data!I:I, ISNUMBER(SEARCH(D27, IMDB_Movie_Data!D:D))))</f>
        <v>7.7</v>
      </c>
      <c r="J27" s="2" cm="1">
        <f t="array" ref="J27">MAX(_xlfn._xlws.FILTER(IMDB_Movie_Data!I:I, ISNUMBER(SEARCH(D27, IMDB_Movie_Data!D:D))))</f>
        <v>7.7</v>
      </c>
      <c r="K27" s="2">
        <f t="shared" si="0"/>
        <v>0</v>
      </c>
      <c r="L27" s="2" cm="1">
        <f t="array" ref="L27">_xlfn.VAR.P(_xlfn._xlws.FILTER(IMDB_Movie_Data!I:I, ISNUMBER(SEARCH(D27, IMDB_Movie_Data!D:D))))</f>
        <v>0</v>
      </c>
      <c r="M27" s="2" cm="1">
        <f t="array" ref="M27">_xlfn.STDEV.P(_xlfn._xlws.FILTER(IMDB_Movie_Data!I:I, ISNUMBER(SEARCH(D27, IMDB_Movie_Data!D:D))))</f>
        <v>0</v>
      </c>
    </row>
    <row r="28" spans="1:13" ht="15" thickBot="1" x14ac:dyDescent="0.35"/>
    <row r="29" spans="1:13" ht="15" thickBot="1" x14ac:dyDescent="0.35">
      <c r="D29" s="12" t="s">
        <v>24186</v>
      </c>
      <c r="E29" s="13"/>
      <c r="F29" s="13"/>
      <c r="G29" s="13"/>
      <c r="H29" s="13"/>
      <c r="I29" s="13"/>
      <c r="J29" s="13"/>
      <c r="K29" s="13"/>
      <c r="L29" s="13"/>
      <c r="M29" s="14"/>
    </row>
    <row r="852" spans="11:11" x14ac:dyDescent="0.3">
      <c r="K852" t="s">
        <v>19711</v>
      </c>
    </row>
    <row r="1302" spans="11:11" x14ac:dyDescent="0.3">
      <c r="K1302" t="s">
        <v>10413</v>
      </c>
    </row>
    <row r="2139" spans="11:11" x14ac:dyDescent="0.3">
      <c r="K2139" t="s">
        <v>10413</v>
      </c>
    </row>
  </sheetData>
  <mergeCells count="2">
    <mergeCell ref="D29:M29"/>
    <mergeCell ref="D2:M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11F42-0D45-43DA-BA7B-10DDB4CEDB54}">
  <dimension ref="D2:G5"/>
  <sheetViews>
    <sheetView showGridLines="0" workbookViewId="0">
      <selection activeCell="N5" sqref="N5"/>
    </sheetView>
  </sheetViews>
  <sheetFormatPr defaultRowHeight="14.4" x14ac:dyDescent="0.3"/>
  <cols>
    <col min="4" max="4" width="13.44140625" bestFit="1" customWidth="1"/>
    <col min="5" max="5" width="11" bestFit="1" customWidth="1"/>
    <col min="6" max="6" width="7.109375" bestFit="1" customWidth="1"/>
    <col min="7" max="7" width="17.5546875" bestFit="1" customWidth="1"/>
  </cols>
  <sheetData>
    <row r="2" spans="4:7" x14ac:dyDescent="0.3">
      <c r="D2" s="15" t="s">
        <v>24188</v>
      </c>
      <c r="E2" s="15"/>
      <c r="F2" s="15"/>
      <c r="G2" s="15"/>
    </row>
    <row r="4" spans="4:7" x14ac:dyDescent="0.3">
      <c r="D4" s="2"/>
      <c r="E4" s="5" t="s">
        <v>24178</v>
      </c>
      <c r="F4" s="5" t="s">
        <v>24180</v>
      </c>
      <c r="G4" s="5" t="s">
        <v>24183</v>
      </c>
    </row>
    <row r="5" spans="4:7" x14ac:dyDescent="0.3">
      <c r="D5" s="5" t="s">
        <v>24189</v>
      </c>
      <c r="E5" s="2">
        <f>AVERAGE(IMDB_Movie_Data!B:B)</f>
        <v>109.80850501848917</v>
      </c>
      <c r="F5" s="2">
        <f>MEDIAN(IMDB_Movie_Data!B:B)</f>
        <v>105</v>
      </c>
      <c r="G5" s="2">
        <f>_xlfn.STDEV.P(IMDB_Movie_Data!B:B)</f>
        <v>22.760194572613006</v>
      </c>
    </row>
  </sheetData>
  <mergeCells count="1">
    <mergeCell ref="D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9A47A-35E7-48C2-A587-6B9BCA323374}">
  <dimension ref="D2:H42"/>
  <sheetViews>
    <sheetView showGridLines="0" zoomScale="70" zoomScaleNormal="70" workbookViewId="0">
      <selection activeCell="W39" sqref="W39:W40"/>
    </sheetView>
  </sheetViews>
  <sheetFormatPr defaultRowHeight="14.4" x14ac:dyDescent="0.3"/>
  <cols>
    <col min="1" max="1" width="3" customWidth="1"/>
    <col min="2" max="2" width="3.109375" customWidth="1"/>
    <col min="3" max="3" width="3.33203125" customWidth="1"/>
    <col min="4" max="4" width="10.5546875" bestFit="1" customWidth="1"/>
    <col min="5" max="5" width="6.77734375" bestFit="1" customWidth="1"/>
    <col min="6" max="6" width="12" bestFit="1" customWidth="1"/>
    <col min="7" max="7" width="7.109375" bestFit="1" customWidth="1"/>
    <col min="8" max="8" width="17" bestFit="1" customWidth="1"/>
    <col min="10" max="10" width="8.21875" customWidth="1"/>
  </cols>
  <sheetData>
    <row r="2" spans="4:8" x14ac:dyDescent="0.3">
      <c r="D2" s="15" t="s">
        <v>24192</v>
      </c>
      <c r="E2" s="15"/>
      <c r="F2" s="15"/>
      <c r="G2" s="15"/>
      <c r="H2" s="15"/>
    </row>
    <row r="4" spans="4:8" x14ac:dyDescent="0.3">
      <c r="D4" s="5" t="s">
        <v>24191</v>
      </c>
      <c r="E4" s="5" t="s">
        <v>24177</v>
      </c>
      <c r="F4" s="5" t="s">
        <v>24178</v>
      </c>
      <c r="G4" s="5" t="s">
        <v>24180</v>
      </c>
      <c r="H4" s="5" t="s">
        <v>24190</v>
      </c>
    </row>
    <row r="5" spans="4:8" x14ac:dyDescent="0.3">
      <c r="D5" s="2" t="s">
        <v>37</v>
      </c>
      <c r="E5" s="2">
        <f>COUNTIF(IMDB_Movie_Data!F:F,D5)</f>
        <v>3606</v>
      </c>
      <c r="F5" s="2">
        <f>AVERAGEIF(IMDB_Movie_Data!F:F,D5,IMDB_Movie_Data!I:I)</f>
        <v>6.4214364947309877</v>
      </c>
      <c r="G5" s="2" cm="1">
        <f t="array" ref="G5">MEDIAN(_xlfn._xlws.FILTER(IMDB_Movie_Data!I:I, ISNUMBER(SEARCH(D5, IMDB_Movie_Data!F:F))))</f>
        <v>6.5</v>
      </c>
      <c r="H5" s="2" cm="1">
        <f t="array" ref="H5">_xlfn.STDEV.P(_xlfn._xlws.FILTER(IMDB_Movie_Data!I:I, ISNUMBER(SEARCH(D5, IMDB_Movie_Data!F:F))))</f>
        <v>1.0523529560114522</v>
      </c>
    </row>
    <row r="6" spans="4:8" x14ac:dyDescent="0.3">
      <c r="D6" s="2" t="s">
        <v>1946</v>
      </c>
      <c r="E6" s="2">
        <f>COUNTIF(IMDB_Movie_Data!F:F,D6)</f>
        <v>14</v>
      </c>
      <c r="F6" s="2">
        <f>AVERAGEIF(IMDB_Movie_Data!F:F,D6,IMDB_Movie_Data!I:I)</f>
        <v>7.0214285714285722</v>
      </c>
      <c r="G6" s="2" cm="1">
        <f t="array" ref="G6">MEDIAN(_xlfn._xlws.FILTER(IMDB_Movie_Data!I:I, ISNUMBER(SEARCH(D6, IMDB_Movie_Data!F:F))))</f>
        <v>7.25</v>
      </c>
      <c r="H6" s="2" cm="1">
        <f t="array" ref="H6">_xlfn.STDEV.P(_xlfn._xlws.FILTER(IMDB_Movie_Data!I:I, ISNUMBER(SEARCH(D6, IMDB_Movie_Data!F:F))))</f>
        <v>0.73793008905079205</v>
      </c>
    </row>
    <row r="7" spans="4:8" x14ac:dyDescent="0.3">
      <c r="D7" s="2" t="s">
        <v>2221</v>
      </c>
      <c r="E7" s="2">
        <f>COUNTIF(IMDB_Movie_Data!F:F,D7)</f>
        <v>2</v>
      </c>
      <c r="F7" s="2">
        <f>AVERAGEIF(IMDB_Movie_Data!F:F,D7,IMDB_Movie_Data!I:I)</f>
        <v>6.95</v>
      </c>
      <c r="G7" s="2" cm="1">
        <f t="array" ref="G7">MEDIAN(_xlfn._xlws.FILTER(IMDB_Movie_Data!I:I, ISNUMBER(SEARCH(D7, IMDB_Movie_Data!F:F))))</f>
        <v>6.95</v>
      </c>
      <c r="H7" s="2" cm="1">
        <f t="array" ref="H7">_xlfn.STDEV.P(_xlfn._xlws.FILTER(IMDB_Movie_Data!I:I, ISNUMBER(SEARCH(D7, IMDB_Movie_Data!F:F))))</f>
        <v>0.54999999999999982</v>
      </c>
    </row>
    <row r="8" spans="4:8" x14ac:dyDescent="0.3">
      <c r="D8" s="2" t="s">
        <v>2778</v>
      </c>
      <c r="E8" s="2">
        <f>COUNTIF(IMDB_Movie_Data!F:F,D8)</f>
        <v>26</v>
      </c>
      <c r="F8" s="2">
        <f>AVERAGEIF(IMDB_Movie_Data!F:F,D8,IMDB_Movie_Data!I:I)</f>
        <v>7.0500000000000007</v>
      </c>
      <c r="G8" s="2" cm="1">
        <f t="array" ref="G8">MEDIAN(_xlfn._xlws.FILTER(IMDB_Movie_Data!I:I, ISNUMBER(SEARCH(D8, IMDB_Movie_Data!F:F))))</f>
        <v>7.15</v>
      </c>
      <c r="H8" s="2" cm="1">
        <f t="array" ref="H8">_xlfn.STDEV.P(_xlfn._xlws.FILTER(IMDB_Movie_Data!I:I, ISNUMBER(SEARCH(D8, IMDB_Movie_Data!F:F))))</f>
        <v>0.81015193256953133</v>
      </c>
    </row>
    <row r="9" spans="4:8" x14ac:dyDescent="0.3">
      <c r="D9" s="2" t="s">
        <v>1464</v>
      </c>
      <c r="E9" s="2">
        <f>COUNTIF(IMDB_Movie_Data!F:F,D9)</f>
        <v>37</v>
      </c>
      <c r="F9" s="2">
        <f>AVERAGEIF(IMDB_Movie_Data!F:F,D9,IMDB_Movie_Data!I:I)</f>
        <v>7.2864864864864858</v>
      </c>
      <c r="G9" s="2" cm="1">
        <f t="array" ref="G9">MEDIAN(_xlfn._xlws.FILTER(IMDB_Movie_Data!I:I, ISNUMBER(SEARCH(D9, IMDB_Movie_Data!F:F))))</f>
        <v>7.2</v>
      </c>
      <c r="H9" s="2" cm="1">
        <f t="array" ref="H9">_xlfn.STDEV.P(_xlfn._xlws.FILTER(IMDB_Movie_Data!I:I, ISNUMBER(SEARCH(D9, IMDB_Movie_Data!F:F))))</f>
        <v>0.55369137767286658</v>
      </c>
    </row>
    <row r="10" spans="4:8" x14ac:dyDescent="0.3">
      <c r="D10" s="2" t="s">
        <v>4429</v>
      </c>
      <c r="E10" s="2">
        <f>COUNTIF(IMDB_Movie_Data!F:F,D10)</f>
        <v>1</v>
      </c>
      <c r="F10" s="2">
        <f>AVERAGEIF(IMDB_Movie_Data!F:F,D10,IMDB_Movie_Data!I:I)</f>
        <v>6.7</v>
      </c>
      <c r="G10" s="2" cm="1">
        <f t="array" ref="G10">MEDIAN(_xlfn._xlws.FILTER(IMDB_Movie_Data!I:I, ISNUMBER(SEARCH(D10, IMDB_Movie_Data!F:F))))</f>
        <v>6.7</v>
      </c>
      <c r="H10" s="2" cm="1">
        <f t="array" ref="H10">_xlfn.STDEV.P(_xlfn._xlws.FILTER(IMDB_Movie_Data!I:I, ISNUMBER(SEARCH(D10, IMDB_Movie_Data!F:F))))</f>
        <v>0</v>
      </c>
    </row>
    <row r="11" spans="4:8" x14ac:dyDescent="0.3">
      <c r="D11" s="2" t="s">
        <v>6468</v>
      </c>
      <c r="E11" s="2">
        <f>COUNTIF(IMDB_Movie_Data!F:F,D11)</f>
        <v>1</v>
      </c>
      <c r="F11" s="2">
        <f>AVERAGEIF(IMDB_Movie_Data!F:F,D11,IMDB_Movie_Data!I:I)</f>
        <v>7.8</v>
      </c>
      <c r="G11" s="2" cm="1">
        <f t="array" ref="G11">MEDIAN(_xlfn._xlws.FILTER(IMDB_Movie_Data!I:I, ISNUMBER(SEARCH(D11, IMDB_Movie_Data!F:F))))</f>
        <v>7.8</v>
      </c>
      <c r="H11" s="2" cm="1">
        <f t="array" ref="H11">_xlfn.STDEV.P(_xlfn._xlws.FILTER(IMDB_Movie_Data!I:I, ISNUMBER(SEARCH(D11, IMDB_Movie_Data!F:F))))</f>
        <v>0</v>
      </c>
    </row>
    <row r="12" spans="4:8" x14ac:dyDescent="0.3">
      <c r="D12" s="2" t="s">
        <v>6890</v>
      </c>
      <c r="E12" s="2">
        <f>COUNTIF(IMDB_Movie_Data!F:F,D12)</f>
        <v>1</v>
      </c>
      <c r="F12" s="2">
        <f>AVERAGEIF(IMDB_Movie_Data!F:F,D12,IMDB_Movie_Data!I:I)</f>
        <v>6</v>
      </c>
      <c r="G12" s="2" cm="1">
        <f t="array" ref="G12">MEDIAN(_xlfn._xlws.FILTER(IMDB_Movie_Data!I:I, ISNUMBER(SEARCH(D12, IMDB_Movie_Data!F:F))))</f>
        <v>6</v>
      </c>
      <c r="H12" s="2" cm="1">
        <f t="array" ref="H12">_xlfn.STDEV.P(_xlfn._xlws.FILTER(IMDB_Movie_Data!I:I, ISNUMBER(SEARCH(D12, IMDB_Movie_Data!F:F))))</f>
        <v>0</v>
      </c>
    </row>
    <row r="13" spans="4:8" x14ac:dyDescent="0.3">
      <c r="D13" s="2" t="s">
        <v>6917</v>
      </c>
      <c r="E13" s="2">
        <f>COUNTIF(IMDB_Movie_Data!F:F,D13)</f>
        <v>1</v>
      </c>
      <c r="F13" s="2">
        <f>AVERAGEIF(IMDB_Movie_Data!F:F,D13,IMDB_Movie_Data!I:I)</f>
        <v>8.4</v>
      </c>
      <c r="G13" s="2" cm="1">
        <f t="array" ref="G13">MEDIAN(_xlfn._xlws.FILTER(IMDB_Movie_Data!I:I, ISNUMBER(SEARCH(D13, IMDB_Movie_Data!F:F))))</f>
        <v>8.4</v>
      </c>
      <c r="H13" s="2" cm="1">
        <f t="array" ref="H13">_xlfn.STDEV.P(_xlfn._xlws.FILTER(IMDB_Movie_Data!I:I, ISNUMBER(SEARCH(D13, IMDB_Movie_Data!F:F))))</f>
        <v>0</v>
      </c>
    </row>
    <row r="14" spans="4:8" x14ac:dyDescent="0.3">
      <c r="D14" s="2" t="s">
        <v>7241</v>
      </c>
      <c r="E14" s="2">
        <f>COUNTIF(IMDB_Movie_Data!F:F,D14)</f>
        <v>8</v>
      </c>
      <c r="F14" s="2">
        <f>AVERAGEIF(IMDB_Movie_Data!F:F,D14,IMDB_Movie_Data!I:I)</f>
        <v>7.2374999999999998</v>
      </c>
      <c r="G14" s="2" cm="1">
        <f t="array" ref="G14">MEDIAN(_xlfn._xlws.FILTER(IMDB_Movie_Data!I:I, ISNUMBER(SEARCH(D14, IMDB_Movie_Data!F:F))))</f>
        <v>7.3</v>
      </c>
      <c r="H14" s="2" cm="1">
        <f t="array" ref="H14">_xlfn.STDEV.P(_xlfn._xlws.FILTER(IMDB_Movie_Data!I:I, ISNUMBER(SEARCH(D14, IMDB_Movie_Data!F:F))))</f>
        <v>0.41212103804586331</v>
      </c>
    </row>
    <row r="15" spans="4:8" x14ac:dyDescent="0.3">
      <c r="D15" s="2" t="s">
        <v>676</v>
      </c>
      <c r="E15" s="2">
        <f>COUNTIF(IMDB_Movie_Data!F:F,D15)</f>
        <v>12</v>
      </c>
      <c r="F15" s="2">
        <f>AVERAGEIF(IMDB_Movie_Data!F:F,D15,IMDB_Movie_Data!I:I)</f>
        <v>7.625</v>
      </c>
      <c r="G15" s="2" cm="1">
        <f t="array" ref="G15">MEDIAN(_xlfn._xlws.FILTER(IMDB_Movie_Data!I:I, ISNUMBER(SEARCH(D15, IMDB_Movie_Data!F:F))))</f>
        <v>7.8000000000000007</v>
      </c>
      <c r="H15" s="2" cm="1">
        <f t="array" ref="H15">_xlfn.STDEV.P(_xlfn._xlws.FILTER(IMDB_Movie_Data!I:I, ISNUMBER(SEARCH(D15, IMDB_Movie_Data!F:F))))</f>
        <v>0.86132165884761047</v>
      </c>
    </row>
    <row r="16" spans="4:8" x14ac:dyDescent="0.3">
      <c r="D16" s="2" t="s">
        <v>9373</v>
      </c>
      <c r="E16" s="2">
        <f>COUNTIF(IMDB_Movie_Data!F:F,D16)</f>
        <v>1</v>
      </c>
      <c r="F16" s="2">
        <f>AVERAGEIF(IMDB_Movie_Data!F:F,D16,IMDB_Movie_Data!I:I)</f>
        <v>7.1</v>
      </c>
      <c r="G16" s="2" cm="1">
        <f t="array" ref="G16">MEDIAN(_xlfn._xlws.FILTER(IMDB_Movie_Data!I:I, ISNUMBER(SEARCH(D16, IMDB_Movie_Data!F:F))))</f>
        <v>7.1</v>
      </c>
      <c r="H16" s="2" cm="1">
        <f t="array" ref="H16">_xlfn.STDEV.P(_xlfn._xlws.FILTER(IMDB_Movie_Data!I:I, ISNUMBER(SEARCH(D16, IMDB_Movie_Data!F:F))))</f>
        <v>0</v>
      </c>
    </row>
    <row r="17" spans="4:8" x14ac:dyDescent="0.3">
      <c r="D17" s="2" t="s">
        <v>9795</v>
      </c>
      <c r="E17" s="2">
        <f>COUNTIF(IMDB_Movie_Data!F:F,D17)</f>
        <v>7</v>
      </c>
      <c r="F17" s="2">
        <f>AVERAGEIF(IMDB_Movie_Data!F:F,D17,IMDB_Movie_Data!I:I)</f>
        <v>7.1857142857142851</v>
      </c>
      <c r="G17" s="2" cm="1">
        <f t="array" ref="G17">MEDIAN(_xlfn._xlws.FILTER(IMDB_Movie_Data!I:I, ISNUMBER(SEARCH(D17, IMDB_Movie_Data!F:F))))</f>
        <v>7</v>
      </c>
      <c r="H17" s="2" cm="1">
        <f t="array" ref="H17">_xlfn.STDEV.P(_xlfn._xlws.FILTER(IMDB_Movie_Data!I:I, ISNUMBER(SEARCH(D17, IMDB_Movie_Data!F:F))))</f>
        <v>1.0696175169905731</v>
      </c>
    </row>
    <row r="18" spans="4:8" x14ac:dyDescent="0.3">
      <c r="D18" s="2" t="s">
        <v>10490</v>
      </c>
      <c r="E18" s="2">
        <f>COUNTIF(IMDB_Movie_Data!F:F,D18)</f>
        <v>3</v>
      </c>
      <c r="F18" s="2">
        <f>AVERAGEIF(IMDB_Movie_Data!F:F,D18,IMDB_Movie_Data!I:I)</f>
        <v>7.5666666666666664</v>
      </c>
      <c r="G18" s="2" cm="1">
        <f t="array" ref="G18">MEDIAN(_xlfn._xlws.FILTER(IMDB_Movie_Data!I:I, ISNUMBER(SEARCH(D18, IMDB_Movie_Data!F:F))))</f>
        <v>7.8</v>
      </c>
      <c r="H18" s="2" cm="1">
        <f t="array" ref="H18">_xlfn.STDEV.P(_xlfn._xlws.FILTER(IMDB_Movie_Data!I:I, ISNUMBER(SEARCH(D18, IMDB_Movie_Data!F:F))))</f>
        <v>0.32998316455372223</v>
      </c>
    </row>
    <row r="19" spans="4:8" x14ac:dyDescent="0.3">
      <c r="D19" s="2" t="s">
        <v>11117</v>
      </c>
      <c r="E19" s="2">
        <f>COUNTIF(IMDB_Movie_Data!F:F,D19)</f>
        <v>2</v>
      </c>
      <c r="F19" s="2">
        <f>AVERAGEIF(IMDB_Movie_Data!F:F,D19,IMDB_Movie_Data!I:I)</f>
        <v>7.5</v>
      </c>
      <c r="G19" s="2" cm="1">
        <f t="array" ref="G19">MEDIAN(_xlfn._xlws.FILTER(IMDB_Movie_Data!I:I, ISNUMBER(SEARCH(D19, IMDB_Movie_Data!F:F))))</f>
        <v>7.4</v>
      </c>
      <c r="H19" s="2" cm="1">
        <f t="array" ref="H19">_xlfn.STDEV.P(_xlfn._xlws.FILTER(IMDB_Movie_Data!I:I, ISNUMBER(SEARCH(D19, IMDB_Movie_Data!F:F))))</f>
        <v>0.70906518564938736</v>
      </c>
    </row>
    <row r="20" spans="4:8" x14ac:dyDescent="0.3">
      <c r="D20" s="2" t="s">
        <v>8731</v>
      </c>
      <c r="E20" s="2">
        <f>COUNTIF(IMDB_Movie_Data!F:F,D20)</f>
        <v>13</v>
      </c>
      <c r="F20" s="2">
        <f>AVERAGEIF(IMDB_Movie_Data!F:F,D20,IMDB_Movie_Data!I:I)</f>
        <v>7.6923076923076925</v>
      </c>
      <c r="G20" s="2" cm="1">
        <f t="array" ref="G20">MEDIAN(_xlfn._xlws.FILTER(IMDB_Movie_Data!I:I, ISNUMBER(SEARCH(D20, IMDB_Movie_Data!F:F))))</f>
        <v>7.7</v>
      </c>
      <c r="H20" s="2" cm="1">
        <f t="array" ref="H20">_xlfn.STDEV.P(_xlfn._xlws.FILTER(IMDB_Movie_Data!I:I, ISNUMBER(SEARCH(D20, IMDB_Movie_Data!F:F))))</f>
        <v>0.61576911065198481</v>
      </c>
    </row>
    <row r="21" spans="4:8" x14ac:dyDescent="0.3">
      <c r="D21" s="2" t="s">
        <v>11980</v>
      </c>
      <c r="E21" s="2">
        <f>COUNTIF(IMDB_Movie_Data!F:F,D21)</f>
        <v>1</v>
      </c>
      <c r="F21" s="2">
        <f>AVERAGEIF(IMDB_Movie_Data!F:F,D21,IMDB_Movie_Data!I:I)</f>
        <v>7.3</v>
      </c>
      <c r="G21" s="2" cm="1">
        <f t="array" ref="G21">MEDIAN(_xlfn._xlws.FILTER(IMDB_Movie_Data!I:I, ISNUMBER(SEARCH(D21, IMDB_Movie_Data!F:F))))</f>
        <v>7.3</v>
      </c>
      <c r="H21" s="2" cm="1">
        <f t="array" ref="H21">_xlfn.STDEV.P(_xlfn._xlws.FILTER(IMDB_Movie_Data!I:I, ISNUMBER(SEARCH(D21, IMDB_Movie_Data!F:F))))</f>
        <v>0</v>
      </c>
    </row>
    <row r="22" spans="4:8" x14ac:dyDescent="0.3">
      <c r="D22" s="2" t="s">
        <v>13246</v>
      </c>
      <c r="E22" s="2">
        <f>COUNTIF(IMDB_Movie_Data!F:F,D22)</f>
        <v>3</v>
      </c>
      <c r="F22" s="2">
        <f>AVERAGEIF(IMDB_Movie_Data!F:F,D22,IMDB_Movie_Data!I:I)</f>
        <v>6.6333333333333329</v>
      </c>
      <c r="G22" s="2" cm="1">
        <f t="array" ref="G22">MEDIAN(_xlfn._xlws.FILTER(IMDB_Movie_Data!I:I, ISNUMBER(SEARCH(D22, IMDB_Movie_Data!F:F))))</f>
        <v>6.6</v>
      </c>
      <c r="H22" s="2" cm="1">
        <f t="array" ref="H22">_xlfn.STDEV.P(_xlfn._xlws.FILTER(IMDB_Movie_Data!I:I, ISNUMBER(SEARCH(D22, IMDB_Movie_Data!F:F))))</f>
        <v>0.36817870057290847</v>
      </c>
    </row>
    <row r="23" spans="4:8" x14ac:dyDescent="0.3">
      <c r="D23" s="2" t="s">
        <v>13888</v>
      </c>
      <c r="E23" s="2">
        <f>COUNTIF(IMDB_Movie_Data!F:F,D23)</f>
        <v>1</v>
      </c>
      <c r="F23" s="2">
        <f>AVERAGEIF(IMDB_Movie_Data!F:F,D23,IMDB_Movie_Data!I:I)</f>
        <v>4.3</v>
      </c>
      <c r="G23" s="2" cm="1">
        <f t="array" ref="G23">MEDIAN(_xlfn._xlws.FILTER(IMDB_Movie_Data!I:I, ISNUMBER(SEARCH(D23, IMDB_Movie_Data!F:F))))</f>
        <v>4.3</v>
      </c>
      <c r="H23" s="2" cm="1">
        <f t="array" ref="H23">_xlfn.STDEV.P(_xlfn._xlws.FILTER(IMDB_Movie_Data!I:I, ISNUMBER(SEARCH(D23, IMDB_Movie_Data!F:F))))</f>
        <v>0</v>
      </c>
    </row>
    <row r="24" spans="4:8" x14ac:dyDescent="0.3">
      <c r="D24" s="2" t="s">
        <v>12700</v>
      </c>
      <c r="E24" s="2">
        <f>COUNTIF(IMDB_Movie_Data!F:F,D24)</f>
        <v>5</v>
      </c>
      <c r="F24" s="2">
        <f>AVERAGEIF(IMDB_Movie_Data!F:F,D24,IMDB_Movie_Data!I:I)</f>
        <v>7.7</v>
      </c>
      <c r="G24" s="2" cm="1">
        <f t="array" ref="G24">MEDIAN(_xlfn._xlws.FILTER(IMDB_Movie_Data!I:I, ISNUMBER(SEARCH(D24, IMDB_Movie_Data!F:F))))</f>
        <v>7.7</v>
      </c>
      <c r="H24" s="2" cm="1">
        <f t="array" ref="H24">_xlfn.STDEV.P(_xlfn._xlws.FILTER(IMDB_Movie_Data!I:I, ISNUMBER(SEARCH(D24, IMDB_Movie_Data!F:F))))</f>
        <v>0.50990195135927863</v>
      </c>
    </row>
    <row r="25" spans="4:8" x14ac:dyDescent="0.3">
      <c r="D25" s="2" t="s">
        <v>14394</v>
      </c>
      <c r="E25" s="2">
        <f>COUNTIF(IMDB_Movie_Data!F:F,D25)</f>
        <v>1</v>
      </c>
      <c r="F25" s="2">
        <f>AVERAGEIF(IMDB_Movie_Data!F:F,D25,IMDB_Movie_Data!I:I)</f>
        <v>7.1</v>
      </c>
      <c r="G25" s="2" cm="1">
        <f t="array" ref="G25">MEDIAN(_xlfn._xlws.FILTER(IMDB_Movie_Data!I:I, ISNUMBER(SEARCH(D25, IMDB_Movie_Data!F:F))))</f>
        <v>7.1</v>
      </c>
      <c r="H25" s="2" cm="1">
        <f t="array" ref="H25">_xlfn.STDEV.P(_xlfn._xlws.FILTER(IMDB_Movie_Data!I:I, ISNUMBER(SEARCH(D25, IMDB_Movie_Data!F:F))))</f>
        <v>0</v>
      </c>
    </row>
    <row r="26" spans="4:8" x14ac:dyDescent="0.3">
      <c r="D26" s="2" t="s">
        <v>5611</v>
      </c>
      <c r="E26" s="2">
        <f>COUNTIF(IMDB_Movie_Data!F:F,D26)</f>
        <v>10</v>
      </c>
      <c r="F26" s="2">
        <f>AVERAGEIF(IMDB_Movie_Data!F:F,D26,IMDB_Movie_Data!I:I)</f>
        <v>6.76</v>
      </c>
      <c r="G26" s="2" cm="1">
        <f t="array" ref="G26">MEDIAN(_xlfn._xlws.FILTER(IMDB_Movie_Data!I:I, ISNUMBER(SEARCH(D26, IMDB_Movie_Data!F:F))))</f>
        <v>7.0500000000000007</v>
      </c>
      <c r="H26" s="2" cm="1">
        <f t="array" ref="H26">_xlfn.STDEV.P(_xlfn._xlws.FILTER(IMDB_Movie_Data!I:I, ISNUMBER(SEARCH(D26, IMDB_Movie_Data!F:F))))</f>
        <v>1.05470374987482</v>
      </c>
    </row>
    <row r="27" spans="4:8" x14ac:dyDescent="0.3">
      <c r="D27" s="2" t="s">
        <v>8649</v>
      </c>
      <c r="E27" s="2">
        <f>COUNTIF(IMDB_Movie_Data!F:F,D27)</f>
        <v>1</v>
      </c>
      <c r="F27" s="2">
        <f>AVERAGEIF(IMDB_Movie_Data!F:F,D27,IMDB_Movie_Data!I:I)</f>
        <v>6.9</v>
      </c>
      <c r="G27" s="2" cm="1">
        <f t="array" ref="G27">MEDIAN(_xlfn._xlws.FILTER(IMDB_Movie_Data!I:I, ISNUMBER(SEARCH(D27, IMDB_Movie_Data!F:F))))</f>
        <v>6.9</v>
      </c>
      <c r="H27" s="2" cm="1">
        <f t="array" ref="H27">_xlfn.STDEV.P(_xlfn._xlws.FILTER(IMDB_Movie_Data!I:I, ISNUMBER(SEARCH(D27, IMDB_Movie_Data!F:F))))</f>
        <v>0</v>
      </c>
    </row>
    <row r="28" spans="4:8" x14ac:dyDescent="0.3">
      <c r="D28" s="2" t="s">
        <v>15778</v>
      </c>
      <c r="E28" s="2">
        <f>COUNTIF(IMDB_Movie_Data!F:F,D28)</f>
        <v>3</v>
      </c>
      <c r="F28" s="2">
        <f>AVERAGEIF(IMDB_Movie_Data!F:F,D28,IMDB_Movie_Data!I:I)</f>
        <v>7.9000000000000012</v>
      </c>
      <c r="G28" s="2" cm="1">
        <f t="array" ref="G28">MEDIAN(_xlfn._xlws.FILTER(IMDB_Movie_Data!I:I, ISNUMBER(SEARCH(D28, IMDB_Movie_Data!F:F))))</f>
        <v>8.1</v>
      </c>
      <c r="H28" s="2" cm="1">
        <f t="array" ref="H28">_xlfn.STDEV.P(_xlfn._xlws.FILTER(IMDB_Movie_Data!I:I, ISNUMBER(SEARCH(D28, IMDB_Movie_Data!F:F))))</f>
        <v>0.43204937989385761</v>
      </c>
    </row>
    <row r="29" spans="4:8" x14ac:dyDescent="0.3">
      <c r="D29" s="2" t="s">
        <v>14503</v>
      </c>
      <c r="E29" s="2">
        <f>COUNTIF(IMDB_Movie_Data!F:F,D29)</f>
        <v>5</v>
      </c>
      <c r="F29" s="2">
        <f>AVERAGEIF(IMDB_Movie_Data!F:F,D29,IMDB_Movie_Data!I:I)</f>
        <v>7.76</v>
      </c>
      <c r="G29" s="2" cm="1">
        <f t="array" ref="G29">MEDIAN(_xlfn._xlws.FILTER(IMDB_Movie_Data!I:I, ISNUMBER(SEARCH(D29, IMDB_Movie_Data!F:F))))</f>
        <v>8</v>
      </c>
      <c r="H29" s="2" cm="1">
        <f t="array" ref="H29">_xlfn.STDEV.P(_xlfn._xlws.FILTER(IMDB_Movie_Data!I:I, ISNUMBER(SEARCH(D29, IMDB_Movie_Data!F:F))))</f>
        <v>0.87544274512957865</v>
      </c>
    </row>
    <row r="30" spans="4:8" x14ac:dyDescent="0.3">
      <c r="D30" s="2" t="s">
        <v>17494</v>
      </c>
      <c r="E30" s="2">
        <f>COUNTIF(IMDB_Movie_Data!F:F,D30)</f>
        <v>4</v>
      </c>
      <c r="F30" s="2">
        <f>AVERAGEIF(IMDB_Movie_Data!F:F,D30,IMDB_Movie_Data!I:I)</f>
        <v>7.15</v>
      </c>
      <c r="G30" s="2" cm="1">
        <f t="array" ref="G30">MEDIAN(_xlfn._xlws.FILTER(IMDB_Movie_Data!I:I, ISNUMBER(SEARCH(D30, IMDB_Movie_Data!F:F))))</f>
        <v>7.3</v>
      </c>
      <c r="H30" s="2" cm="1">
        <f t="array" ref="H30">_xlfn.STDEV.P(_xlfn._xlws.FILTER(IMDB_Movie_Data!I:I, ISNUMBER(SEARCH(D30, IMDB_Movie_Data!F:F))))</f>
        <v>0.49749371855330965</v>
      </c>
    </row>
    <row r="31" spans="4:8" x14ac:dyDescent="0.3">
      <c r="D31" s="2" t="s">
        <v>18111</v>
      </c>
      <c r="E31" s="2">
        <f>COUNTIF(IMDB_Movie_Data!F:F,D31)</f>
        <v>1</v>
      </c>
      <c r="F31" s="2">
        <f>AVERAGEIF(IMDB_Movie_Data!F:F,D31,IMDB_Movie_Data!I:I)</f>
        <v>7.4</v>
      </c>
      <c r="G31" s="2" cm="1">
        <f t="array" ref="G31">MEDIAN(_xlfn._xlws.FILTER(IMDB_Movie_Data!I:I, ISNUMBER(SEARCH(D31, IMDB_Movie_Data!F:F))))</f>
        <v>7.4</v>
      </c>
      <c r="H31" s="2" cm="1">
        <f t="array" ref="H31">_xlfn.STDEV.P(_xlfn._xlws.FILTER(IMDB_Movie_Data!I:I, ISNUMBER(SEARCH(D31, IMDB_Movie_Data!F:F))))</f>
        <v>0</v>
      </c>
    </row>
    <row r="32" spans="4:8" x14ac:dyDescent="0.3">
      <c r="D32" s="2" t="s">
        <v>5641</v>
      </c>
      <c r="E32" s="2">
        <f>COUNTIF(IMDB_Movie_Data!F:F,D32)</f>
        <v>1</v>
      </c>
      <c r="F32" s="2">
        <f>AVERAGEIF(IMDB_Movie_Data!F:F,D32,IMDB_Movie_Data!I:I)</f>
        <v>6.5</v>
      </c>
      <c r="G32" s="2" cm="1">
        <f t="array" ref="G32">MEDIAN(_xlfn._xlws.FILTER(IMDB_Movie_Data!I:I, ISNUMBER(SEARCH(D32, IMDB_Movie_Data!F:F))))</f>
        <v>6.5</v>
      </c>
      <c r="H32" s="2" cm="1">
        <f t="array" ref="H32">_xlfn.STDEV.P(_xlfn._xlws.FILTER(IMDB_Movie_Data!I:I, ISNUMBER(SEARCH(D32, IMDB_Movie_Data!F:F))))</f>
        <v>0</v>
      </c>
    </row>
    <row r="33" spans="4:8" x14ac:dyDescent="0.3">
      <c r="D33" s="2" t="s">
        <v>13916</v>
      </c>
      <c r="E33" s="2">
        <f>COUNTIF(IMDB_Movie_Data!F:F,D33)</f>
        <v>1</v>
      </c>
      <c r="F33" s="2">
        <f>AVERAGEIF(IMDB_Movie_Data!F:F,D33,IMDB_Movie_Data!I:I)</f>
        <v>8.5</v>
      </c>
      <c r="G33" s="2" cm="1">
        <f t="array" ref="G33">MEDIAN(_xlfn._xlws.FILTER(IMDB_Movie_Data!I:I, ISNUMBER(SEARCH(D33, IMDB_Movie_Data!F:F))))</f>
        <v>8.5</v>
      </c>
      <c r="H33" s="2" cm="1">
        <f t="array" ref="H33">_xlfn.STDEV.P(_xlfn._xlws.FILTER(IMDB_Movie_Data!I:I, ISNUMBER(SEARCH(D33, IMDB_Movie_Data!F:F))))</f>
        <v>0</v>
      </c>
    </row>
    <row r="34" spans="4:8" x14ac:dyDescent="0.3">
      <c r="D34" s="2" t="s">
        <v>19421</v>
      </c>
      <c r="E34" s="2">
        <f>COUNTIF(IMDB_Movie_Data!F:F,D34)</f>
        <v>1</v>
      </c>
      <c r="F34" s="2">
        <f>AVERAGEIF(IMDB_Movie_Data!F:F,D34,IMDB_Movie_Data!I:I)</f>
        <v>7.3</v>
      </c>
      <c r="G34" s="2" cm="1">
        <f t="array" ref="G34">MEDIAN(_xlfn._xlws.FILTER(IMDB_Movie_Data!I:I, ISNUMBER(SEARCH(D34, IMDB_Movie_Data!F:F))))</f>
        <v>7.3</v>
      </c>
      <c r="H34" s="2" cm="1">
        <f t="array" ref="H34">_xlfn.STDEV.P(_xlfn._xlws.FILTER(IMDB_Movie_Data!I:I, ISNUMBER(SEARCH(D34, IMDB_Movie_Data!F:F))))</f>
        <v>0</v>
      </c>
    </row>
    <row r="35" spans="4:8" x14ac:dyDescent="0.3">
      <c r="D35" s="2" t="s">
        <v>11690</v>
      </c>
      <c r="E35" s="2">
        <f>COUNTIF(IMDB_Movie_Data!F:F,D35)</f>
        <v>3</v>
      </c>
      <c r="F35" s="2">
        <f>AVERAGEIF(IMDB_Movie_Data!F:F,D35,IMDB_Movie_Data!I:I)</f>
        <v>7.5</v>
      </c>
      <c r="G35" s="2" cm="1">
        <f t="array" ref="G35">MEDIAN(_xlfn._xlws.FILTER(IMDB_Movie_Data!I:I, ISNUMBER(SEARCH(D35, IMDB_Movie_Data!F:F))))</f>
        <v>7.3</v>
      </c>
      <c r="H35" s="2" cm="1">
        <f t="array" ref="H35">_xlfn.STDEV.P(_xlfn._xlws.FILTER(IMDB_Movie_Data!I:I, ISNUMBER(SEARCH(D35, IMDB_Movie_Data!F:F))))</f>
        <v>0.35590260840104371</v>
      </c>
    </row>
    <row r="36" spans="4:8" x14ac:dyDescent="0.3">
      <c r="D36" s="2" t="s">
        <v>20718</v>
      </c>
      <c r="E36" s="2">
        <f>COUNTIF(IMDB_Movie_Data!F:F,D36)</f>
        <v>1</v>
      </c>
      <c r="F36" s="2">
        <f>AVERAGEIF(IMDB_Movie_Data!F:F,D36,IMDB_Movie_Data!I:I)</f>
        <v>7.5</v>
      </c>
      <c r="G36" s="2" cm="1">
        <f t="array" ref="G36">MEDIAN(_xlfn._xlws.FILTER(IMDB_Movie_Data!I:I, ISNUMBER(SEARCH(D36, IMDB_Movie_Data!F:F))))</f>
        <v>7.5</v>
      </c>
      <c r="H36" s="2" cm="1">
        <f t="array" ref="H36">_xlfn.STDEV.P(_xlfn._xlws.FILTER(IMDB_Movie_Data!I:I, ISNUMBER(SEARCH(D36, IMDB_Movie_Data!F:F))))</f>
        <v>0</v>
      </c>
    </row>
    <row r="37" spans="4:8" x14ac:dyDescent="0.3">
      <c r="D37" s="2" t="s">
        <v>15950</v>
      </c>
      <c r="E37" s="2">
        <f>COUNTIF(IMDB_Movie_Data!F:F,D37)</f>
        <v>1</v>
      </c>
      <c r="F37" s="2">
        <f>AVERAGEIF(IMDB_Movie_Data!F:F,D37,IMDB_Movie_Data!I:I)</f>
        <v>7.2</v>
      </c>
      <c r="G37" s="2" cm="1">
        <f t="array" ref="G37">MEDIAN(_xlfn._xlws.FILTER(IMDB_Movie_Data!I:I, ISNUMBER(SEARCH(D37, IMDB_Movie_Data!F:F))))</f>
        <v>7.2</v>
      </c>
      <c r="H37" s="2" cm="1">
        <f t="array" ref="H37">_xlfn.STDEV.P(_xlfn._xlws.FILTER(IMDB_Movie_Data!I:I, ISNUMBER(SEARCH(D37, IMDB_Movie_Data!F:F))))</f>
        <v>0</v>
      </c>
    </row>
    <row r="38" spans="4:8" x14ac:dyDescent="0.3">
      <c r="D38" s="2" t="s">
        <v>21178</v>
      </c>
      <c r="E38" s="2">
        <f>COUNTIF(IMDB_Movie_Data!F:F,D38)</f>
        <v>1</v>
      </c>
      <c r="F38" s="2">
        <f>AVERAGEIF(IMDB_Movie_Data!F:F,D38,IMDB_Movie_Data!I:I)</f>
        <v>7.4</v>
      </c>
      <c r="G38" s="2" cm="1">
        <f t="array" ref="G38">MEDIAN(_xlfn._xlws.FILTER(IMDB_Movie_Data!I:I, ISNUMBER(SEARCH(D38, IMDB_Movie_Data!F:F))))</f>
        <v>7.4</v>
      </c>
      <c r="H38" s="2" cm="1">
        <f t="array" ref="H38">_xlfn.STDEV.P(_xlfn._xlws.FILTER(IMDB_Movie_Data!I:I, ISNUMBER(SEARCH(D38, IMDB_Movie_Data!F:F))))</f>
        <v>0</v>
      </c>
    </row>
    <row r="39" spans="4:8" x14ac:dyDescent="0.3">
      <c r="D39" s="2" t="s">
        <v>21473</v>
      </c>
      <c r="E39" s="2">
        <f>COUNTIF(IMDB_Movie_Data!F:F,D39)</f>
        <v>2</v>
      </c>
      <c r="F39" s="2">
        <f>AVERAGEIF(IMDB_Movie_Data!F:F,D39,IMDB_Movie_Data!I:I)</f>
        <v>7.8999999999999995</v>
      </c>
      <c r="G39" s="2" cm="1">
        <f t="array" ref="G39">MEDIAN(_xlfn._xlws.FILTER(IMDB_Movie_Data!I:I, ISNUMBER(SEARCH(D39, IMDB_Movie_Data!F:F))))</f>
        <v>7.8999999999999995</v>
      </c>
      <c r="H39" s="2" cm="1">
        <f t="array" ref="H39">_xlfn.STDEV.P(_xlfn._xlws.FILTER(IMDB_Movie_Data!I:I, ISNUMBER(SEARCH(D39, IMDB_Movie_Data!F:F))))</f>
        <v>0.29999999999999982</v>
      </c>
    </row>
    <row r="40" spans="4:8" x14ac:dyDescent="0.3">
      <c r="D40" s="2" t="s">
        <v>22056</v>
      </c>
      <c r="E40" s="2">
        <f>COUNTIF(IMDB_Movie_Data!F:F,D40)</f>
        <v>1</v>
      </c>
      <c r="F40" s="2">
        <f>AVERAGEIF(IMDB_Movie_Data!F:F,D40,IMDB_Movie_Data!I:I)</f>
        <v>7.9</v>
      </c>
      <c r="G40" s="2" cm="1">
        <f t="array" ref="G40">MEDIAN(_xlfn._xlws.FILTER(IMDB_Movie_Data!I:I, ISNUMBER(SEARCH(D40, IMDB_Movie_Data!F:F))))</f>
        <v>7.9</v>
      </c>
      <c r="H40" s="2" cm="1">
        <f t="array" ref="H40">_xlfn.STDEV.P(_xlfn._xlws.FILTER(IMDB_Movie_Data!I:I, ISNUMBER(SEARCH(D40, IMDB_Movie_Data!F:F))))</f>
        <v>0</v>
      </c>
    </row>
    <row r="41" spans="4:8" x14ac:dyDescent="0.3">
      <c r="D41" s="2" t="s">
        <v>22077</v>
      </c>
      <c r="E41" s="2">
        <f>COUNTIF(IMDB_Movie_Data!F:F,D41)</f>
        <v>3</v>
      </c>
      <c r="F41" s="2">
        <f>AVERAGEIF(IMDB_Movie_Data!F:F,D41,IMDB_Movie_Data!I:I)</f>
        <v>8.1333333333333329</v>
      </c>
      <c r="G41" s="2" cm="1">
        <f t="array" ref="G41">MEDIAN(_xlfn._xlws.FILTER(IMDB_Movie_Data!I:I, ISNUMBER(SEARCH(D41, IMDB_Movie_Data!F:F))))</f>
        <v>8.4</v>
      </c>
      <c r="H41" s="2" cm="1">
        <f t="array" ref="H41">_xlfn.STDEV.P(_xlfn._xlws.FILTER(IMDB_Movie_Data!I:I, ISNUMBER(SEARCH(D41, IMDB_Movie_Data!F:F))))</f>
        <v>0.44969125210773481</v>
      </c>
    </row>
    <row r="42" spans="4:8" x14ac:dyDescent="0.3">
      <c r="D42" s="2" t="s">
        <v>12472</v>
      </c>
      <c r="E42" s="2">
        <f>COUNTIF(IMDB_Movie_Data!F:F,D42)</f>
        <v>1</v>
      </c>
      <c r="F42" s="2">
        <f>AVERAGEIF(IMDB_Movie_Data!F:F,D42,IMDB_Movie_Data!I:I)</f>
        <v>7.6</v>
      </c>
      <c r="G42" s="2" cm="1">
        <f t="array" ref="G42">MEDIAN(_xlfn._xlws.FILTER(IMDB_Movie_Data!I:I, ISNUMBER(SEARCH(D42, IMDB_Movie_Data!F:F))))</f>
        <v>7.6</v>
      </c>
      <c r="H42" s="2" cm="1">
        <f t="array" ref="H42">_xlfn.STDEV.P(_xlfn._xlws.FILTER(IMDB_Movie_Data!I:I, ISNUMBER(SEARCH(D42, IMDB_Movie_Data!F:F))))</f>
        <v>0</v>
      </c>
    </row>
  </sheetData>
  <mergeCells count="1">
    <mergeCell ref="D2:H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DB8C-A9CE-4382-9A00-899C61627420}">
  <sheetPr filterMode="1"/>
  <dimension ref="D2:G1755"/>
  <sheetViews>
    <sheetView showGridLines="0" topLeftCell="B1" workbookViewId="0">
      <selection activeCell="H3" sqref="H3"/>
    </sheetView>
  </sheetViews>
  <sheetFormatPr defaultRowHeight="14.4" x14ac:dyDescent="0.3"/>
  <cols>
    <col min="4" max="4" width="18.33203125" customWidth="1"/>
    <col min="5" max="5" width="10.77734375" customWidth="1"/>
    <col min="6" max="6" width="15.88671875" customWidth="1"/>
    <col min="7" max="7" width="13.33203125" style="7" customWidth="1"/>
    <col min="8" max="8" width="13.6640625" customWidth="1"/>
  </cols>
  <sheetData>
    <row r="2" spans="4:7" x14ac:dyDescent="0.3">
      <c r="D2" s="15" t="s">
        <v>24193</v>
      </c>
      <c r="E2" s="15"/>
      <c r="F2" s="15"/>
      <c r="G2" s="16"/>
    </row>
    <row r="4" spans="4:7" x14ac:dyDescent="0.3">
      <c r="D4" s="5" t="s">
        <v>24162</v>
      </c>
      <c r="E4" s="5" t="s">
        <v>24177</v>
      </c>
      <c r="F4" s="5" t="s">
        <v>24194</v>
      </c>
      <c r="G4" s="8" t="s">
        <v>24195</v>
      </c>
    </row>
    <row r="5" spans="4:7" hidden="1" x14ac:dyDescent="0.3">
      <c r="D5" s="2" t="s">
        <v>7744</v>
      </c>
      <c r="E5" s="2">
        <f>COUNTIF(IMDB_Movie_Data!A:A, D5)</f>
        <v>1</v>
      </c>
      <c r="F5" s="2">
        <f>AVERAGEIF(IMDB_Movie_Data!A:A, D5, IMDB_Movie_Data!I:I)</f>
        <v>8.6</v>
      </c>
      <c r="G5" s="6">
        <f t="shared" ref="G5:G68" si="0">_xlfn.PERCENTRANK.EXC(F5:F1755, F5)</f>
        <v>0.998</v>
      </c>
    </row>
    <row r="6" spans="4:7" hidden="1" x14ac:dyDescent="0.3">
      <c r="D6" s="2" t="s">
        <v>20994</v>
      </c>
      <c r="E6" s="2">
        <f>COUNTIF(IMDB_Movie_Data!A:A, D6)</f>
        <v>1</v>
      </c>
      <c r="F6" s="2">
        <f>AVERAGEIF(IMDB_Movie_Data!A:A, D6, IMDB_Movie_Data!I:I)</f>
        <v>8.6</v>
      </c>
      <c r="G6" s="6">
        <f t="shared" si="0"/>
        <v>0.999</v>
      </c>
    </row>
    <row r="7" spans="4:7" hidden="1" x14ac:dyDescent="0.3">
      <c r="D7" s="2" t="s">
        <v>23520</v>
      </c>
      <c r="E7" s="2">
        <f>COUNTIF(IMDB_Movie_Data!A:A, D7)</f>
        <v>1</v>
      </c>
      <c r="F7" s="2">
        <f>AVERAGEIF(IMDB_Movie_Data!A:A, D7, IMDB_Movie_Data!I:I)</f>
        <v>8.5</v>
      </c>
      <c r="G7" s="6">
        <f t="shared" si="0"/>
        <v>0.997</v>
      </c>
    </row>
    <row r="8" spans="4:7" hidden="1" x14ac:dyDescent="0.3">
      <c r="D8" s="2" t="s">
        <v>18606</v>
      </c>
      <c r="E8" s="2">
        <f>COUNTIF(IMDB_Movie_Data!A:A, D8)</f>
        <v>1</v>
      </c>
      <c r="F8" s="2">
        <f>AVERAGEIF(IMDB_Movie_Data!A:A, D8, IMDB_Movie_Data!I:I)</f>
        <v>8.5</v>
      </c>
      <c r="G8" s="6">
        <f t="shared" si="0"/>
        <v>0.998</v>
      </c>
    </row>
    <row r="9" spans="4:7" hidden="1" x14ac:dyDescent="0.3">
      <c r="D9" s="2" t="s">
        <v>11032</v>
      </c>
      <c r="E9" s="2">
        <f>COUNTIF(IMDB_Movie_Data!A:A, D9)</f>
        <v>1</v>
      </c>
      <c r="F9" s="2">
        <f>AVERAGEIF(IMDB_Movie_Data!A:A, D9, IMDB_Movie_Data!I:I)</f>
        <v>8.5</v>
      </c>
      <c r="G9" s="6">
        <f t="shared" si="0"/>
        <v>0.998</v>
      </c>
    </row>
    <row r="10" spans="4:7" hidden="1" x14ac:dyDescent="0.3">
      <c r="D10" s="2" t="s">
        <v>19069</v>
      </c>
      <c r="E10" s="2">
        <f>COUNTIF(IMDB_Movie_Data!A:A, D10)</f>
        <v>1</v>
      </c>
      <c r="F10" s="2">
        <f>AVERAGEIF(IMDB_Movie_Data!A:A, D10, IMDB_Movie_Data!I:I)</f>
        <v>8.5</v>
      </c>
      <c r="G10" s="6">
        <f t="shared" si="0"/>
        <v>0.999</v>
      </c>
    </row>
    <row r="11" spans="4:7" hidden="1" x14ac:dyDescent="0.3">
      <c r="D11" s="2" t="s">
        <v>8662</v>
      </c>
      <c r="E11" s="2">
        <f>COUNTIF(IMDB_Movie_Data!A:A, D11)</f>
        <v>3</v>
      </c>
      <c r="F11" s="2">
        <f>AVERAGEIF(IMDB_Movie_Data!A:A, D11, IMDB_Movie_Data!I:I)</f>
        <v>8.4333333333333336</v>
      </c>
      <c r="G11" s="6">
        <f t="shared" si="0"/>
        <v>0.999</v>
      </c>
    </row>
    <row r="12" spans="4:7" x14ac:dyDescent="0.3">
      <c r="D12" s="2" t="s">
        <v>57</v>
      </c>
      <c r="E12" s="2">
        <f>COUNTIF(IMDB_Movie_Data!A:A, D12)</f>
        <v>8</v>
      </c>
      <c r="F12" s="2">
        <f>AVERAGEIF(IMDB_Movie_Data!A:A, D12, IMDB_Movie_Data!I:I)</f>
        <v>8.4250000000000007</v>
      </c>
      <c r="G12" s="9">
        <f t="shared" si="0"/>
        <v>0.999</v>
      </c>
    </row>
    <row r="13" spans="4:7" hidden="1" x14ac:dyDescent="0.3">
      <c r="D13" s="2" t="s">
        <v>22612</v>
      </c>
      <c r="E13" s="2">
        <f>COUNTIF(IMDB_Movie_Data!A:A, D13)</f>
        <v>1</v>
      </c>
      <c r="F13" s="2">
        <f>AVERAGEIF(IMDB_Movie_Data!A:A, D13, IMDB_Movie_Data!I:I)</f>
        <v>8.4</v>
      </c>
      <c r="G13" s="6">
        <f t="shared" si="0"/>
        <v>0.997</v>
      </c>
    </row>
    <row r="14" spans="4:7" hidden="1" x14ac:dyDescent="0.3">
      <c r="D14" s="2" t="s">
        <v>22143</v>
      </c>
      <c r="E14" s="2">
        <f>COUNTIF(IMDB_Movie_Data!A:A, D14)</f>
        <v>1</v>
      </c>
      <c r="F14" s="2">
        <f>AVERAGEIF(IMDB_Movie_Data!A:A, D14, IMDB_Movie_Data!I:I)</f>
        <v>8.4</v>
      </c>
      <c r="G14" s="6">
        <f t="shared" si="0"/>
        <v>0.998</v>
      </c>
    </row>
    <row r="15" spans="4:7" hidden="1" x14ac:dyDescent="0.3">
      <c r="D15" s="2" t="s">
        <v>7870</v>
      </c>
      <c r="E15" s="2">
        <f>COUNTIF(IMDB_Movie_Data!A:A, D15)</f>
        <v>1</v>
      </c>
      <c r="F15" s="2">
        <f>AVERAGEIF(IMDB_Movie_Data!A:A, D15, IMDB_Movie_Data!I:I)</f>
        <v>8.4</v>
      </c>
      <c r="G15" s="6">
        <f t="shared" si="0"/>
        <v>0.998</v>
      </c>
    </row>
    <row r="16" spans="4:7" hidden="1" x14ac:dyDescent="0.3">
      <c r="D16" s="2" t="s">
        <v>6909</v>
      </c>
      <c r="E16" s="2">
        <f>COUNTIF(IMDB_Movie_Data!A:A, D16)</f>
        <v>1</v>
      </c>
      <c r="F16" s="2">
        <f>AVERAGEIF(IMDB_Movie_Data!A:A, D16, IMDB_Movie_Data!I:I)</f>
        <v>8.4</v>
      </c>
      <c r="G16" s="6">
        <f t="shared" si="0"/>
        <v>0.999</v>
      </c>
    </row>
    <row r="17" spans="4:7" hidden="1" x14ac:dyDescent="0.3">
      <c r="D17" s="2" t="s">
        <v>18467</v>
      </c>
      <c r="E17" s="2">
        <f>COUNTIF(IMDB_Movie_Data!A:A, D17)</f>
        <v>1</v>
      </c>
      <c r="F17" s="2">
        <f>AVERAGEIF(IMDB_Movie_Data!A:A, D17, IMDB_Movie_Data!I:I)</f>
        <v>8.3000000000000007</v>
      </c>
      <c r="G17" s="6">
        <f t="shared" si="0"/>
        <v>0.997</v>
      </c>
    </row>
    <row r="18" spans="4:7" hidden="1" x14ac:dyDescent="0.3">
      <c r="D18" s="2" t="s">
        <v>320</v>
      </c>
      <c r="E18" s="2">
        <f>COUNTIF(IMDB_Movie_Data!A:A, D18)</f>
        <v>1</v>
      </c>
      <c r="F18" s="2">
        <f>AVERAGEIF(IMDB_Movie_Data!A:A, D18, IMDB_Movie_Data!I:I)</f>
        <v>8.3000000000000007</v>
      </c>
      <c r="G18" s="6">
        <f t="shared" si="0"/>
        <v>0.998</v>
      </c>
    </row>
    <row r="19" spans="4:7" hidden="1" x14ac:dyDescent="0.3">
      <c r="D19" s="2" t="s">
        <v>13785</v>
      </c>
      <c r="E19" s="2">
        <f>COUNTIF(IMDB_Movie_Data!A:A, D19)</f>
        <v>1</v>
      </c>
      <c r="F19" s="2">
        <f>AVERAGEIF(IMDB_Movie_Data!A:A, D19, IMDB_Movie_Data!I:I)</f>
        <v>8.3000000000000007</v>
      </c>
      <c r="G19" s="6">
        <f t="shared" si="0"/>
        <v>0.998</v>
      </c>
    </row>
    <row r="20" spans="4:7" hidden="1" x14ac:dyDescent="0.3">
      <c r="D20" s="2" t="s">
        <v>13209</v>
      </c>
      <c r="E20" s="2">
        <f>COUNTIF(IMDB_Movie_Data!A:A, D20)</f>
        <v>1</v>
      </c>
      <c r="F20" s="2">
        <f>AVERAGEIF(IMDB_Movie_Data!A:A, D20, IMDB_Movie_Data!I:I)</f>
        <v>8.3000000000000007</v>
      </c>
      <c r="G20" s="6">
        <f t="shared" si="0"/>
        <v>0.999</v>
      </c>
    </row>
    <row r="21" spans="4:7" hidden="1" x14ac:dyDescent="0.3">
      <c r="D21" s="2" t="s">
        <v>469</v>
      </c>
      <c r="E21" s="2">
        <f>COUNTIF(IMDB_Movie_Data!A:A, D21)</f>
        <v>3</v>
      </c>
      <c r="F21" s="2">
        <f>AVERAGEIF(IMDB_Movie_Data!A:A, D21, IMDB_Movie_Data!I:I)</f>
        <v>8.2333333333333343</v>
      </c>
      <c r="G21" s="6">
        <f t="shared" si="0"/>
        <v>0.999</v>
      </c>
    </row>
    <row r="22" spans="4:7" hidden="1" x14ac:dyDescent="0.3">
      <c r="D22" s="2" t="s">
        <v>7778</v>
      </c>
      <c r="E22" s="2">
        <f>COUNTIF(IMDB_Movie_Data!A:A, D22)</f>
        <v>4</v>
      </c>
      <c r="F22" s="2">
        <f>AVERAGEIF(IMDB_Movie_Data!A:A, D22, IMDB_Movie_Data!I:I)</f>
        <v>8.2249999999999996</v>
      </c>
      <c r="G22" s="6">
        <f t="shared" si="0"/>
        <v>0.999</v>
      </c>
    </row>
    <row r="23" spans="4:7" x14ac:dyDescent="0.3">
      <c r="D23" s="2" t="s">
        <v>1764</v>
      </c>
      <c r="E23" s="2">
        <f>COUNTIF(IMDB_Movie_Data!A:A, D23)</f>
        <v>8</v>
      </c>
      <c r="F23" s="2">
        <f>AVERAGEIF(IMDB_Movie_Data!A:A, D23, IMDB_Movie_Data!I:I)</f>
        <v>8.2000000000000011</v>
      </c>
      <c r="G23" s="9">
        <f t="shared" si="0"/>
        <v>0.999</v>
      </c>
    </row>
    <row r="24" spans="4:7" hidden="1" x14ac:dyDescent="0.3">
      <c r="D24" s="2" t="s">
        <v>20226</v>
      </c>
      <c r="E24" s="2">
        <f>COUNTIF(IMDB_Movie_Data!A:A, D24)</f>
        <v>1</v>
      </c>
      <c r="F24" s="2">
        <f>AVERAGEIF(IMDB_Movie_Data!A:A, D24, IMDB_Movie_Data!I:I)</f>
        <v>8.1999999999999993</v>
      </c>
      <c r="G24" s="6">
        <f t="shared" si="0"/>
        <v>0.997</v>
      </c>
    </row>
    <row r="25" spans="4:7" hidden="1" x14ac:dyDescent="0.3">
      <c r="D25" s="2" t="s">
        <v>16986</v>
      </c>
      <c r="E25" s="2">
        <f>COUNTIF(IMDB_Movie_Data!A:A, D25)</f>
        <v>2</v>
      </c>
      <c r="F25" s="2">
        <f>AVERAGEIF(IMDB_Movie_Data!A:A, D25, IMDB_Movie_Data!I:I)</f>
        <v>8.1999999999999993</v>
      </c>
      <c r="G25" s="6">
        <f t="shared" si="0"/>
        <v>0.998</v>
      </c>
    </row>
    <row r="26" spans="4:7" hidden="1" x14ac:dyDescent="0.3">
      <c r="D26" s="2" t="s">
        <v>21753</v>
      </c>
      <c r="E26" s="2">
        <f>COUNTIF(IMDB_Movie_Data!A:A, D26)</f>
        <v>1</v>
      </c>
      <c r="F26" s="2">
        <f>AVERAGEIF(IMDB_Movie_Data!A:A, D26, IMDB_Movie_Data!I:I)</f>
        <v>8.1999999999999993</v>
      </c>
      <c r="G26" s="6">
        <f t="shared" si="0"/>
        <v>0.998</v>
      </c>
    </row>
    <row r="27" spans="4:7" hidden="1" x14ac:dyDescent="0.3">
      <c r="D27" s="2" t="s">
        <v>10540</v>
      </c>
      <c r="E27" s="2">
        <f>COUNTIF(IMDB_Movie_Data!A:A, D27)</f>
        <v>1</v>
      </c>
      <c r="F27" s="2">
        <f>AVERAGEIF(IMDB_Movie_Data!A:A, D27, IMDB_Movie_Data!I:I)</f>
        <v>8.1999999999999993</v>
      </c>
      <c r="G27" s="6">
        <f t="shared" si="0"/>
        <v>0.999</v>
      </c>
    </row>
    <row r="28" spans="4:7" hidden="1" x14ac:dyDescent="0.3">
      <c r="D28" s="2" t="s">
        <v>18791</v>
      </c>
      <c r="E28" s="2">
        <f>COUNTIF(IMDB_Movie_Data!A:A, D28)</f>
        <v>2</v>
      </c>
      <c r="F28" s="2">
        <f>AVERAGEIF(IMDB_Movie_Data!A:A, D28, IMDB_Movie_Data!I:I)</f>
        <v>8.1499999999999986</v>
      </c>
      <c r="G28" s="6">
        <f t="shared" si="0"/>
        <v>0.999</v>
      </c>
    </row>
    <row r="29" spans="4:7" hidden="1" x14ac:dyDescent="0.3">
      <c r="D29" s="2" t="s">
        <v>4955</v>
      </c>
      <c r="E29" s="2">
        <f>COUNTIF(IMDB_Movie_Data!A:A, D29)</f>
        <v>3</v>
      </c>
      <c r="F29" s="2">
        <f>AVERAGEIF(IMDB_Movie_Data!A:A, D29, IMDB_Movie_Data!I:I)</f>
        <v>8.1333333333333329</v>
      </c>
      <c r="G29" s="6">
        <f t="shared" si="0"/>
        <v>0.999</v>
      </c>
    </row>
    <row r="30" spans="4:7" hidden="1" x14ac:dyDescent="0.3">
      <c r="D30" s="2" t="s">
        <v>23074</v>
      </c>
      <c r="E30" s="2">
        <f>COUNTIF(IMDB_Movie_Data!A:A, D30)</f>
        <v>1</v>
      </c>
      <c r="F30" s="2">
        <f>AVERAGEIF(IMDB_Movie_Data!A:A, D30, IMDB_Movie_Data!I:I)</f>
        <v>8.1</v>
      </c>
      <c r="G30" s="6">
        <f t="shared" si="0"/>
        <v>0.995</v>
      </c>
    </row>
    <row r="31" spans="4:7" hidden="1" x14ac:dyDescent="0.3">
      <c r="D31" s="2" t="s">
        <v>14462</v>
      </c>
      <c r="E31" s="2">
        <f>COUNTIF(IMDB_Movie_Data!A:A, D31)</f>
        <v>2</v>
      </c>
      <c r="F31" s="2">
        <f>AVERAGEIF(IMDB_Movie_Data!A:A, D31, IMDB_Movie_Data!I:I)</f>
        <v>8.1</v>
      </c>
      <c r="G31" s="6">
        <f t="shared" si="0"/>
        <v>0.995</v>
      </c>
    </row>
    <row r="32" spans="4:7" hidden="1" x14ac:dyDescent="0.3">
      <c r="D32" s="2" t="s">
        <v>4430</v>
      </c>
      <c r="E32" s="2">
        <f>COUNTIF(IMDB_Movie_Data!A:A, D32)</f>
        <v>1</v>
      </c>
      <c r="F32" s="2">
        <f>AVERAGEIF(IMDB_Movie_Data!A:A, D32, IMDB_Movie_Data!I:I)</f>
        <v>8.1</v>
      </c>
      <c r="G32" s="6">
        <f t="shared" si="0"/>
        <v>0.996</v>
      </c>
    </row>
    <row r="33" spans="4:7" hidden="1" x14ac:dyDescent="0.3">
      <c r="D33" s="2" t="s">
        <v>12110</v>
      </c>
      <c r="E33" s="2">
        <f>COUNTIF(IMDB_Movie_Data!A:A, D33)</f>
        <v>1</v>
      </c>
      <c r="F33" s="2">
        <f>AVERAGEIF(IMDB_Movie_Data!A:A, D33, IMDB_Movie_Data!I:I)</f>
        <v>8.1</v>
      </c>
      <c r="G33" s="6">
        <f t="shared" si="0"/>
        <v>0.997</v>
      </c>
    </row>
    <row r="34" spans="4:7" hidden="1" x14ac:dyDescent="0.3">
      <c r="D34" s="2" t="s">
        <v>13996</v>
      </c>
      <c r="E34" s="2">
        <f>COUNTIF(IMDB_Movie_Data!A:A, D34)</f>
        <v>1</v>
      </c>
      <c r="F34" s="2">
        <f>AVERAGEIF(IMDB_Movie_Data!A:A, D34, IMDB_Movie_Data!I:I)</f>
        <v>8.1</v>
      </c>
      <c r="G34" s="6">
        <f t="shared" si="0"/>
        <v>0.997</v>
      </c>
    </row>
    <row r="35" spans="4:7" hidden="1" x14ac:dyDescent="0.3">
      <c r="D35" s="2" t="s">
        <v>22392</v>
      </c>
      <c r="E35" s="2">
        <f>COUNTIF(IMDB_Movie_Data!A:A, D35)</f>
        <v>1</v>
      </c>
      <c r="F35" s="2">
        <f>AVERAGEIF(IMDB_Movie_Data!A:A, D35, IMDB_Movie_Data!I:I)</f>
        <v>8.1</v>
      </c>
      <c r="G35" s="6">
        <f t="shared" si="0"/>
        <v>0.998</v>
      </c>
    </row>
    <row r="36" spans="4:7" hidden="1" x14ac:dyDescent="0.3">
      <c r="D36" s="2" t="s">
        <v>20069</v>
      </c>
      <c r="E36" s="2">
        <f>COUNTIF(IMDB_Movie_Data!A:A, D36)</f>
        <v>1</v>
      </c>
      <c r="F36" s="2">
        <f>AVERAGEIF(IMDB_Movie_Data!A:A, D36, IMDB_Movie_Data!I:I)</f>
        <v>8.1</v>
      </c>
      <c r="G36" s="6">
        <f t="shared" si="0"/>
        <v>0.998</v>
      </c>
    </row>
    <row r="37" spans="4:7" hidden="1" x14ac:dyDescent="0.3">
      <c r="D37" s="2" t="s">
        <v>20325</v>
      </c>
      <c r="E37" s="2">
        <f>COUNTIF(IMDB_Movie_Data!A:A, D37)</f>
        <v>1</v>
      </c>
      <c r="F37" s="2">
        <f>AVERAGEIF(IMDB_Movie_Data!A:A, D37, IMDB_Movie_Data!I:I)</f>
        <v>8.1</v>
      </c>
      <c r="G37" s="6">
        <f t="shared" si="0"/>
        <v>0.999</v>
      </c>
    </row>
    <row r="38" spans="4:7" hidden="1" x14ac:dyDescent="0.3">
      <c r="D38" s="2" t="s">
        <v>20295</v>
      </c>
      <c r="E38" s="2">
        <f>COUNTIF(IMDB_Movie_Data!A:A, D38)</f>
        <v>1</v>
      </c>
      <c r="F38" s="2">
        <f>AVERAGEIF(IMDB_Movie_Data!A:A, D38, IMDB_Movie_Data!I:I)</f>
        <v>8</v>
      </c>
      <c r="G38" s="6">
        <f t="shared" si="0"/>
        <v>0.997</v>
      </c>
    </row>
    <row r="39" spans="4:7" hidden="1" x14ac:dyDescent="0.3">
      <c r="D39" s="2" t="s">
        <v>9065</v>
      </c>
      <c r="E39" s="2">
        <f>COUNTIF(IMDB_Movie_Data!A:A, D39)</f>
        <v>4</v>
      </c>
      <c r="F39" s="2">
        <f>AVERAGEIF(IMDB_Movie_Data!A:A, D39, IMDB_Movie_Data!I:I)</f>
        <v>8</v>
      </c>
      <c r="G39" s="6">
        <f t="shared" si="0"/>
        <v>0.997</v>
      </c>
    </row>
    <row r="40" spans="4:7" hidden="1" x14ac:dyDescent="0.3">
      <c r="D40" s="2" t="s">
        <v>12400</v>
      </c>
      <c r="E40" s="2">
        <f>COUNTIF(IMDB_Movie_Data!A:A, D40)</f>
        <v>1</v>
      </c>
      <c r="F40" s="2">
        <f>AVERAGEIF(IMDB_Movie_Data!A:A, D40, IMDB_Movie_Data!I:I)</f>
        <v>8</v>
      </c>
      <c r="G40" s="6">
        <f t="shared" si="0"/>
        <v>0.998</v>
      </c>
    </row>
    <row r="41" spans="4:7" hidden="1" x14ac:dyDescent="0.3">
      <c r="D41" s="2" t="s">
        <v>13857</v>
      </c>
      <c r="E41" s="2">
        <f>COUNTIF(IMDB_Movie_Data!A:A, D41)</f>
        <v>1</v>
      </c>
      <c r="F41" s="2">
        <f>AVERAGEIF(IMDB_Movie_Data!A:A, D41, IMDB_Movie_Data!I:I)</f>
        <v>8</v>
      </c>
      <c r="G41" s="6">
        <f t="shared" si="0"/>
        <v>0.998</v>
      </c>
    </row>
    <row r="42" spans="4:7" hidden="1" x14ac:dyDescent="0.3">
      <c r="D42" s="2" t="s">
        <v>16410</v>
      </c>
      <c r="E42" s="2">
        <f>COUNTIF(IMDB_Movie_Data!A:A, D42)</f>
        <v>1</v>
      </c>
      <c r="F42" s="2">
        <f>AVERAGEIF(IMDB_Movie_Data!A:A, D42, IMDB_Movie_Data!I:I)</f>
        <v>8</v>
      </c>
      <c r="G42" s="6">
        <f t="shared" si="0"/>
        <v>0.999</v>
      </c>
    </row>
    <row r="43" spans="4:7" hidden="1" x14ac:dyDescent="0.3">
      <c r="D43" s="2" t="s">
        <v>3259</v>
      </c>
      <c r="E43" s="2">
        <f>COUNTIF(IMDB_Movie_Data!A:A, D43)</f>
        <v>4</v>
      </c>
      <c r="F43" s="2">
        <f>AVERAGEIF(IMDB_Movie_Data!A:A, D43, IMDB_Movie_Data!I:I)</f>
        <v>7.9750000000000005</v>
      </c>
      <c r="G43" s="6">
        <f t="shared" si="0"/>
        <v>0.999</v>
      </c>
    </row>
    <row r="44" spans="4:7" hidden="1" x14ac:dyDescent="0.3">
      <c r="D44" s="2" t="s">
        <v>5743</v>
      </c>
      <c r="E44" s="2">
        <f>COUNTIF(IMDB_Movie_Data!A:A, D44)</f>
        <v>3</v>
      </c>
      <c r="F44" s="2">
        <f>AVERAGEIF(IMDB_Movie_Data!A:A, D44, IMDB_Movie_Data!I:I)</f>
        <v>7.9666666666666659</v>
      </c>
      <c r="G44" s="6">
        <f t="shared" si="0"/>
        <v>0.999</v>
      </c>
    </row>
    <row r="45" spans="4:7" hidden="1" x14ac:dyDescent="0.3">
      <c r="D45" s="2" t="s">
        <v>29</v>
      </c>
      <c r="E45" s="2">
        <f>COUNTIF(IMDB_Movie_Data!A:A, D45)</f>
        <v>7</v>
      </c>
      <c r="F45" s="2">
        <f>AVERAGEIF(IMDB_Movie_Data!A:A, D45, IMDB_Movie_Data!I:I)</f>
        <v>7.9142857142857137</v>
      </c>
      <c r="G45" s="6">
        <f t="shared" si="0"/>
        <v>0.999</v>
      </c>
    </row>
    <row r="46" spans="4:7" hidden="1" x14ac:dyDescent="0.3">
      <c r="D46" s="2" t="s">
        <v>432</v>
      </c>
      <c r="E46" s="2">
        <f>COUNTIF(IMDB_Movie_Data!A:A, D46)</f>
        <v>2</v>
      </c>
      <c r="F46" s="2">
        <f>AVERAGEIF(IMDB_Movie_Data!A:A, D46, IMDB_Movie_Data!I:I)</f>
        <v>7.9</v>
      </c>
      <c r="G46" s="6">
        <f t="shared" si="0"/>
        <v>0.99299999999999999</v>
      </c>
    </row>
    <row r="47" spans="4:7" hidden="1" x14ac:dyDescent="0.3">
      <c r="D47" s="2" t="s">
        <v>22049</v>
      </c>
      <c r="E47" s="2">
        <f>COUNTIF(IMDB_Movie_Data!A:A, D47)</f>
        <v>1</v>
      </c>
      <c r="F47" s="2">
        <f>AVERAGEIF(IMDB_Movie_Data!A:A, D47, IMDB_Movie_Data!I:I)</f>
        <v>7.9</v>
      </c>
      <c r="G47" s="6">
        <f t="shared" si="0"/>
        <v>0.99399999999999999</v>
      </c>
    </row>
    <row r="48" spans="4:7" hidden="1" x14ac:dyDescent="0.3">
      <c r="D48" s="2" t="s">
        <v>2888</v>
      </c>
      <c r="E48" s="2">
        <f>COUNTIF(IMDB_Movie_Data!A:A, D48)</f>
        <v>2</v>
      </c>
      <c r="F48" s="2">
        <f>AVERAGEIF(IMDB_Movie_Data!A:A, D48, IMDB_Movie_Data!I:I)</f>
        <v>7.9</v>
      </c>
      <c r="G48" s="6">
        <f t="shared" si="0"/>
        <v>0.99399999999999999</v>
      </c>
    </row>
    <row r="49" spans="4:7" hidden="1" x14ac:dyDescent="0.3">
      <c r="D49" s="2" t="s">
        <v>12147</v>
      </c>
      <c r="E49" s="2">
        <f>COUNTIF(IMDB_Movie_Data!A:A, D49)</f>
        <v>1</v>
      </c>
      <c r="F49" s="2">
        <f>AVERAGEIF(IMDB_Movie_Data!A:A, D49, IMDB_Movie_Data!I:I)</f>
        <v>7.9</v>
      </c>
      <c r="G49" s="6">
        <f t="shared" si="0"/>
        <v>0.995</v>
      </c>
    </row>
    <row r="50" spans="4:7" hidden="1" x14ac:dyDescent="0.3">
      <c r="D50" s="2" t="s">
        <v>14017</v>
      </c>
      <c r="E50" s="2">
        <f>COUNTIF(IMDB_Movie_Data!A:A, D50)</f>
        <v>1</v>
      </c>
      <c r="F50" s="2">
        <f>AVERAGEIF(IMDB_Movie_Data!A:A, D50, IMDB_Movie_Data!I:I)</f>
        <v>7.9</v>
      </c>
      <c r="G50" s="6">
        <f t="shared" si="0"/>
        <v>0.995</v>
      </c>
    </row>
    <row r="51" spans="4:7" hidden="1" x14ac:dyDescent="0.3">
      <c r="D51" s="2" t="s">
        <v>611</v>
      </c>
      <c r="E51" s="2">
        <f>COUNTIF(IMDB_Movie_Data!A:A, D51)</f>
        <v>1</v>
      </c>
      <c r="F51" s="2">
        <f>AVERAGEIF(IMDB_Movie_Data!A:A, D51, IMDB_Movie_Data!I:I)</f>
        <v>7.9</v>
      </c>
      <c r="G51" s="6">
        <f t="shared" si="0"/>
        <v>0.996</v>
      </c>
    </row>
    <row r="52" spans="4:7" hidden="1" x14ac:dyDescent="0.3">
      <c r="D52" s="2" t="s">
        <v>15960</v>
      </c>
      <c r="E52" s="2">
        <f>COUNTIF(IMDB_Movie_Data!A:A, D52)</f>
        <v>1</v>
      </c>
      <c r="F52" s="2">
        <f>AVERAGEIF(IMDB_Movie_Data!A:A, D52, IMDB_Movie_Data!I:I)</f>
        <v>7.9</v>
      </c>
      <c r="G52" s="6">
        <f t="shared" si="0"/>
        <v>0.997</v>
      </c>
    </row>
    <row r="53" spans="4:7" hidden="1" x14ac:dyDescent="0.3">
      <c r="D53" s="2" t="s">
        <v>15981</v>
      </c>
      <c r="E53" s="2">
        <f>COUNTIF(IMDB_Movie_Data!A:A, D53)</f>
        <v>1</v>
      </c>
      <c r="F53" s="2">
        <f>AVERAGEIF(IMDB_Movie_Data!A:A, D53, IMDB_Movie_Data!I:I)</f>
        <v>7.9</v>
      </c>
      <c r="G53" s="6">
        <f t="shared" si="0"/>
        <v>0.997</v>
      </c>
    </row>
    <row r="54" spans="4:7" hidden="1" x14ac:dyDescent="0.3">
      <c r="D54" s="2" t="s">
        <v>17419</v>
      </c>
      <c r="E54" s="2">
        <f>COUNTIF(IMDB_Movie_Data!A:A, D54)</f>
        <v>1</v>
      </c>
      <c r="F54" s="2">
        <f>AVERAGEIF(IMDB_Movie_Data!A:A, D54, IMDB_Movie_Data!I:I)</f>
        <v>7.9</v>
      </c>
      <c r="G54" s="6">
        <f t="shared" si="0"/>
        <v>0.998</v>
      </c>
    </row>
    <row r="55" spans="4:7" hidden="1" x14ac:dyDescent="0.3">
      <c r="D55" s="2" t="s">
        <v>21333</v>
      </c>
      <c r="E55" s="2">
        <f>COUNTIF(IMDB_Movie_Data!A:A, D55)</f>
        <v>1</v>
      </c>
      <c r="F55" s="2">
        <f>AVERAGEIF(IMDB_Movie_Data!A:A, D55, IMDB_Movie_Data!I:I)</f>
        <v>7.9</v>
      </c>
      <c r="G55" s="6">
        <f t="shared" si="0"/>
        <v>0.998</v>
      </c>
    </row>
    <row r="56" spans="4:7" hidden="1" x14ac:dyDescent="0.3">
      <c r="D56" s="2" t="s">
        <v>20938</v>
      </c>
      <c r="E56" s="2">
        <f>COUNTIF(IMDB_Movie_Data!A:A, D56)</f>
        <v>1</v>
      </c>
      <c r="F56" s="2">
        <f>AVERAGEIF(IMDB_Movie_Data!A:A, D56, IMDB_Movie_Data!I:I)</f>
        <v>7.9</v>
      </c>
      <c r="G56" s="6">
        <f t="shared" si="0"/>
        <v>0.999</v>
      </c>
    </row>
    <row r="57" spans="4:7" x14ac:dyDescent="0.3">
      <c r="D57" s="2" t="s">
        <v>171</v>
      </c>
      <c r="E57" s="2">
        <f>COUNTIF(IMDB_Movie_Data!A:A, D57)</f>
        <v>9</v>
      </c>
      <c r="F57" s="2">
        <f>AVERAGEIF(IMDB_Movie_Data!A:A, D57, IMDB_Movie_Data!I:I)</f>
        <v>7.8888888888888893</v>
      </c>
      <c r="G57" s="9">
        <f t="shared" si="0"/>
        <v>0.999</v>
      </c>
    </row>
    <row r="58" spans="4:7" hidden="1" x14ac:dyDescent="0.3">
      <c r="D58" s="2" t="s">
        <v>96</v>
      </c>
      <c r="E58" s="2">
        <f>COUNTIF(IMDB_Movie_Data!A:A, D58)</f>
        <v>3</v>
      </c>
      <c r="F58" s="2">
        <f>AVERAGEIF(IMDB_Movie_Data!A:A, D58, IMDB_Movie_Data!I:I)</f>
        <v>7.8666666666666671</v>
      </c>
      <c r="G58" s="6">
        <f t="shared" si="0"/>
        <v>0.999</v>
      </c>
    </row>
    <row r="59" spans="4:7" hidden="1" x14ac:dyDescent="0.3">
      <c r="D59" s="2" t="s">
        <v>12702</v>
      </c>
      <c r="E59" s="2">
        <f>COUNTIF(IMDB_Movie_Data!A:A, D59)</f>
        <v>2</v>
      </c>
      <c r="F59" s="2">
        <f>AVERAGEIF(IMDB_Movie_Data!A:A, D59, IMDB_Movie_Data!I:I)</f>
        <v>7.85</v>
      </c>
      <c r="G59" s="6">
        <f t="shared" si="0"/>
        <v>0.999</v>
      </c>
    </row>
    <row r="60" spans="4:7" hidden="1" x14ac:dyDescent="0.3">
      <c r="D60" s="2" t="s">
        <v>1133</v>
      </c>
      <c r="E60" s="2">
        <f>COUNTIF(IMDB_Movie_Data!A:A, D60)</f>
        <v>5</v>
      </c>
      <c r="F60" s="2">
        <f>AVERAGEIF(IMDB_Movie_Data!A:A, D60, IMDB_Movie_Data!I:I)</f>
        <v>7.8400000000000007</v>
      </c>
      <c r="G60" s="6">
        <f t="shared" si="0"/>
        <v>0.999</v>
      </c>
    </row>
    <row r="61" spans="4:7" hidden="1" x14ac:dyDescent="0.3">
      <c r="D61" s="2" t="s">
        <v>3727</v>
      </c>
      <c r="E61" s="2">
        <f>COUNTIF(IMDB_Movie_Data!A:A, D61)</f>
        <v>2</v>
      </c>
      <c r="F61" s="2">
        <f>AVERAGEIF(IMDB_Movie_Data!A:A, D61, IMDB_Movie_Data!I:I)</f>
        <v>7.8000000000000007</v>
      </c>
      <c r="G61" s="6">
        <f t="shared" si="0"/>
        <v>0.999</v>
      </c>
    </row>
    <row r="62" spans="4:7" hidden="1" x14ac:dyDescent="0.3">
      <c r="D62" s="2" t="s">
        <v>1217</v>
      </c>
      <c r="E62" s="2">
        <f>COUNTIF(IMDB_Movie_Data!A:A, D62)</f>
        <v>4</v>
      </c>
      <c r="F62" s="2">
        <f>AVERAGEIF(IMDB_Movie_Data!A:A, D62, IMDB_Movie_Data!I:I)</f>
        <v>7.8</v>
      </c>
      <c r="G62" s="6">
        <f t="shared" si="0"/>
        <v>0.99</v>
      </c>
    </row>
    <row r="63" spans="4:7" hidden="1" x14ac:dyDescent="0.3">
      <c r="D63" s="2" t="s">
        <v>22966</v>
      </c>
      <c r="E63" s="2">
        <f>COUNTIF(IMDB_Movie_Data!A:A, D63)</f>
        <v>1</v>
      </c>
      <c r="F63" s="2">
        <f>AVERAGEIF(IMDB_Movie_Data!A:A, D63, IMDB_Movie_Data!I:I)</f>
        <v>7.8</v>
      </c>
      <c r="G63" s="6">
        <f t="shared" si="0"/>
        <v>0.99099999999999999</v>
      </c>
    </row>
    <row r="64" spans="4:7" hidden="1" x14ac:dyDescent="0.3">
      <c r="D64" s="2" t="s">
        <v>87</v>
      </c>
      <c r="E64" s="2">
        <f>COUNTIF(IMDB_Movie_Data!A:A, D64)</f>
        <v>1</v>
      </c>
      <c r="F64" s="2">
        <f>AVERAGEIF(IMDB_Movie_Data!A:A, D64, IMDB_Movie_Data!I:I)</f>
        <v>7.8</v>
      </c>
      <c r="G64" s="6">
        <f t="shared" si="0"/>
        <v>0.99099999999999999</v>
      </c>
    </row>
    <row r="65" spans="4:7" hidden="1" x14ac:dyDescent="0.3">
      <c r="D65" s="2" t="s">
        <v>9551</v>
      </c>
      <c r="E65" s="2">
        <f>COUNTIF(IMDB_Movie_Data!A:A, D65)</f>
        <v>1</v>
      </c>
      <c r="F65" s="2">
        <f>AVERAGEIF(IMDB_Movie_Data!A:A, D65, IMDB_Movie_Data!I:I)</f>
        <v>7.8</v>
      </c>
      <c r="G65" s="6">
        <f t="shared" si="0"/>
        <v>0.99199999999999999</v>
      </c>
    </row>
    <row r="66" spans="4:7" hidden="1" x14ac:dyDescent="0.3">
      <c r="D66" s="2" t="s">
        <v>619</v>
      </c>
      <c r="E66" s="2">
        <f>COUNTIF(IMDB_Movie_Data!A:A, D66)</f>
        <v>1</v>
      </c>
      <c r="F66" s="2">
        <f>AVERAGEIF(IMDB_Movie_Data!A:A, D66, IMDB_Movie_Data!I:I)</f>
        <v>7.8</v>
      </c>
      <c r="G66" s="6">
        <f t="shared" si="0"/>
        <v>0.99199999999999999</v>
      </c>
    </row>
    <row r="67" spans="4:7" hidden="1" x14ac:dyDescent="0.3">
      <c r="D67" s="2" t="s">
        <v>10492</v>
      </c>
      <c r="E67" s="2">
        <f>COUNTIF(IMDB_Movie_Data!A:A, D67)</f>
        <v>1</v>
      </c>
      <c r="F67" s="2">
        <f>AVERAGEIF(IMDB_Movie_Data!A:A, D67, IMDB_Movie_Data!I:I)</f>
        <v>7.8</v>
      </c>
      <c r="G67" s="6">
        <f t="shared" si="0"/>
        <v>0.99299999999999999</v>
      </c>
    </row>
    <row r="68" spans="4:7" hidden="1" x14ac:dyDescent="0.3">
      <c r="D68" s="2" t="s">
        <v>10011</v>
      </c>
      <c r="E68" s="2">
        <f>COUNTIF(IMDB_Movie_Data!A:A, D68)</f>
        <v>1</v>
      </c>
      <c r="F68" s="2">
        <f>AVERAGEIF(IMDB_Movie_Data!A:A, D68, IMDB_Movie_Data!I:I)</f>
        <v>7.8</v>
      </c>
      <c r="G68" s="6">
        <f t="shared" si="0"/>
        <v>0.99399999999999999</v>
      </c>
    </row>
    <row r="69" spans="4:7" hidden="1" x14ac:dyDescent="0.3">
      <c r="D69" s="2" t="s">
        <v>13959</v>
      </c>
      <c r="E69" s="2">
        <f>COUNTIF(IMDB_Movie_Data!A:A, D69)</f>
        <v>1</v>
      </c>
      <c r="F69" s="2">
        <f>AVERAGEIF(IMDB_Movie_Data!A:A, D69, IMDB_Movie_Data!I:I)</f>
        <v>7.8</v>
      </c>
      <c r="G69" s="6">
        <f t="shared" ref="G69:G132" si="1">_xlfn.PERCENTRANK.EXC(F69:F1819, F69)</f>
        <v>0.99399999999999999</v>
      </c>
    </row>
    <row r="70" spans="4:7" hidden="1" x14ac:dyDescent="0.3">
      <c r="D70" s="2" t="s">
        <v>16994</v>
      </c>
      <c r="E70" s="2">
        <f>COUNTIF(IMDB_Movie_Data!A:A, D70)</f>
        <v>1</v>
      </c>
      <c r="F70" s="2">
        <f>AVERAGEIF(IMDB_Movie_Data!A:A, D70, IMDB_Movie_Data!I:I)</f>
        <v>7.8</v>
      </c>
      <c r="G70" s="6">
        <f t="shared" si="1"/>
        <v>0.995</v>
      </c>
    </row>
    <row r="71" spans="4:7" hidden="1" x14ac:dyDescent="0.3">
      <c r="D71" s="2" t="s">
        <v>14139</v>
      </c>
      <c r="E71" s="2">
        <f>COUNTIF(IMDB_Movie_Data!A:A, D71)</f>
        <v>1</v>
      </c>
      <c r="F71" s="2">
        <f>AVERAGEIF(IMDB_Movie_Data!A:A, D71, IMDB_Movie_Data!I:I)</f>
        <v>7.8</v>
      </c>
      <c r="G71" s="6">
        <f t="shared" si="1"/>
        <v>0.995</v>
      </c>
    </row>
    <row r="72" spans="4:7" hidden="1" x14ac:dyDescent="0.3">
      <c r="D72" s="2" t="s">
        <v>18867</v>
      </c>
      <c r="E72" s="2">
        <f>COUNTIF(IMDB_Movie_Data!A:A, D72)</f>
        <v>1</v>
      </c>
      <c r="F72" s="2">
        <f>AVERAGEIF(IMDB_Movie_Data!A:A, D72, IMDB_Movie_Data!I:I)</f>
        <v>7.8</v>
      </c>
      <c r="G72" s="6">
        <f t="shared" si="1"/>
        <v>0.996</v>
      </c>
    </row>
    <row r="73" spans="4:7" hidden="1" x14ac:dyDescent="0.3">
      <c r="D73" s="2" t="s">
        <v>18285</v>
      </c>
      <c r="E73" s="2">
        <f>COUNTIF(IMDB_Movie_Data!A:A, D73)</f>
        <v>1</v>
      </c>
      <c r="F73" s="2">
        <f>AVERAGEIF(IMDB_Movie_Data!A:A, D73, IMDB_Movie_Data!I:I)</f>
        <v>7.8</v>
      </c>
      <c r="G73" s="6">
        <f t="shared" si="1"/>
        <v>0.997</v>
      </c>
    </row>
    <row r="74" spans="4:7" hidden="1" x14ac:dyDescent="0.3">
      <c r="D74" s="2" t="s">
        <v>22378</v>
      </c>
      <c r="E74" s="2">
        <f>COUNTIF(IMDB_Movie_Data!A:A, D74)</f>
        <v>1</v>
      </c>
      <c r="F74" s="2">
        <f>AVERAGEIF(IMDB_Movie_Data!A:A, D74, IMDB_Movie_Data!I:I)</f>
        <v>7.8</v>
      </c>
      <c r="G74" s="6">
        <f t="shared" si="1"/>
        <v>0.997</v>
      </c>
    </row>
    <row r="75" spans="4:7" hidden="1" x14ac:dyDescent="0.3">
      <c r="D75" s="2" t="s">
        <v>20195</v>
      </c>
      <c r="E75" s="2">
        <f>COUNTIF(IMDB_Movie_Data!A:A, D75)</f>
        <v>1</v>
      </c>
      <c r="F75" s="2">
        <f>AVERAGEIF(IMDB_Movie_Data!A:A, D75, IMDB_Movie_Data!I:I)</f>
        <v>7.8</v>
      </c>
      <c r="G75" s="6">
        <f t="shared" si="1"/>
        <v>0.998</v>
      </c>
    </row>
    <row r="76" spans="4:7" hidden="1" x14ac:dyDescent="0.3">
      <c r="D76" s="2" t="s">
        <v>20800</v>
      </c>
      <c r="E76" s="2">
        <f>COUNTIF(IMDB_Movie_Data!A:A, D76)</f>
        <v>1</v>
      </c>
      <c r="F76" s="2">
        <f>AVERAGEIF(IMDB_Movie_Data!A:A, D76, IMDB_Movie_Data!I:I)</f>
        <v>7.8</v>
      </c>
      <c r="G76" s="6">
        <f t="shared" si="1"/>
        <v>0.998</v>
      </c>
    </row>
    <row r="77" spans="4:7" hidden="1" x14ac:dyDescent="0.3">
      <c r="D77" s="2" t="s">
        <v>20469</v>
      </c>
      <c r="E77" s="2">
        <f>COUNTIF(IMDB_Movie_Data!A:A, D77)</f>
        <v>1</v>
      </c>
      <c r="F77" s="2">
        <f>AVERAGEIF(IMDB_Movie_Data!A:A, D77, IMDB_Movie_Data!I:I)</f>
        <v>7.8</v>
      </c>
      <c r="G77" s="6">
        <f t="shared" si="1"/>
        <v>0.999</v>
      </c>
    </row>
    <row r="78" spans="4:7" hidden="1" x14ac:dyDescent="0.3">
      <c r="D78" s="2" t="s">
        <v>639</v>
      </c>
      <c r="E78" s="2">
        <f>COUNTIF(IMDB_Movie_Data!A:A, D78)</f>
        <v>3</v>
      </c>
      <c r="F78" s="2">
        <f>AVERAGEIF(IMDB_Movie_Data!A:A, D78, IMDB_Movie_Data!I:I)</f>
        <v>7.7666666666666666</v>
      </c>
      <c r="G78" s="6">
        <f t="shared" si="1"/>
        <v>0.999</v>
      </c>
    </row>
    <row r="79" spans="4:7" hidden="1" x14ac:dyDescent="0.3">
      <c r="D79" s="2" t="s">
        <v>3239</v>
      </c>
      <c r="E79" s="2">
        <f>COUNTIF(IMDB_Movie_Data!A:A, D79)</f>
        <v>3</v>
      </c>
      <c r="F79" s="2">
        <f>AVERAGEIF(IMDB_Movie_Data!A:A, D79, IMDB_Movie_Data!I:I)</f>
        <v>7.7666666666666657</v>
      </c>
      <c r="G79" s="6">
        <f t="shared" si="1"/>
        <v>0.999</v>
      </c>
    </row>
    <row r="80" spans="4:7" hidden="1" x14ac:dyDescent="0.3">
      <c r="D80" s="2" t="s">
        <v>3806</v>
      </c>
      <c r="E80" s="2">
        <f>COUNTIF(IMDB_Movie_Data!A:A, D80)</f>
        <v>4</v>
      </c>
      <c r="F80" s="2">
        <f>AVERAGEIF(IMDB_Movie_Data!A:A, D80, IMDB_Movie_Data!I:I)</f>
        <v>7.75</v>
      </c>
      <c r="G80" s="6">
        <f t="shared" si="1"/>
        <v>0.998</v>
      </c>
    </row>
    <row r="81" spans="4:7" hidden="1" x14ac:dyDescent="0.3">
      <c r="D81" s="2" t="s">
        <v>5509</v>
      </c>
      <c r="E81" s="2">
        <f>COUNTIF(IMDB_Movie_Data!A:A, D81)</f>
        <v>2</v>
      </c>
      <c r="F81" s="2">
        <f>AVERAGEIF(IMDB_Movie_Data!A:A, D81, IMDB_Movie_Data!I:I)</f>
        <v>7.75</v>
      </c>
      <c r="G81" s="6">
        <f t="shared" si="1"/>
        <v>0.998</v>
      </c>
    </row>
    <row r="82" spans="4:7" hidden="1" x14ac:dyDescent="0.3">
      <c r="D82" s="2" t="s">
        <v>12807</v>
      </c>
      <c r="E82" s="2">
        <f>COUNTIF(IMDB_Movie_Data!A:A, D82)</f>
        <v>2</v>
      </c>
      <c r="F82" s="2">
        <f>AVERAGEIF(IMDB_Movie_Data!A:A, D82, IMDB_Movie_Data!I:I)</f>
        <v>7.75</v>
      </c>
      <c r="G82" s="6">
        <f t="shared" si="1"/>
        <v>0.999</v>
      </c>
    </row>
    <row r="83" spans="4:7" x14ac:dyDescent="0.3">
      <c r="D83" s="2" t="s">
        <v>685</v>
      </c>
      <c r="E83" s="2">
        <f>COUNTIF(IMDB_Movie_Data!A:A, D83)</f>
        <v>10</v>
      </c>
      <c r="F83" s="2">
        <f>AVERAGEIF(IMDB_Movie_Data!A:A, D83, IMDB_Movie_Data!I:I)</f>
        <v>7.7499999999999982</v>
      </c>
      <c r="G83" s="9">
        <f t="shared" si="1"/>
        <v>0.999</v>
      </c>
    </row>
    <row r="84" spans="4:7" hidden="1" x14ac:dyDescent="0.3">
      <c r="D84" s="2" t="s">
        <v>71</v>
      </c>
      <c r="E84" s="2">
        <f>COUNTIF(IMDB_Movie_Data!A:A, D84)</f>
        <v>3</v>
      </c>
      <c r="F84" s="2">
        <f>AVERAGEIF(IMDB_Movie_Data!A:A, D84, IMDB_Movie_Data!I:I)</f>
        <v>7.7333333333333334</v>
      </c>
      <c r="G84" s="6">
        <f t="shared" si="1"/>
        <v>0.998</v>
      </c>
    </row>
    <row r="85" spans="4:7" hidden="1" x14ac:dyDescent="0.3">
      <c r="D85" s="2" t="s">
        <v>3664</v>
      </c>
      <c r="E85" s="2">
        <f>COUNTIF(IMDB_Movie_Data!A:A, D85)</f>
        <v>3</v>
      </c>
      <c r="F85" s="2">
        <f>AVERAGEIF(IMDB_Movie_Data!A:A, D85, IMDB_Movie_Data!I:I)</f>
        <v>7.7333333333333334</v>
      </c>
      <c r="G85" s="6">
        <f t="shared" si="1"/>
        <v>0.999</v>
      </c>
    </row>
    <row r="86" spans="4:7" hidden="1" x14ac:dyDescent="0.3">
      <c r="D86" s="2" t="s">
        <v>1096</v>
      </c>
      <c r="E86" s="2">
        <f>COUNTIF(IMDB_Movie_Data!A:A, D86)</f>
        <v>4</v>
      </c>
      <c r="F86" s="2">
        <f>AVERAGEIF(IMDB_Movie_Data!A:A, D86, IMDB_Movie_Data!I:I)</f>
        <v>7.7249999999999996</v>
      </c>
      <c r="G86" s="6">
        <f t="shared" si="1"/>
        <v>0.999</v>
      </c>
    </row>
    <row r="87" spans="4:7" hidden="1" x14ac:dyDescent="0.3">
      <c r="D87" s="2" t="s">
        <v>17484</v>
      </c>
      <c r="E87" s="2">
        <f>COUNTIF(IMDB_Movie_Data!A:A, D87)</f>
        <v>2</v>
      </c>
      <c r="F87" s="2">
        <f>AVERAGEIF(IMDB_Movie_Data!A:A, D87, IMDB_Movie_Data!I:I)</f>
        <v>7.7</v>
      </c>
      <c r="G87" s="6">
        <f t="shared" si="1"/>
        <v>0.98599999999999999</v>
      </c>
    </row>
    <row r="88" spans="4:7" hidden="1" x14ac:dyDescent="0.3">
      <c r="D88" s="2" t="s">
        <v>23527</v>
      </c>
      <c r="E88" s="2">
        <f>COUNTIF(IMDB_Movie_Data!A:A, D88)</f>
        <v>1</v>
      </c>
      <c r="F88" s="2">
        <f>AVERAGEIF(IMDB_Movie_Data!A:A, D88, IMDB_Movie_Data!I:I)</f>
        <v>7.7</v>
      </c>
      <c r="G88" s="6">
        <f t="shared" si="1"/>
        <v>0.98699999999999999</v>
      </c>
    </row>
    <row r="89" spans="4:7" hidden="1" x14ac:dyDescent="0.3">
      <c r="D89" s="2" t="s">
        <v>13705</v>
      </c>
      <c r="E89" s="2">
        <f>COUNTIF(IMDB_Movie_Data!A:A, D89)</f>
        <v>1</v>
      </c>
      <c r="F89" s="2">
        <f>AVERAGEIF(IMDB_Movie_Data!A:A, D89, IMDB_Movie_Data!I:I)</f>
        <v>7.7</v>
      </c>
      <c r="G89" s="6">
        <f t="shared" si="1"/>
        <v>0.98799999999999999</v>
      </c>
    </row>
    <row r="90" spans="4:7" hidden="1" x14ac:dyDescent="0.3">
      <c r="D90" s="2" t="s">
        <v>14123</v>
      </c>
      <c r="E90" s="2">
        <f>COUNTIF(IMDB_Movie_Data!A:A, D90)</f>
        <v>1</v>
      </c>
      <c r="F90" s="2">
        <f>AVERAGEIF(IMDB_Movie_Data!A:A, D90, IMDB_Movie_Data!I:I)</f>
        <v>7.7</v>
      </c>
      <c r="G90" s="6">
        <f t="shared" si="1"/>
        <v>0.98799999999999999</v>
      </c>
    </row>
    <row r="91" spans="4:7" hidden="1" x14ac:dyDescent="0.3">
      <c r="D91" s="2" t="s">
        <v>13745</v>
      </c>
      <c r="E91" s="2">
        <f>COUNTIF(IMDB_Movie_Data!A:A, D91)</f>
        <v>1</v>
      </c>
      <c r="F91" s="2">
        <f>AVERAGEIF(IMDB_Movie_Data!A:A, D91, IMDB_Movie_Data!I:I)</f>
        <v>7.7</v>
      </c>
      <c r="G91" s="6">
        <f t="shared" si="1"/>
        <v>0.98899999999999999</v>
      </c>
    </row>
    <row r="92" spans="4:7" hidden="1" x14ac:dyDescent="0.3">
      <c r="D92" s="2" t="s">
        <v>14408</v>
      </c>
      <c r="E92" s="2">
        <f>COUNTIF(IMDB_Movie_Data!A:A, D92)</f>
        <v>1</v>
      </c>
      <c r="F92" s="2">
        <f>AVERAGEIF(IMDB_Movie_Data!A:A, D92, IMDB_Movie_Data!I:I)</f>
        <v>7.7</v>
      </c>
      <c r="G92" s="6">
        <f t="shared" si="1"/>
        <v>0.98899999999999999</v>
      </c>
    </row>
    <row r="93" spans="4:7" hidden="1" x14ac:dyDescent="0.3">
      <c r="D93" s="2" t="s">
        <v>14327</v>
      </c>
      <c r="E93" s="2">
        <f>COUNTIF(IMDB_Movie_Data!A:A, D93)</f>
        <v>1</v>
      </c>
      <c r="F93" s="2">
        <f>AVERAGEIF(IMDB_Movie_Data!A:A, D93, IMDB_Movie_Data!I:I)</f>
        <v>7.7</v>
      </c>
      <c r="G93" s="6">
        <f t="shared" si="1"/>
        <v>0.99</v>
      </c>
    </row>
    <row r="94" spans="4:7" hidden="1" x14ac:dyDescent="0.3">
      <c r="D94" s="2" t="s">
        <v>14631</v>
      </c>
      <c r="E94" s="2">
        <f>COUNTIF(IMDB_Movie_Data!A:A, D94)</f>
        <v>1</v>
      </c>
      <c r="F94" s="2">
        <f>AVERAGEIF(IMDB_Movie_Data!A:A, D94, IMDB_Movie_Data!I:I)</f>
        <v>7.7</v>
      </c>
      <c r="G94" s="6">
        <f t="shared" si="1"/>
        <v>0.99</v>
      </c>
    </row>
    <row r="95" spans="4:7" hidden="1" x14ac:dyDescent="0.3">
      <c r="D95" s="2" t="s">
        <v>15128</v>
      </c>
      <c r="E95" s="2">
        <f>COUNTIF(IMDB_Movie_Data!A:A, D95)</f>
        <v>1</v>
      </c>
      <c r="F95" s="2">
        <f>AVERAGEIF(IMDB_Movie_Data!A:A, D95, IMDB_Movie_Data!I:I)</f>
        <v>7.7</v>
      </c>
      <c r="G95" s="6">
        <f t="shared" si="1"/>
        <v>0.99099999999999999</v>
      </c>
    </row>
    <row r="96" spans="4:7" hidden="1" x14ac:dyDescent="0.3">
      <c r="D96" s="2" t="s">
        <v>16185</v>
      </c>
      <c r="E96" s="2">
        <f>COUNTIF(IMDB_Movie_Data!A:A, D96)</f>
        <v>1</v>
      </c>
      <c r="F96" s="2">
        <f>AVERAGEIF(IMDB_Movie_Data!A:A, D96, IMDB_Movie_Data!I:I)</f>
        <v>7.7</v>
      </c>
      <c r="G96" s="6">
        <f t="shared" si="1"/>
        <v>0.99199999999999999</v>
      </c>
    </row>
    <row r="97" spans="4:7" hidden="1" x14ac:dyDescent="0.3">
      <c r="D97" s="2" t="s">
        <v>16899</v>
      </c>
      <c r="E97" s="2">
        <f>COUNTIF(IMDB_Movie_Data!A:A, D97)</f>
        <v>1</v>
      </c>
      <c r="F97" s="2">
        <f>AVERAGEIF(IMDB_Movie_Data!A:A, D97, IMDB_Movie_Data!I:I)</f>
        <v>7.7</v>
      </c>
      <c r="G97" s="6">
        <f t="shared" si="1"/>
        <v>0.99199999999999999</v>
      </c>
    </row>
    <row r="98" spans="4:7" hidden="1" x14ac:dyDescent="0.3">
      <c r="D98" s="2" t="s">
        <v>16945</v>
      </c>
      <c r="E98" s="2">
        <f>COUNTIF(IMDB_Movie_Data!A:A, D98)</f>
        <v>1</v>
      </c>
      <c r="F98" s="2">
        <f>AVERAGEIF(IMDB_Movie_Data!A:A, D98, IMDB_Movie_Data!I:I)</f>
        <v>7.7</v>
      </c>
      <c r="G98" s="6">
        <f t="shared" si="1"/>
        <v>0.99299999999999999</v>
      </c>
    </row>
    <row r="99" spans="4:7" hidden="1" x14ac:dyDescent="0.3">
      <c r="D99" s="2" t="s">
        <v>17810</v>
      </c>
      <c r="E99" s="2">
        <f>COUNTIF(IMDB_Movie_Data!A:A, D99)</f>
        <v>1</v>
      </c>
      <c r="F99" s="2">
        <f>AVERAGEIF(IMDB_Movie_Data!A:A, D99, IMDB_Movie_Data!I:I)</f>
        <v>7.7</v>
      </c>
      <c r="G99" s="6">
        <f t="shared" si="1"/>
        <v>0.99299999999999999</v>
      </c>
    </row>
    <row r="100" spans="4:7" hidden="1" x14ac:dyDescent="0.3">
      <c r="D100" s="2" t="s">
        <v>4229</v>
      </c>
      <c r="E100" s="2">
        <f>COUNTIF(IMDB_Movie_Data!A:A, D100)</f>
        <v>1</v>
      </c>
      <c r="F100" s="2">
        <f>AVERAGEIF(IMDB_Movie_Data!A:A, D100, IMDB_Movie_Data!I:I)</f>
        <v>7.7</v>
      </c>
      <c r="G100" s="6">
        <f t="shared" si="1"/>
        <v>0.99399999999999999</v>
      </c>
    </row>
    <row r="101" spans="4:7" hidden="1" x14ac:dyDescent="0.3">
      <c r="D101" s="2" t="s">
        <v>18660</v>
      </c>
      <c r="E101" s="2">
        <f>COUNTIF(IMDB_Movie_Data!A:A, D101)</f>
        <v>1</v>
      </c>
      <c r="F101" s="2">
        <f>AVERAGEIF(IMDB_Movie_Data!A:A, D101, IMDB_Movie_Data!I:I)</f>
        <v>7.7</v>
      </c>
      <c r="G101" s="6">
        <f t="shared" si="1"/>
        <v>0.995</v>
      </c>
    </row>
    <row r="102" spans="4:7" hidden="1" x14ac:dyDescent="0.3">
      <c r="D102" s="2" t="s">
        <v>18688</v>
      </c>
      <c r="E102" s="2">
        <f>COUNTIF(IMDB_Movie_Data!A:A, D102)</f>
        <v>1</v>
      </c>
      <c r="F102" s="2">
        <f>AVERAGEIF(IMDB_Movie_Data!A:A, D102, IMDB_Movie_Data!I:I)</f>
        <v>7.7</v>
      </c>
      <c r="G102" s="6">
        <f t="shared" si="1"/>
        <v>0.995</v>
      </c>
    </row>
    <row r="103" spans="4:7" hidden="1" x14ac:dyDescent="0.3">
      <c r="D103" s="2" t="s">
        <v>20521</v>
      </c>
      <c r="E103" s="2">
        <f>COUNTIF(IMDB_Movie_Data!A:A, D103)</f>
        <v>1</v>
      </c>
      <c r="F103" s="2">
        <f>AVERAGEIF(IMDB_Movie_Data!A:A, D103, IMDB_Movie_Data!I:I)</f>
        <v>7.7</v>
      </c>
      <c r="G103" s="6">
        <f t="shared" si="1"/>
        <v>0.996</v>
      </c>
    </row>
    <row r="104" spans="4:7" hidden="1" x14ac:dyDescent="0.3">
      <c r="D104" s="2" t="s">
        <v>23484</v>
      </c>
      <c r="E104" s="2">
        <f>COUNTIF(IMDB_Movie_Data!A:A, D104)</f>
        <v>1</v>
      </c>
      <c r="F104" s="2">
        <f>AVERAGEIF(IMDB_Movie_Data!A:A, D104, IMDB_Movie_Data!I:I)</f>
        <v>7.7</v>
      </c>
      <c r="G104" s="6">
        <f t="shared" si="1"/>
        <v>0.996</v>
      </c>
    </row>
    <row r="105" spans="4:7" hidden="1" x14ac:dyDescent="0.3">
      <c r="D105" s="2" t="s">
        <v>21099</v>
      </c>
      <c r="E105" s="2">
        <f>COUNTIF(IMDB_Movie_Data!A:A, D105)</f>
        <v>1</v>
      </c>
      <c r="F105" s="2">
        <f>AVERAGEIF(IMDB_Movie_Data!A:A, D105, IMDB_Movie_Data!I:I)</f>
        <v>7.7</v>
      </c>
      <c r="G105" s="6">
        <f t="shared" si="1"/>
        <v>0.997</v>
      </c>
    </row>
    <row r="106" spans="4:7" hidden="1" x14ac:dyDescent="0.3">
      <c r="D106" s="2" t="s">
        <v>21761</v>
      </c>
      <c r="E106" s="2">
        <f>COUNTIF(IMDB_Movie_Data!A:A, D106)</f>
        <v>1</v>
      </c>
      <c r="F106" s="2">
        <f>AVERAGEIF(IMDB_Movie_Data!A:A, D106, IMDB_Movie_Data!I:I)</f>
        <v>7.7</v>
      </c>
      <c r="G106" s="6">
        <f t="shared" si="1"/>
        <v>0.998</v>
      </c>
    </row>
    <row r="107" spans="4:7" hidden="1" x14ac:dyDescent="0.3">
      <c r="D107" s="2" t="s">
        <v>21676</v>
      </c>
      <c r="E107" s="2">
        <f>COUNTIF(IMDB_Movie_Data!A:A, D107)</f>
        <v>1</v>
      </c>
      <c r="F107" s="2">
        <f>AVERAGEIF(IMDB_Movie_Data!A:A, D107, IMDB_Movie_Data!I:I)</f>
        <v>7.7</v>
      </c>
      <c r="G107" s="6">
        <f t="shared" si="1"/>
        <v>0.998</v>
      </c>
    </row>
    <row r="108" spans="4:7" hidden="1" x14ac:dyDescent="0.3">
      <c r="D108" s="2" t="s">
        <v>22798</v>
      </c>
      <c r="E108" s="2">
        <f>COUNTIF(IMDB_Movie_Data!A:A, D108)</f>
        <v>1</v>
      </c>
      <c r="F108" s="2">
        <f>AVERAGEIF(IMDB_Movie_Data!A:A, D108, IMDB_Movie_Data!I:I)</f>
        <v>7.7</v>
      </c>
      <c r="G108" s="6">
        <f t="shared" si="1"/>
        <v>0.999</v>
      </c>
    </row>
    <row r="109" spans="4:7" hidden="1" x14ac:dyDescent="0.3">
      <c r="D109" s="2" t="s">
        <v>10722</v>
      </c>
      <c r="E109" s="2">
        <f>COUNTIF(IMDB_Movie_Data!A:A, D109)</f>
        <v>2</v>
      </c>
      <c r="F109" s="2">
        <f>AVERAGEIF(IMDB_Movie_Data!A:A, D109, IMDB_Movie_Data!I:I)</f>
        <v>7.6999999999999993</v>
      </c>
      <c r="G109" s="6">
        <f t="shared" si="1"/>
        <v>0.998</v>
      </c>
    </row>
    <row r="110" spans="4:7" hidden="1" x14ac:dyDescent="0.3">
      <c r="D110" s="2" t="s">
        <v>1161</v>
      </c>
      <c r="E110" s="2">
        <f>COUNTIF(IMDB_Movie_Data!A:A, D110)</f>
        <v>2</v>
      </c>
      <c r="F110" s="2">
        <f>AVERAGEIF(IMDB_Movie_Data!A:A, D110, IMDB_Movie_Data!I:I)</f>
        <v>7.6999999999999993</v>
      </c>
      <c r="G110" s="6">
        <f t="shared" si="1"/>
        <v>0.999</v>
      </c>
    </row>
    <row r="111" spans="4:7" x14ac:dyDescent="0.3">
      <c r="D111" s="2" t="s">
        <v>487</v>
      </c>
      <c r="E111" s="2">
        <f>COUNTIF(IMDB_Movie_Data!A:A, D111)</f>
        <v>16</v>
      </c>
      <c r="F111" s="2">
        <f>AVERAGEIF(IMDB_Movie_Data!A:A, D111, IMDB_Movie_Data!I:I)</f>
        <v>7.6749999999999998</v>
      </c>
      <c r="G111" s="9">
        <f t="shared" si="1"/>
        <v>0.999</v>
      </c>
    </row>
    <row r="112" spans="4:7" hidden="1" x14ac:dyDescent="0.3">
      <c r="D112" s="2" t="s">
        <v>16244</v>
      </c>
      <c r="E112" s="2">
        <f>COUNTIF(IMDB_Movie_Data!A:A, D112)</f>
        <v>3</v>
      </c>
      <c r="F112" s="2">
        <f>AVERAGEIF(IMDB_Movie_Data!A:A, D112, IMDB_Movie_Data!I:I)</f>
        <v>7.666666666666667</v>
      </c>
      <c r="G112" s="6">
        <f t="shared" si="1"/>
        <v>0.999</v>
      </c>
    </row>
    <row r="113" spans="4:7" x14ac:dyDescent="0.3">
      <c r="D113" s="2" t="s">
        <v>4850</v>
      </c>
      <c r="E113" s="2">
        <f>COUNTIF(IMDB_Movie_Data!A:A, D113)</f>
        <v>9</v>
      </c>
      <c r="F113" s="2">
        <f>AVERAGEIF(IMDB_Movie_Data!A:A, D113, IMDB_Movie_Data!I:I)</f>
        <v>7.6555555555555559</v>
      </c>
      <c r="G113" s="9">
        <f t="shared" si="1"/>
        <v>0.999</v>
      </c>
    </row>
    <row r="114" spans="4:7" hidden="1" x14ac:dyDescent="0.3">
      <c r="D114" s="2" t="s">
        <v>692</v>
      </c>
      <c r="E114" s="2">
        <f>COUNTIF(IMDB_Movie_Data!A:A, D114)</f>
        <v>4</v>
      </c>
      <c r="F114" s="2">
        <f>AVERAGEIF(IMDB_Movie_Data!A:A, D114, IMDB_Movie_Data!I:I)</f>
        <v>7.65</v>
      </c>
      <c r="G114" s="6">
        <f t="shared" si="1"/>
        <v>0.995</v>
      </c>
    </row>
    <row r="115" spans="4:7" hidden="1" x14ac:dyDescent="0.3">
      <c r="D115" s="2" t="s">
        <v>6234</v>
      </c>
      <c r="E115" s="2">
        <f>COUNTIF(IMDB_Movie_Data!A:A, D115)</f>
        <v>2</v>
      </c>
      <c r="F115" s="2">
        <f>AVERAGEIF(IMDB_Movie_Data!A:A, D115, IMDB_Movie_Data!I:I)</f>
        <v>7.65</v>
      </c>
      <c r="G115" s="6">
        <f t="shared" si="1"/>
        <v>0.995</v>
      </c>
    </row>
    <row r="116" spans="4:7" hidden="1" x14ac:dyDescent="0.3">
      <c r="D116" s="2" t="s">
        <v>6002</v>
      </c>
      <c r="E116" s="2">
        <f>COUNTIF(IMDB_Movie_Data!A:A, D116)</f>
        <v>2</v>
      </c>
      <c r="F116" s="2">
        <f>AVERAGEIF(IMDB_Movie_Data!A:A, D116, IMDB_Movie_Data!I:I)</f>
        <v>7.65</v>
      </c>
      <c r="G116" s="6">
        <f t="shared" si="1"/>
        <v>0.996</v>
      </c>
    </row>
    <row r="117" spans="4:7" hidden="1" x14ac:dyDescent="0.3">
      <c r="D117" s="2" t="s">
        <v>8508</v>
      </c>
      <c r="E117" s="2">
        <f>COUNTIF(IMDB_Movie_Data!A:A, D117)</f>
        <v>2</v>
      </c>
      <c r="F117" s="2">
        <f>AVERAGEIF(IMDB_Movie_Data!A:A, D117, IMDB_Movie_Data!I:I)</f>
        <v>7.65</v>
      </c>
      <c r="G117" s="6">
        <f t="shared" si="1"/>
        <v>0.996</v>
      </c>
    </row>
    <row r="118" spans="4:7" hidden="1" x14ac:dyDescent="0.3">
      <c r="D118" s="2" t="s">
        <v>9128</v>
      </c>
      <c r="E118" s="2">
        <f>COUNTIF(IMDB_Movie_Data!A:A, D118)</f>
        <v>2</v>
      </c>
      <c r="F118" s="2">
        <f>AVERAGEIF(IMDB_Movie_Data!A:A, D118, IMDB_Movie_Data!I:I)</f>
        <v>7.65</v>
      </c>
      <c r="G118" s="6">
        <f t="shared" si="1"/>
        <v>0.997</v>
      </c>
    </row>
    <row r="119" spans="4:7" hidden="1" x14ac:dyDescent="0.3">
      <c r="D119" s="2" t="s">
        <v>16192</v>
      </c>
      <c r="E119" s="2">
        <f>COUNTIF(IMDB_Movie_Data!A:A, D119)</f>
        <v>2</v>
      </c>
      <c r="F119" s="2">
        <f>AVERAGEIF(IMDB_Movie_Data!A:A, D119, IMDB_Movie_Data!I:I)</f>
        <v>7.65</v>
      </c>
      <c r="G119" s="6">
        <f t="shared" si="1"/>
        <v>0.998</v>
      </c>
    </row>
    <row r="120" spans="4:7" hidden="1" x14ac:dyDescent="0.3">
      <c r="D120" s="2" t="s">
        <v>19022</v>
      </c>
      <c r="E120" s="2">
        <f>COUNTIF(IMDB_Movie_Data!A:A, D120)</f>
        <v>2</v>
      </c>
      <c r="F120" s="2">
        <f>AVERAGEIF(IMDB_Movie_Data!A:A, D120, IMDB_Movie_Data!I:I)</f>
        <v>7.65</v>
      </c>
      <c r="G120" s="6">
        <f t="shared" si="1"/>
        <v>0.998</v>
      </c>
    </row>
    <row r="121" spans="4:7" hidden="1" x14ac:dyDescent="0.3">
      <c r="D121" s="2" t="s">
        <v>18296</v>
      </c>
      <c r="E121" s="2">
        <f>COUNTIF(IMDB_Movie_Data!A:A, D121)</f>
        <v>2</v>
      </c>
      <c r="F121" s="2">
        <f>AVERAGEIF(IMDB_Movie_Data!A:A, D121, IMDB_Movie_Data!I:I)</f>
        <v>7.65</v>
      </c>
      <c r="G121" s="6">
        <f t="shared" si="1"/>
        <v>0.999</v>
      </c>
    </row>
    <row r="122" spans="4:7" hidden="1" x14ac:dyDescent="0.3">
      <c r="D122" s="2" t="s">
        <v>3563</v>
      </c>
      <c r="E122" s="2">
        <f>COUNTIF(IMDB_Movie_Data!A:A, D122)</f>
        <v>3</v>
      </c>
      <c r="F122" s="2">
        <f>AVERAGEIF(IMDB_Movie_Data!A:A, D122, IMDB_Movie_Data!I:I)</f>
        <v>7.6333333333333329</v>
      </c>
      <c r="G122" s="6">
        <f t="shared" si="1"/>
        <v>0.998</v>
      </c>
    </row>
    <row r="123" spans="4:7" hidden="1" x14ac:dyDescent="0.3">
      <c r="D123" s="2" t="s">
        <v>14340</v>
      </c>
      <c r="E123" s="2">
        <f>COUNTIF(IMDB_Movie_Data!A:A, D123)</f>
        <v>3</v>
      </c>
      <c r="F123" s="2">
        <f>AVERAGEIF(IMDB_Movie_Data!A:A, D123, IMDB_Movie_Data!I:I)</f>
        <v>7.6333333333333329</v>
      </c>
      <c r="G123" s="6">
        <f t="shared" si="1"/>
        <v>0.998</v>
      </c>
    </row>
    <row r="124" spans="4:7" hidden="1" x14ac:dyDescent="0.3">
      <c r="D124" s="2" t="s">
        <v>10325</v>
      </c>
      <c r="E124" s="2">
        <f>COUNTIF(IMDB_Movie_Data!A:A, D124)</f>
        <v>3</v>
      </c>
      <c r="F124" s="2">
        <f>AVERAGEIF(IMDB_Movie_Data!A:A, D124, IMDB_Movie_Data!I:I)</f>
        <v>7.6333333333333329</v>
      </c>
      <c r="G124" s="6">
        <f t="shared" si="1"/>
        <v>0.999</v>
      </c>
    </row>
    <row r="125" spans="4:7" hidden="1" x14ac:dyDescent="0.3">
      <c r="D125" s="2" t="s">
        <v>5382</v>
      </c>
      <c r="E125" s="2">
        <f>COUNTIF(IMDB_Movie_Data!A:A, D125)</f>
        <v>7</v>
      </c>
      <c r="F125" s="2">
        <f>AVERAGEIF(IMDB_Movie_Data!A:A, D125, IMDB_Movie_Data!I:I)</f>
        <v>7.6285714285714281</v>
      </c>
      <c r="G125" s="6">
        <f t="shared" si="1"/>
        <v>0.999</v>
      </c>
    </row>
    <row r="126" spans="4:7" hidden="1" x14ac:dyDescent="0.3">
      <c r="D126" s="2" t="s">
        <v>2453</v>
      </c>
      <c r="E126" s="2">
        <f>COUNTIF(IMDB_Movie_Data!A:A, D126)</f>
        <v>4</v>
      </c>
      <c r="F126" s="2">
        <f>AVERAGEIF(IMDB_Movie_Data!A:A, D126, IMDB_Movie_Data!I:I)</f>
        <v>7.6</v>
      </c>
      <c r="G126" s="6">
        <f t="shared" si="1"/>
        <v>0.98299999999999998</v>
      </c>
    </row>
    <row r="127" spans="4:7" hidden="1" x14ac:dyDescent="0.3">
      <c r="D127" s="2" t="s">
        <v>2976</v>
      </c>
      <c r="E127" s="2">
        <f>COUNTIF(IMDB_Movie_Data!A:A, D127)</f>
        <v>2</v>
      </c>
      <c r="F127" s="2">
        <f>AVERAGEIF(IMDB_Movie_Data!A:A, D127, IMDB_Movie_Data!I:I)</f>
        <v>7.6</v>
      </c>
      <c r="G127" s="6">
        <f t="shared" si="1"/>
        <v>0.98399999999999999</v>
      </c>
    </row>
    <row r="128" spans="4:7" hidden="1" x14ac:dyDescent="0.3">
      <c r="D128" s="2" t="s">
        <v>7100</v>
      </c>
      <c r="E128" s="2">
        <f>COUNTIF(IMDB_Movie_Data!A:A, D128)</f>
        <v>2</v>
      </c>
      <c r="F128" s="2">
        <f>AVERAGEIF(IMDB_Movie_Data!A:A, D128, IMDB_Movie_Data!I:I)</f>
        <v>7.6</v>
      </c>
      <c r="G128" s="6">
        <f t="shared" si="1"/>
        <v>0.98399999999999999</v>
      </c>
    </row>
    <row r="129" spans="4:7" hidden="1" x14ac:dyDescent="0.3">
      <c r="D129" s="2" t="s">
        <v>13113</v>
      </c>
      <c r="E129" s="2">
        <f>COUNTIF(IMDB_Movie_Data!A:A, D129)</f>
        <v>2</v>
      </c>
      <c r="F129" s="2">
        <f>AVERAGEIF(IMDB_Movie_Data!A:A, D129, IMDB_Movie_Data!I:I)</f>
        <v>7.6</v>
      </c>
      <c r="G129" s="6">
        <f t="shared" si="1"/>
        <v>0.98499999999999999</v>
      </c>
    </row>
    <row r="130" spans="4:7" hidden="1" x14ac:dyDescent="0.3">
      <c r="D130" s="2" t="s">
        <v>23919</v>
      </c>
      <c r="E130" s="2">
        <f>COUNTIF(IMDB_Movie_Data!A:A, D130)</f>
        <v>1</v>
      </c>
      <c r="F130" s="2">
        <f>AVERAGEIF(IMDB_Movie_Data!A:A, D130, IMDB_Movie_Data!I:I)</f>
        <v>7.6</v>
      </c>
      <c r="G130" s="6">
        <f t="shared" si="1"/>
        <v>0.98499999999999999</v>
      </c>
    </row>
    <row r="131" spans="4:7" hidden="1" x14ac:dyDescent="0.3">
      <c r="D131" s="2" t="s">
        <v>827</v>
      </c>
      <c r="E131" s="2">
        <f>COUNTIF(IMDB_Movie_Data!A:A, D131)</f>
        <v>1</v>
      </c>
      <c r="F131" s="2">
        <f>AVERAGEIF(IMDB_Movie_Data!A:A, D131, IMDB_Movie_Data!I:I)</f>
        <v>7.6</v>
      </c>
      <c r="G131" s="6">
        <f t="shared" si="1"/>
        <v>0.98599999999999999</v>
      </c>
    </row>
    <row r="132" spans="4:7" hidden="1" x14ac:dyDescent="0.3">
      <c r="D132" s="2" t="s">
        <v>8265</v>
      </c>
      <c r="E132" s="2">
        <f>COUNTIF(IMDB_Movie_Data!A:A, D132)</f>
        <v>1</v>
      </c>
      <c r="F132" s="2">
        <f>AVERAGEIF(IMDB_Movie_Data!A:A, D132, IMDB_Movie_Data!I:I)</f>
        <v>7.6</v>
      </c>
      <c r="G132" s="6">
        <f t="shared" si="1"/>
        <v>0.98699999999999999</v>
      </c>
    </row>
    <row r="133" spans="4:7" hidden="1" x14ac:dyDescent="0.3">
      <c r="D133" s="2" t="s">
        <v>8355</v>
      </c>
      <c r="E133" s="2">
        <f>COUNTIF(IMDB_Movie_Data!A:A, D133)</f>
        <v>1</v>
      </c>
      <c r="F133" s="2">
        <f>AVERAGEIF(IMDB_Movie_Data!A:A, D133, IMDB_Movie_Data!I:I)</f>
        <v>7.6</v>
      </c>
      <c r="G133" s="6">
        <f t="shared" ref="G133:G196" si="2">_xlfn.PERCENTRANK.EXC(F133:F1883, F133)</f>
        <v>0.98699999999999999</v>
      </c>
    </row>
    <row r="134" spans="4:7" hidden="1" x14ac:dyDescent="0.3">
      <c r="D134" s="2" t="s">
        <v>10738</v>
      </c>
      <c r="E134" s="2">
        <f>COUNTIF(IMDB_Movie_Data!A:A, D134)</f>
        <v>1</v>
      </c>
      <c r="F134" s="2">
        <f>AVERAGEIF(IMDB_Movie_Data!A:A, D134, IMDB_Movie_Data!I:I)</f>
        <v>7.6</v>
      </c>
      <c r="G134" s="6">
        <f t="shared" si="2"/>
        <v>0.98799999999999999</v>
      </c>
    </row>
    <row r="135" spans="4:7" hidden="1" x14ac:dyDescent="0.3">
      <c r="D135" s="2" t="s">
        <v>16004</v>
      </c>
      <c r="E135" s="2">
        <f>COUNTIF(IMDB_Movie_Data!A:A, D135)</f>
        <v>1</v>
      </c>
      <c r="F135" s="2">
        <f>AVERAGEIF(IMDB_Movie_Data!A:A, D135, IMDB_Movie_Data!I:I)</f>
        <v>7.6</v>
      </c>
      <c r="G135" s="6">
        <f t="shared" si="2"/>
        <v>0.98799999999999999</v>
      </c>
    </row>
    <row r="136" spans="4:7" hidden="1" x14ac:dyDescent="0.3">
      <c r="D136" s="2" t="s">
        <v>15538</v>
      </c>
      <c r="E136" s="2">
        <f>COUNTIF(IMDB_Movie_Data!A:A, D136)</f>
        <v>1</v>
      </c>
      <c r="F136" s="2">
        <f>AVERAGEIF(IMDB_Movie_Data!A:A, D136, IMDB_Movie_Data!I:I)</f>
        <v>7.6</v>
      </c>
      <c r="G136" s="6">
        <f t="shared" si="2"/>
        <v>0.98899999999999999</v>
      </c>
    </row>
    <row r="137" spans="4:7" hidden="1" x14ac:dyDescent="0.3">
      <c r="D137" s="2" t="s">
        <v>16079</v>
      </c>
      <c r="E137" s="2">
        <f>COUNTIF(IMDB_Movie_Data!A:A, D137)</f>
        <v>1</v>
      </c>
      <c r="F137" s="2">
        <f>AVERAGEIF(IMDB_Movie_Data!A:A, D137, IMDB_Movie_Data!I:I)</f>
        <v>7.6</v>
      </c>
      <c r="G137" s="6">
        <f t="shared" si="2"/>
        <v>0.99</v>
      </c>
    </row>
    <row r="138" spans="4:7" hidden="1" x14ac:dyDescent="0.3">
      <c r="D138" s="2" t="s">
        <v>11642</v>
      </c>
      <c r="E138" s="2">
        <f>COUNTIF(IMDB_Movie_Data!A:A, D138)</f>
        <v>1</v>
      </c>
      <c r="F138" s="2">
        <f>AVERAGEIF(IMDB_Movie_Data!A:A, D138, IMDB_Movie_Data!I:I)</f>
        <v>7.6</v>
      </c>
      <c r="G138" s="6">
        <f t="shared" si="2"/>
        <v>0.99</v>
      </c>
    </row>
    <row r="139" spans="4:7" hidden="1" x14ac:dyDescent="0.3">
      <c r="D139" s="2" t="s">
        <v>16586</v>
      </c>
      <c r="E139" s="2">
        <f>COUNTIF(IMDB_Movie_Data!A:A, D139)</f>
        <v>1</v>
      </c>
      <c r="F139" s="2">
        <f>AVERAGEIF(IMDB_Movie_Data!A:A, D139, IMDB_Movie_Data!I:I)</f>
        <v>7.6</v>
      </c>
      <c r="G139" s="6">
        <f t="shared" si="2"/>
        <v>0.99099999999999999</v>
      </c>
    </row>
    <row r="140" spans="4:7" hidden="1" x14ac:dyDescent="0.3">
      <c r="D140" s="2" t="s">
        <v>17500</v>
      </c>
      <c r="E140" s="2">
        <f>COUNTIF(IMDB_Movie_Data!A:A, D140)</f>
        <v>1</v>
      </c>
      <c r="F140" s="2">
        <f>AVERAGEIF(IMDB_Movie_Data!A:A, D140, IMDB_Movie_Data!I:I)</f>
        <v>7.6</v>
      </c>
      <c r="G140" s="6">
        <f t="shared" si="2"/>
        <v>0.99099999999999999</v>
      </c>
    </row>
    <row r="141" spans="4:7" hidden="1" x14ac:dyDescent="0.3">
      <c r="D141" s="2" t="s">
        <v>17005</v>
      </c>
      <c r="E141" s="2">
        <f>COUNTIF(IMDB_Movie_Data!A:A, D141)</f>
        <v>1</v>
      </c>
      <c r="F141" s="2">
        <f>AVERAGEIF(IMDB_Movie_Data!A:A, D141, IMDB_Movie_Data!I:I)</f>
        <v>7.6</v>
      </c>
      <c r="G141" s="6">
        <f t="shared" si="2"/>
        <v>0.99199999999999999</v>
      </c>
    </row>
    <row r="142" spans="4:7" hidden="1" x14ac:dyDescent="0.3">
      <c r="D142" s="2" t="s">
        <v>17558</v>
      </c>
      <c r="E142" s="2">
        <f>COUNTIF(IMDB_Movie_Data!A:A, D142)</f>
        <v>1</v>
      </c>
      <c r="F142" s="2">
        <f>AVERAGEIF(IMDB_Movie_Data!A:A, D142, IMDB_Movie_Data!I:I)</f>
        <v>7.6</v>
      </c>
      <c r="G142" s="6">
        <f t="shared" si="2"/>
        <v>0.99299999999999999</v>
      </c>
    </row>
    <row r="143" spans="4:7" hidden="1" x14ac:dyDescent="0.3">
      <c r="D143" s="2" t="s">
        <v>19876</v>
      </c>
      <c r="E143" s="2">
        <f>COUNTIF(IMDB_Movie_Data!A:A, D143)</f>
        <v>1</v>
      </c>
      <c r="F143" s="2">
        <f>AVERAGEIF(IMDB_Movie_Data!A:A, D143, IMDB_Movie_Data!I:I)</f>
        <v>7.6</v>
      </c>
      <c r="G143" s="6">
        <f t="shared" si="2"/>
        <v>0.99299999999999999</v>
      </c>
    </row>
    <row r="144" spans="4:7" hidden="1" x14ac:dyDescent="0.3">
      <c r="D144" s="2" t="s">
        <v>19050</v>
      </c>
      <c r="E144" s="2">
        <f>COUNTIF(IMDB_Movie_Data!A:A, D144)</f>
        <v>1</v>
      </c>
      <c r="F144" s="2">
        <f>AVERAGEIF(IMDB_Movie_Data!A:A, D144, IMDB_Movie_Data!I:I)</f>
        <v>7.6</v>
      </c>
      <c r="G144" s="6">
        <f t="shared" si="2"/>
        <v>0.99399999999999999</v>
      </c>
    </row>
    <row r="145" spans="4:7" hidden="1" x14ac:dyDescent="0.3">
      <c r="D145" s="2" t="s">
        <v>19898</v>
      </c>
      <c r="E145" s="2">
        <f>COUNTIF(IMDB_Movie_Data!A:A, D145)</f>
        <v>1</v>
      </c>
      <c r="F145" s="2">
        <f>AVERAGEIF(IMDB_Movie_Data!A:A, D145, IMDB_Movie_Data!I:I)</f>
        <v>7.6</v>
      </c>
      <c r="G145" s="6">
        <f t="shared" si="2"/>
        <v>0.995</v>
      </c>
    </row>
    <row r="146" spans="4:7" hidden="1" x14ac:dyDescent="0.3">
      <c r="D146" s="2" t="s">
        <v>20078</v>
      </c>
      <c r="E146" s="2">
        <f>COUNTIF(IMDB_Movie_Data!A:A, D146)</f>
        <v>1</v>
      </c>
      <c r="F146" s="2">
        <f>AVERAGEIF(IMDB_Movie_Data!A:A, D146, IMDB_Movie_Data!I:I)</f>
        <v>7.6</v>
      </c>
      <c r="G146" s="6">
        <f t="shared" si="2"/>
        <v>0.995</v>
      </c>
    </row>
    <row r="147" spans="4:7" hidden="1" x14ac:dyDescent="0.3">
      <c r="D147" s="2" t="s">
        <v>21466</v>
      </c>
      <c r="E147" s="2">
        <f>COUNTIF(IMDB_Movie_Data!A:A, D147)</f>
        <v>1</v>
      </c>
      <c r="F147" s="2">
        <f>AVERAGEIF(IMDB_Movie_Data!A:A, D147, IMDB_Movie_Data!I:I)</f>
        <v>7.6</v>
      </c>
      <c r="G147" s="6">
        <f t="shared" si="2"/>
        <v>0.996</v>
      </c>
    </row>
    <row r="148" spans="4:7" hidden="1" x14ac:dyDescent="0.3">
      <c r="D148" s="2" t="s">
        <v>20159</v>
      </c>
      <c r="E148" s="2">
        <f>COUNTIF(IMDB_Movie_Data!A:A, D148)</f>
        <v>1</v>
      </c>
      <c r="F148" s="2">
        <f>AVERAGEIF(IMDB_Movie_Data!A:A, D148, IMDB_Movie_Data!I:I)</f>
        <v>7.6</v>
      </c>
      <c r="G148" s="6">
        <f t="shared" si="2"/>
        <v>0.996</v>
      </c>
    </row>
    <row r="149" spans="4:7" hidden="1" x14ac:dyDescent="0.3">
      <c r="D149" s="2" t="s">
        <v>22482</v>
      </c>
      <c r="E149" s="2">
        <f>COUNTIF(IMDB_Movie_Data!A:A, D149)</f>
        <v>1</v>
      </c>
      <c r="F149" s="2">
        <f>AVERAGEIF(IMDB_Movie_Data!A:A, D149, IMDB_Movie_Data!I:I)</f>
        <v>7.6</v>
      </c>
      <c r="G149" s="6">
        <f t="shared" si="2"/>
        <v>0.997</v>
      </c>
    </row>
    <row r="150" spans="4:7" hidden="1" x14ac:dyDescent="0.3">
      <c r="D150" s="2" t="s">
        <v>21784</v>
      </c>
      <c r="E150" s="2">
        <f>COUNTIF(IMDB_Movie_Data!A:A, D150)</f>
        <v>1</v>
      </c>
      <c r="F150" s="2">
        <f>AVERAGEIF(IMDB_Movie_Data!A:A, D150, IMDB_Movie_Data!I:I)</f>
        <v>7.6</v>
      </c>
      <c r="G150" s="6">
        <f t="shared" si="2"/>
        <v>0.998</v>
      </c>
    </row>
    <row r="151" spans="4:7" hidden="1" x14ac:dyDescent="0.3">
      <c r="D151" s="2" t="s">
        <v>22535</v>
      </c>
      <c r="E151" s="2">
        <f>COUNTIF(IMDB_Movie_Data!A:A, D151)</f>
        <v>1</v>
      </c>
      <c r="F151" s="2">
        <f>AVERAGEIF(IMDB_Movie_Data!A:A, D151, IMDB_Movie_Data!I:I)</f>
        <v>7.6</v>
      </c>
      <c r="G151" s="6">
        <f t="shared" si="2"/>
        <v>0.998</v>
      </c>
    </row>
    <row r="152" spans="4:7" hidden="1" x14ac:dyDescent="0.3">
      <c r="D152" s="2" t="s">
        <v>22817</v>
      </c>
      <c r="E152" s="2">
        <f>COUNTIF(IMDB_Movie_Data!A:A, D152)</f>
        <v>1</v>
      </c>
      <c r="F152" s="2">
        <f>AVERAGEIF(IMDB_Movie_Data!A:A, D152, IMDB_Movie_Data!I:I)</f>
        <v>7.6</v>
      </c>
      <c r="G152" s="6">
        <f t="shared" si="2"/>
        <v>0.999</v>
      </c>
    </row>
    <row r="153" spans="4:7" hidden="1" x14ac:dyDescent="0.3">
      <c r="D153" s="2" t="s">
        <v>9362</v>
      </c>
      <c r="E153" s="2">
        <f>COUNTIF(IMDB_Movie_Data!A:A, D153)</f>
        <v>3</v>
      </c>
      <c r="F153" s="2">
        <f>AVERAGEIF(IMDB_Movie_Data!A:A, D153, IMDB_Movie_Data!I:I)</f>
        <v>7.5999999999999988</v>
      </c>
      <c r="G153" s="6">
        <f t="shared" si="2"/>
        <v>0.999</v>
      </c>
    </row>
    <row r="154" spans="4:7" hidden="1" x14ac:dyDescent="0.3">
      <c r="D154" s="2" t="s">
        <v>1155</v>
      </c>
      <c r="E154" s="2">
        <f>COUNTIF(IMDB_Movie_Data!A:A, D154)</f>
        <v>7</v>
      </c>
      <c r="F154" s="2">
        <f>AVERAGEIF(IMDB_Movie_Data!A:A, D154, IMDB_Movie_Data!I:I)</f>
        <v>7.5857142857142872</v>
      </c>
      <c r="G154" s="6">
        <f t="shared" si="2"/>
        <v>0.999</v>
      </c>
    </row>
    <row r="155" spans="4:7" hidden="1" x14ac:dyDescent="0.3">
      <c r="D155" s="2" t="s">
        <v>604</v>
      </c>
      <c r="E155" s="2">
        <f>COUNTIF(IMDB_Movie_Data!A:A, D155)</f>
        <v>5</v>
      </c>
      <c r="F155" s="2">
        <f>AVERAGEIF(IMDB_Movie_Data!A:A, D155, IMDB_Movie_Data!I:I)</f>
        <v>7.58</v>
      </c>
      <c r="G155" s="6">
        <f t="shared" si="2"/>
        <v>0.999</v>
      </c>
    </row>
    <row r="156" spans="4:7" hidden="1" x14ac:dyDescent="0.3">
      <c r="D156" s="2" t="s">
        <v>1800</v>
      </c>
      <c r="E156" s="2">
        <f>COUNTIF(IMDB_Movie_Data!A:A, D156)</f>
        <v>4</v>
      </c>
      <c r="F156" s="2">
        <f>AVERAGEIF(IMDB_Movie_Data!A:A, D156, IMDB_Movie_Data!I:I)</f>
        <v>7.5750000000000002</v>
      </c>
      <c r="G156" s="6">
        <f t="shared" si="2"/>
        <v>0.999</v>
      </c>
    </row>
    <row r="157" spans="4:7" hidden="1" x14ac:dyDescent="0.3">
      <c r="D157" s="2" t="s">
        <v>728</v>
      </c>
      <c r="E157" s="2">
        <f>COUNTIF(IMDB_Movie_Data!A:A, D157)</f>
        <v>3</v>
      </c>
      <c r="F157" s="2">
        <f>AVERAGEIF(IMDB_Movie_Data!A:A, D157, IMDB_Movie_Data!I:I)</f>
        <v>7.5666666666666673</v>
      </c>
      <c r="G157" s="6">
        <f t="shared" si="2"/>
        <v>0.999</v>
      </c>
    </row>
    <row r="158" spans="4:7" hidden="1" x14ac:dyDescent="0.3">
      <c r="D158" s="2" t="s">
        <v>16174</v>
      </c>
      <c r="E158" s="2">
        <f>COUNTIF(IMDB_Movie_Data!A:A, D158)</f>
        <v>2</v>
      </c>
      <c r="F158" s="2">
        <f>AVERAGEIF(IMDB_Movie_Data!A:A, D158, IMDB_Movie_Data!I:I)</f>
        <v>7.5500000000000007</v>
      </c>
      <c r="G158" s="6">
        <f t="shared" si="2"/>
        <v>0.999</v>
      </c>
    </row>
    <row r="159" spans="4:7" hidden="1" x14ac:dyDescent="0.3">
      <c r="D159" s="2" t="s">
        <v>2750</v>
      </c>
      <c r="E159" s="2">
        <f>COUNTIF(IMDB_Movie_Data!A:A, D159)</f>
        <v>2</v>
      </c>
      <c r="F159" s="2">
        <f>AVERAGEIF(IMDB_Movie_Data!A:A, D159, IMDB_Movie_Data!I:I)</f>
        <v>7.55</v>
      </c>
      <c r="G159" s="6">
        <f t="shared" si="2"/>
        <v>0.997</v>
      </c>
    </row>
    <row r="160" spans="4:7" hidden="1" x14ac:dyDescent="0.3">
      <c r="D160" s="2" t="s">
        <v>6736</v>
      </c>
      <c r="E160" s="2">
        <f>COUNTIF(IMDB_Movie_Data!A:A, D160)</f>
        <v>2</v>
      </c>
      <c r="F160" s="2">
        <f>AVERAGEIF(IMDB_Movie_Data!A:A, D160, IMDB_Movie_Data!I:I)</f>
        <v>7.55</v>
      </c>
      <c r="G160" s="6">
        <f t="shared" si="2"/>
        <v>0.998</v>
      </c>
    </row>
    <row r="161" spans="4:7" hidden="1" x14ac:dyDescent="0.3">
      <c r="D161" s="2" t="s">
        <v>11094</v>
      </c>
      <c r="E161" s="2">
        <f>COUNTIF(IMDB_Movie_Data!A:A, D161)</f>
        <v>2</v>
      </c>
      <c r="F161" s="2">
        <f>AVERAGEIF(IMDB_Movie_Data!A:A, D161, IMDB_Movie_Data!I:I)</f>
        <v>7.55</v>
      </c>
      <c r="G161" s="6">
        <f t="shared" si="2"/>
        <v>0.998</v>
      </c>
    </row>
    <row r="162" spans="4:7" hidden="1" x14ac:dyDescent="0.3">
      <c r="D162" s="2" t="s">
        <v>13509</v>
      </c>
      <c r="E162" s="2">
        <f>COUNTIF(IMDB_Movie_Data!A:A, D162)</f>
        <v>2</v>
      </c>
      <c r="F162" s="2">
        <f>AVERAGEIF(IMDB_Movie_Data!A:A, D162, IMDB_Movie_Data!I:I)</f>
        <v>7.55</v>
      </c>
      <c r="G162" s="6">
        <f t="shared" si="2"/>
        <v>0.999</v>
      </c>
    </row>
    <row r="163" spans="4:7" x14ac:dyDescent="0.3">
      <c r="D163" s="2" t="s">
        <v>389</v>
      </c>
      <c r="E163" s="2">
        <f>COUNTIF(IMDB_Movie_Data!A:A, D163)</f>
        <v>25</v>
      </c>
      <c r="F163" s="2">
        <f>AVERAGEIF(IMDB_Movie_Data!A:A, D163, IMDB_Movie_Data!I:I)</f>
        <v>7.5439999999999996</v>
      </c>
      <c r="G163" s="9">
        <f t="shared" si="2"/>
        <v>0.999</v>
      </c>
    </row>
    <row r="164" spans="4:7" hidden="1" x14ac:dyDescent="0.3">
      <c r="D164" s="2" t="s">
        <v>5877</v>
      </c>
      <c r="E164" s="2">
        <f>COUNTIF(IMDB_Movie_Data!A:A, D164)</f>
        <v>3</v>
      </c>
      <c r="F164" s="2">
        <f>AVERAGEIF(IMDB_Movie_Data!A:A, D164, IMDB_Movie_Data!I:I)</f>
        <v>7.5333333333333341</v>
      </c>
      <c r="G164" s="6">
        <f t="shared" si="2"/>
        <v>0.999</v>
      </c>
    </row>
    <row r="165" spans="4:7" hidden="1" x14ac:dyDescent="0.3">
      <c r="D165" s="2" t="s">
        <v>1939</v>
      </c>
      <c r="E165" s="2">
        <f>COUNTIF(IMDB_Movie_Data!A:A, D165)</f>
        <v>4</v>
      </c>
      <c r="F165" s="2">
        <f>AVERAGEIF(IMDB_Movie_Data!A:A, D165, IMDB_Movie_Data!I:I)</f>
        <v>7.5250000000000004</v>
      </c>
      <c r="G165" s="6">
        <f t="shared" si="2"/>
        <v>0.999</v>
      </c>
    </row>
    <row r="166" spans="4:7" hidden="1" x14ac:dyDescent="0.3">
      <c r="D166" s="2" t="s">
        <v>7076</v>
      </c>
      <c r="E166" s="2">
        <f>COUNTIF(IMDB_Movie_Data!A:A, D166)</f>
        <v>6</v>
      </c>
      <c r="F166" s="2">
        <f>AVERAGEIF(IMDB_Movie_Data!A:A, D166, IMDB_Movie_Data!I:I)</f>
        <v>7.5166666666666666</v>
      </c>
      <c r="G166" s="6">
        <f t="shared" si="2"/>
        <v>0.999</v>
      </c>
    </row>
    <row r="167" spans="4:7" hidden="1" x14ac:dyDescent="0.3">
      <c r="D167" s="2" t="s">
        <v>13347</v>
      </c>
      <c r="E167" s="2">
        <f>COUNTIF(IMDB_Movie_Data!A:A, D167)</f>
        <v>3</v>
      </c>
      <c r="F167" s="2">
        <f>AVERAGEIF(IMDB_Movie_Data!A:A, D167, IMDB_Movie_Data!I:I)</f>
        <v>7.5</v>
      </c>
      <c r="G167" s="6">
        <f t="shared" si="2"/>
        <v>0.98399999999999999</v>
      </c>
    </row>
    <row r="168" spans="4:7" hidden="1" x14ac:dyDescent="0.3">
      <c r="D168" s="2" t="s">
        <v>5918</v>
      </c>
      <c r="E168" s="2">
        <f>COUNTIF(IMDB_Movie_Data!A:A, D168)</f>
        <v>2</v>
      </c>
      <c r="F168" s="2">
        <f>AVERAGEIF(IMDB_Movie_Data!A:A, D168, IMDB_Movie_Data!I:I)</f>
        <v>7.5</v>
      </c>
      <c r="G168" s="6">
        <f t="shared" si="2"/>
        <v>0.98399999999999999</v>
      </c>
    </row>
    <row r="169" spans="4:7" hidden="1" x14ac:dyDescent="0.3">
      <c r="D169" s="2" t="s">
        <v>5121</v>
      </c>
      <c r="E169" s="2">
        <f>COUNTIF(IMDB_Movie_Data!A:A, D169)</f>
        <v>2</v>
      </c>
      <c r="F169" s="2">
        <f>AVERAGEIF(IMDB_Movie_Data!A:A, D169, IMDB_Movie_Data!I:I)</f>
        <v>7.5</v>
      </c>
      <c r="G169" s="6">
        <f t="shared" si="2"/>
        <v>0.98499999999999999</v>
      </c>
    </row>
    <row r="170" spans="4:7" hidden="1" x14ac:dyDescent="0.3">
      <c r="D170" s="2" t="s">
        <v>7174</v>
      </c>
      <c r="E170" s="2">
        <f>COUNTIF(IMDB_Movie_Data!A:A, D170)</f>
        <v>2</v>
      </c>
      <c r="F170" s="2">
        <f>AVERAGEIF(IMDB_Movie_Data!A:A, D170, IMDB_Movie_Data!I:I)</f>
        <v>7.5</v>
      </c>
      <c r="G170" s="6">
        <f t="shared" si="2"/>
        <v>0.98599999999999999</v>
      </c>
    </row>
    <row r="171" spans="4:7" hidden="1" x14ac:dyDescent="0.3">
      <c r="D171" s="2" t="s">
        <v>11441</v>
      </c>
      <c r="E171" s="2">
        <f>COUNTIF(IMDB_Movie_Data!A:A, D171)</f>
        <v>2</v>
      </c>
      <c r="F171" s="2">
        <f>AVERAGEIF(IMDB_Movie_Data!A:A, D171, IMDB_Movie_Data!I:I)</f>
        <v>7.5</v>
      </c>
      <c r="G171" s="6">
        <f t="shared" si="2"/>
        <v>0.98599999999999999</v>
      </c>
    </row>
    <row r="172" spans="4:7" hidden="1" x14ac:dyDescent="0.3">
      <c r="D172" s="2" t="s">
        <v>3453</v>
      </c>
      <c r="E172" s="2">
        <f>COUNTIF(IMDB_Movie_Data!A:A, D172)</f>
        <v>2</v>
      </c>
      <c r="F172" s="2">
        <f>AVERAGEIF(IMDB_Movie_Data!A:A, D172, IMDB_Movie_Data!I:I)</f>
        <v>7.5</v>
      </c>
      <c r="G172" s="6">
        <f t="shared" si="2"/>
        <v>0.98699999999999999</v>
      </c>
    </row>
    <row r="173" spans="4:7" hidden="1" x14ac:dyDescent="0.3">
      <c r="D173" s="2" t="s">
        <v>24065</v>
      </c>
      <c r="E173" s="2">
        <f>COUNTIF(IMDB_Movie_Data!A:A, D173)</f>
        <v>1</v>
      </c>
      <c r="F173" s="2">
        <f>AVERAGEIF(IMDB_Movie_Data!A:A, D173, IMDB_Movie_Data!I:I)</f>
        <v>7.5</v>
      </c>
      <c r="G173" s="6">
        <f t="shared" si="2"/>
        <v>0.98799999999999999</v>
      </c>
    </row>
    <row r="174" spans="4:7" hidden="1" x14ac:dyDescent="0.3">
      <c r="D174" s="2" t="s">
        <v>2129</v>
      </c>
      <c r="E174" s="2">
        <f>COUNTIF(IMDB_Movie_Data!A:A, D174)</f>
        <v>1</v>
      </c>
      <c r="F174" s="2">
        <f>AVERAGEIF(IMDB_Movie_Data!A:A, D174, IMDB_Movie_Data!I:I)</f>
        <v>7.5</v>
      </c>
      <c r="G174" s="6">
        <f t="shared" si="2"/>
        <v>0.98799999999999999</v>
      </c>
    </row>
    <row r="175" spans="4:7" hidden="1" x14ac:dyDescent="0.3">
      <c r="D175" s="2" t="s">
        <v>6028</v>
      </c>
      <c r="E175" s="2">
        <f>COUNTIF(IMDB_Movie_Data!A:A, D175)</f>
        <v>1</v>
      </c>
      <c r="F175" s="2">
        <f>AVERAGEIF(IMDB_Movie_Data!A:A, D175, IMDB_Movie_Data!I:I)</f>
        <v>7.5</v>
      </c>
      <c r="G175" s="6">
        <f t="shared" si="2"/>
        <v>0.98899999999999999</v>
      </c>
    </row>
    <row r="176" spans="4:7" hidden="1" x14ac:dyDescent="0.3">
      <c r="D176" s="2" t="s">
        <v>8293</v>
      </c>
      <c r="E176" s="2">
        <f>COUNTIF(IMDB_Movie_Data!A:A, D176)</f>
        <v>1</v>
      </c>
      <c r="F176" s="2">
        <f>AVERAGEIF(IMDB_Movie_Data!A:A, D176, IMDB_Movie_Data!I:I)</f>
        <v>7.5</v>
      </c>
      <c r="G176" s="6">
        <f t="shared" si="2"/>
        <v>0.98899999999999999</v>
      </c>
    </row>
    <row r="177" spans="4:7" hidden="1" x14ac:dyDescent="0.3">
      <c r="D177" s="2" t="s">
        <v>9650</v>
      </c>
      <c r="E177" s="2">
        <f>COUNTIF(IMDB_Movie_Data!A:A, D177)</f>
        <v>1</v>
      </c>
      <c r="F177" s="2">
        <f>AVERAGEIF(IMDB_Movie_Data!A:A, D177, IMDB_Movie_Data!I:I)</f>
        <v>7.5</v>
      </c>
      <c r="G177" s="6">
        <f t="shared" si="2"/>
        <v>0.99</v>
      </c>
    </row>
    <row r="178" spans="4:7" hidden="1" x14ac:dyDescent="0.3">
      <c r="D178" s="2" t="s">
        <v>10865</v>
      </c>
      <c r="E178" s="2">
        <f>COUNTIF(IMDB_Movie_Data!A:A, D178)</f>
        <v>1</v>
      </c>
      <c r="F178" s="2">
        <f>AVERAGEIF(IMDB_Movie_Data!A:A, D178, IMDB_Movie_Data!I:I)</f>
        <v>7.5</v>
      </c>
      <c r="G178" s="6">
        <f t="shared" si="2"/>
        <v>0.99099999999999999</v>
      </c>
    </row>
    <row r="179" spans="4:7" hidden="1" x14ac:dyDescent="0.3">
      <c r="D179" s="2" t="s">
        <v>11389</v>
      </c>
      <c r="E179" s="2">
        <f>COUNTIF(IMDB_Movie_Data!A:A, D179)</f>
        <v>1</v>
      </c>
      <c r="F179" s="2">
        <f>AVERAGEIF(IMDB_Movie_Data!A:A, D179, IMDB_Movie_Data!I:I)</f>
        <v>7.5</v>
      </c>
      <c r="G179" s="6">
        <f t="shared" si="2"/>
        <v>0.99099999999999999</v>
      </c>
    </row>
    <row r="180" spans="4:7" hidden="1" x14ac:dyDescent="0.3">
      <c r="D180" s="2" t="s">
        <v>3448</v>
      </c>
      <c r="E180" s="2">
        <f>COUNTIF(IMDB_Movie_Data!A:A, D180)</f>
        <v>1</v>
      </c>
      <c r="F180" s="2">
        <f>AVERAGEIF(IMDB_Movie_Data!A:A, D180, IMDB_Movie_Data!I:I)</f>
        <v>7.5</v>
      </c>
      <c r="G180" s="6">
        <f t="shared" si="2"/>
        <v>0.99199999999999999</v>
      </c>
    </row>
    <row r="181" spans="4:7" hidden="1" x14ac:dyDescent="0.3">
      <c r="D181" s="2" t="s">
        <v>13332</v>
      </c>
      <c r="E181" s="2">
        <f>COUNTIF(IMDB_Movie_Data!A:A, D181)</f>
        <v>1</v>
      </c>
      <c r="F181" s="2">
        <f>AVERAGEIF(IMDB_Movie_Data!A:A, D181, IMDB_Movie_Data!I:I)</f>
        <v>7.5</v>
      </c>
      <c r="G181" s="6">
        <f t="shared" si="2"/>
        <v>0.99299999999999999</v>
      </c>
    </row>
    <row r="182" spans="4:7" hidden="1" x14ac:dyDescent="0.3">
      <c r="D182" s="2" t="s">
        <v>14439</v>
      </c>
      <c r="E182" s="2">
        <f>COUNTIF(IMDB_Movie_Data!A:A, D182)</f>
        <v>1</v>
      </c>
      <c r="F182" s="2">
        <f>AVERAGEIF(IMDB_Movie_Data!A:A, D182, IMDB_Movie_Data!I:I)</f>
        <v>7.5</v>
      </c>
      <c r="G182" s="6">
        <f t="shared" si="2"/>
        <v>0.99299999999999999</v>
      </c>
    </row>
    <row r="183" spans="4:7" hidden="1" x14ac:dyDescent="0.3">
      <c r="D183" s="2" t="s">
        <v>14580</v>
      </c>
      <c r="E183" s="2">
        <f>COUNTIF(IMDB_Movie_Data!A:A, D183)</f>
        <v>1</v>
      </c>
      <c r="F183" s="2">
        <f>AVERAGEIF(IMDB_Movie_Data!A:A, D183, IMDB_Movie_Data!I:I)</f>
        <v>7.5</v>
      </c>
      <c r="G183" s="6">
        <f t="shared" si="2"/>
        <v>0.99399999999999999</v>
      </c>
    </row>
    <row r="184" spans="4:7" hidden="1" x14ac:dyDescent="0.3">
      <c r="D184" s="2" t="s">
        <v>16655</v>
      </c>
      <c r="E184" s="2">
        <f>COUNTIF(IMDB_Movie_Data!A:A, D184)</f>
        <v>1</v>
      </c>
      <c r="F184" s="2">
        <f>AVERAGEIF(IMDB_Movie_Data!A:A, D184, IMDB_Movie_Data!I:I)</f>
        <v>7.5</v>
      </c>
      <c r="G184" s="6">
        <f t="shared" si="2"/>
        <v>0.99399999999999999</v>
      </c>
    </row>
    <row r="185" spans="4:7" hidden="1" x14ac:dyDescent="0.3">
      <c r="D185" s="2" t="s">
        <v>14844</v>
      </c>
      <c r="E185" s="2">
        <f>COUNTIF(IMDB_Movie_Data!A:A, D185)</f>
        <v>1</v>
      </c>
      <c r="F185" s="2">
        <f>AVERAGEIF(IMDB_Movie_Data!A:A, D185, IMDB_Movie_Data!I:I)</f>
        <v>7.5</v>
      </c>
      <c r="G185" s="6">
        <f t="shared" si="2"/>
        <v>0.995</v>
      </c>
    </row>
    <row r="186" spans="4:7" hidden="1" x14ac:dyDescent="0.3">
      <c r="D186" s="2" t="s">
        <v>18054</v>
      </c>
      <c r="E186" s="2">
        <f>COUNTIF(IMDB_Movie_Data!A:A, D186)</f>
        <v>1</v>
      </c>
      <c r="F186" s="2">
        <f>AVERAGEIF(IMDB_Movie_Data!A:A, D186, IMDB_Movie_Data!I:I)</f>
        <v>7.5</v>
      </c>
      <c r="G186" s="6">
        <f t="shared" si="2"/>
        <v>0.996</v>
      </c>
    </row>
    <row r="187" spans="4:7" hidden="1" x14ac:dyDescent="0.3">
      <c r="D187" s="2" t="s">
        <v>19139</v>
      </c>
      <c r="E187" s="2">
        <f>COUNTIF(IMDB_Movie_Data!A:A, D187)</f>
        <v>1</v>
      </c>
      <c r="F187" s="2">
        <f>AVERAGEIF(IMDB_Movie_Data!A:A, D187, IMDB_Movie_Data!I:I)</f>
        <v>7.5</v>
      </c>
      <c r="G187" s="6">
        <f t="shared" si="2"/>
        <v>0.996</v>
      </c>
    </row>
    <row r="188" spans="4:7" hidden="1" x14ac:dyDescent="0.3">
      <c r="D188" s="2" t="s">
        <v>20711</v>
      </c>
      <c r="E188" s="2">
        <f>COUNTIF(IMDB_Movie_Data!A:A, D188)</f>
        <v>1</v>
      </c>
      <c r="F188" s="2">
        <f>AVERAGEIF(IMDB_Movie_Data!A:A, D188, IMDB_Movie_Data!I:I)</f>
        <v>7.5</v>
      </c>
      <c r="G188" s="6">
        <f t="shared" si="2"/>
        <v>0.997</v>
      </c>
    </row>
    <row r="189" spans="4:7" hidden="1" x14ac:dyDescent="0.3">
      <c r="D189" s="2" t="s">
        <v>23429</v>
      </c>
      <c r="E189" s="2">
        <f>COUNTIF(IMDB_Movie_Data!A:A, D189)</f>
        <v>1</v>
      </c>
      <c r="F189" s="2">
        <f>AVERAGEIF(IMDB_Movie_Data!A:A, D189, IMDB_Movie_Data!I:I)</f>
        <v>7.5</v>
      </c>
      <c r="G189" s="6">
        <f t="shared" si="2"/>
        <v>0.998</v>
      </c>
    </row>
    <row r="190" spans="4:7" hidden="1" x14ac:dyDescent="0.3">
      <c r="D190" s="2" t="s">
        <v>19470</v>
      </c>
      <c r="E190" s="2">
        <f>COUNTIF(IMDB_Movie_Data!A:A, D190)</f>
        <v>1</v>
      </c>
      <c r="F190" s="2">
        <f>AVERAGEIF(IMDB_Movie_Data!A:A, D190, IMDB_Movie_Data!I:I)</f>
        <v>7.5</v>
      </c>
      <c r="G190" s="6">
        <f t="shared" si="2"/>
        <v>0.998</v>
      </c>
    </row>
    <row r="191" spans="4:7" hidden="1" x14ac:dyDescent="0.3">
      <c r="D191" s="2" t="s">
        <v>23350</v>
      </c>
      <c r="E191" s="2">
        <f>COUNTIF(IMDB_Movie_Data!A:A, D191)</f>
        <v>1</v>
      </c>
      <c r="F191" s="2">
        <f>AVERAGEIF(IMDB_Movie_Data!A:A, D191, IMDB_Movie_Data!I:I)</f>
        <v>7.5</v>
      </c>
      <c r="G191" s="6">
        <f t="shared" si="2"/>
        <v>0.999</v>
      </c>
    </row>
    <row r="192" spans="4:7" hidden="1" x14ac:dyDescent="0.3">
      <c r="D192" s="2" t="s">
        <v>1204</v>
      </c>
      <c r="E192" s="2">
        <f>COUNTIF(IMDB_Movie_Data!A:A, D192)</f>
        <v>6</v>
      </c>
      <c r="F192" s="2">
        <f>AVERAGEIF(IMDB_Movie_Data!A:A, D192, IMDB_Movie_Data!I:I)</f>
        <v>7.4833333333333334</v>
      </c>
      <c r="G192" s="6">
        <f t="shared" si="2"/>
        <v>0.999</v>
      </c>
    </row>
    <row r="193" spans="4:7" hidden="1" x14ac:dyDescent="0.3">
      <c r="D193" s="2" t="s">
        <v>7644</v>
      </c>
      <c r="E193" s="2">
        <f>COUNTIF(IMDB_Movie_Data!A:A, D193)</f>
        <v>3</v>
      </c>
      <c r="F193" s="2">
        <f>AVERAGEIF(IMDB_Movie_Data!A:A, D193, IMDB_Movie_Data!I:I)</f>
        <v>7.4666666666666659</v>
      </c>
      <c r="G193" s="6">
        <f t="shared" si="2"/>
        <v>0.999</v>
      </c>
    </row>
    <row r="194" spans="4:7" hidden="1" x14ac:dyDescent="0.3">
      <c r="D194" s="2" t="s">
        <v>48</v>
      </c>
      <c r="E194" s="2">
        <f>COUNTIF(IMDB_Movie_Data!A:A, D194)</f>
        <v>7</v>
      </c>
      <c r="F194" s="2">
        <f>AVERAGEIF(IMDB_Movie_Data!A:A, D194, IMDB_Movie_Data!I:I)</f>
        <v>7.4571428571428564</v>
      </c>
      <c r="G194" s="6">
        <f t="shared" si="2"/>
        <v>0.999</v>
      </c>
    </row>
    <row r="195" spans="4:7" hidden="1" x14ac:dyDescent="0.3">
      <c r="D195" s="2" t="s">
        <v>6620</v>
      </c>
      <c r="E195" s="2">
        <f>COUNTIF(IMDB_Movie_Data!A:A, D195)</f>
        <v>4</v>
      </c>
      <c r="F195" s="2">
        <f>AVERAGEIF(IMDB_Movie_Data!A:A, D195, IMDB_Movie_Data!I:I)</f>
        <v>7.45</v>
      </c>
      <c r="G195" s="6">
        <f t="shared" si="2"/>
        <v>0.998</v>
      </c>
    </row>
    <row r="196" spans="4:7" hidden="1" x14ac:dyDescent="0.3">
      <c r="D196" s="2" t="s">
        <v>9085</v>
      </c>
      <c r="E196" s="2">
        <f>COUNTIF(IMDB_Movie_Data!A:A, D196)</f>
        <v>2</v>
      </c>
      <c r="F196" s="2">
        <f>AVERAGEIF(IMDB_Movie_Data!A:A, D196, IMDB_Movie_Data!I:I)</f>
        <v>7.45</v>
      </c>
      <c r="G196" s="6">
        <f t="shared" si="2"/>
        <v>0.998</v>
      </c>
    </row>
    <row r="197" spans="4:7" hidden="1" x14ac:dyDescent="0.3">
      <c r="D197" s="2" t="s">
        <v>14383</v>
      </c>
      <c r="E197" s="2">
        <f>COUNTIF(IMDB_Movie_Data!A:A, D197)</f>
        <v>2</v>
      </c>
      <c r="F197" s="2">
        <f>AVERAGEIF(IMDB_Movie_Data!A:A, D197, IMDB_Movie_Data!I:I)</f>
        <v>7.45</v>
      </c>
      <c r="G197" s="6">
        <f t="shared" ref="G197:G260" si="3">_xlfn.PERCENTRANK.EXC(F197:F1947, F197)</f>
        <v>0.999</v>
      </c>
    </row>
    <row r="198" spans="4:7" hidden="1" x14ac:dyDescent="0.3">
      <c r="D198" s="2" t="s">
        <v>351</v>
      </c>
      <c r="E198" s="2">
        <f>COUNTIF(IMDB_Movie_Data!A:A, D198)</f>
        <v>4</v>
      </c>
      <c r="F198" s="2">
        <f>AVERAGEIF(IMDB_Movie_Data!A:A, D198, IMDB_Movie_Data!I:I)</f>
        <v>7.4499999999999993</v>
      </c>
      <c r="G198" s="6">
        <f t="shared" si="3"/>
        <v>0.998</v>
      </c>
    </row>
    <row r="199" spans="4:7" hidden="1" x14ac:dyDescent="0.3">
      <c r="D199" s="2" t="s">
        <v>1727</v>
      </c>
      <c r="E199" s="2">
        <f>COUNTIF(IMDB_Movie_Data!A:A, D199)</f>
        <v>2</v>
      </c>
      <c r="F199" s="2">
        <f>AVERAGEIF(IMDB_Movie_Data!A:A, D199, IMDB_Movie_Data!I:I)</f>
        <v>7.4499999999999993</v>
      </c>
      <c r="G199" s="6">
        <f t="shared" si="3"/>
        <v>0.999</v>
      </c>
    </row>
    <row r="200" spans="4:7" x14ac:dyDescent="0.3">
      <c r="D200" s="2" t="s">
        <v>5289</v>
      </c>
      <c r="E200" s="2">
        <f>COUNTIF(IMDB_Movie_Data!A:A, D200)</f>
        <v>8</v>
      </c>
      <c r="F200" s="2">
        <f>AVERAGEIF(IMDB_Movie_Data!A:A, D200, IMDB_Movie_Data!I:I)</f>
        <v>7.4375</v>
      </c>
      <c r="G200" s="9">
        <f t="shared" si="3"/>
        <v>0.999</v>
      </c>
    </row>
    <row r="201" spans="4:7" hidden="1" x14ac:dyDescent="0.3">
      <c r="D201" s="2" t="s">
        <v>8807</v>
      </c>
      <c r="E201" s="2">
        <f>COUNTIF(IMDB_Movie_Data!A:A, D201)</f>
        <v>3</v>
      </c>
      <c r="F201" s="2">
        <f>AVERAGEIF(IMDB_Movie_Data!A:A, D201, IMDB_Movie_Data!I:I)</f>
        <v>7.4333333333333336</v>
      </c>
      <c r="G201" s="6">
        <f t="shared" si="3"/>
        <v>0.999</v>
      </c>
    </row>
    <row r="202" spans="4:7" hidden="1" x14ac:dyDescent="0.3">
      <c r="D202" s="2" t="s">
        <v>8546</v>
      </c>
      <c r="E202" s="2">
        <f>COUNTIF(IMDB_Movie_Data!A:A, D202)</f>
        <v>3</v>
      </c>
      <c r="F202" s="2">
        <f>AVERAGEIF(IMDB_Movie_Data!A:A, D202, IMDB_Movie_Data!I:I)</f>
        <v>7.4333333333333327</v>
      </c>
      <c r="G202" s="6">
        <f t="shared" si="3"/>
        <v>0.999</v>
      </c>
    </row>
    <row r="203" spans="4:7" hidden="1" x14ac:dyDescent="0.3">
      <c r="D203" s="2" t="s">
        <v>8191</v>
      </c>
      <c r="E203" s="2">
        <f>COUNTIF(IMDB_Movie_Data!A:A, D203)</f>
        <v>5</v>
      </c>
      <c r="F203" s="2">
        <f>AVERAGEIF(IMDB_Movie_Data!A:A, D203, IMDB_Movie_Data!I:I)</f>
        <v>7.42</v>
      </c>
      <c r="G203" s="6">
        <f t="shared" si="3"/>
        <v>0.999</v>
      </c>
    </row>
    <row r="204" spans="4:7" hidden="1" x14ac:dyDescent="0.3">
      <c r="D204" s="2" t="s">
        <v>12018</v>
      </c>
      <c r="E204" s="2">
        <f>COUNTIF(IMDB_Movie_Data!A:A, D204)</f>
        <v>3</v>
      </c>
      <c r="F204" s="2">
        <f>AVERAGEIF(IMDB_Movie_Data!A:A, D204, IMDB_Movie_Data!I:I)</f>
        <v>7.4000000000000012</v>
      </c>
      <c r="G204" s="6">
        <f t="shared" si="3"/>
        <v>0.999</v>
      </c>
    </row>
    <row r="205" spans="4:7" hidden="1" x14ac:dyDescent="0.3">
      <c r="D205" s="2" t="s">
        <v>1432</v>
      </c>
      <c r="E205" s="2">
        <f>COUNTIF(IMDB_Movie_Data!A:A, D205)</f>
        <v>5</v>
      </c>
      <c r="F205" s="2">
        <f>AVERAGEIF(IMDB_Movie_Data!A:A, D205, IMDB_Movie_Data!I:I)</f>
        <v>7.4</v>
      </c>
      <c r="G205" s="6">
        <f t="shared" si="3"/>
        <v>0.98799999999999999</v>
      </c>
    </row>
    <row r="206" spans="4:7" hidden="1" x14ac:dyDescent="0.3">
      <c r="D206" s="2" t="s">
        <v>249</v>
      </c>
      <c r="E206" s="2">
        <f>COUNTIF(IMDB_Movie_Data!A:A, D206)</f>
        <v>2</v>
      </c>
      <c r="F206" s="2">
        <f>AVERAGEIF(IMDB_Movie_Data!A:A, D206, IMDB_Movie_Data!I:I)</f>
        <v>7.4</v>
      </c>
      <c r="G206" s="6">
        <f t="shared" si="3"/>
        <v>0.98899999999999999</v>
      </c>
    </row>
    <row r="207" spans="4:7" hidden="1" x14ac:dyDescent="0.3">
      <c r="D207" s="2" t="s">
        <v>11333</v>
      </c>
      <c r="E207" s="2">
        <f>COUNTIF(IMDB_Movie_Data!A:A, D207)</f>
        <v>2</v>
      </c>
      <c r="F207" s="2">
        <f>AVERAGEIF(IMDB_Movie_Data!A:A, D207, IMDB_Movie_Data!I:I)</f>
        <v>7.4</v>
      </c>
      <c r="G207" s="6">
        <f t="shared" si="3"/>
        <v>0.98899999999999999</v>
      </c>
    </row>
    <row r="208" spans="4:7" hidden="1" x14ac:dyDescent="0.3">
      <c r="D208" s="2" t="s">
        <v>15585</v>
      </c>
      <c r="E208" s="2">
        <f>COUNTIF(IMDB_Movie_Data!A:A, D208)</f>
        <v>2</v>
      </c>
      <c r="F208" s="2">
        <f>AVERAGEIF(IMDB_Movie_Data!A:A, D208, IMDB_Movie_Data!I:I)</f>
        <v>7.4</v>
      </c>
      <c r="G208" s="6">
        <f t="shared" si="3"/>
        <v>0.99</v>
      </c>
    </row>
    <row r="209" spans="4:7" hidden="1" x14ac:dyDescent="0.3">
      <c r="D209" s="2" t="s">
        <v>3252</v>
      </c>
      <c r="E209" s="2">
        <f>COUNTIF(IMDB_Movie_Data!A:A, D209)</f>
        <v>1</v>
      </c>
      <c r="F209" s="2">
        <f>AVERAGEIF(IMDB_Movie_Data!A:A, D209, IMDB_Movie_Data!I:I)</f>
        <v>7.4</v>
      </c>
      <c r="G209" s="6">
        <f t="shared" si="3"/>
        <v>0.99</v>
      </c>
    </row>
    <row r="210" spans="4:7" hidden="1" x14ac:dyDescent="0.3">
      <c r="D210" s="2" t="s">
        <v>15048</v>
      </c>
      <c r="E210" s="2">
        <f>COUNTIF(IMDB_Movie_Data!A:A, D210)</f>
        <v>1</v>
      </c>
      <c r="F210" s="2">
        <f>AVERAGEIF(IMDB_Movie_Data!A:A, D210, IMDB_Movie_Data!I:I)</f>
        <v>7.4</v>
      </c>
      <c r="G210" s="6">
        <f t="shared" si="3"/>
        <v>0.99099999999999999</v>
      </c>
    </row>
    <row r="211" spans="4:7" hidden="1" x14ac:dyDescent="0.3">
      <c r="D211" s="2" t="s">
        <v>17122</v>
      </c>
      <c r="E211" s="2">
        <f>COUNTIF(IMDB_Movie_Data!A:A, D211)</f>
        <v>1</v>
      </c>
      <c r="F211" s="2">
        <f>AVERAGEIF(IMDB_Movie_Data!A:A, D211, IMDB_Movie_Data!I:I)</f>
        <v>7.4</v>
      </c>
      <c r="G211" s="6">
        <f t="shared" si="3"/>
        <v>0.99199999999999999</v>
      </c>
    </row>
    <row r="212" spans="4:7" hidden="1" x14ac:dyDescent="0.3">
      <c r="D212" s="2" t="s">
        <v>6575</v>
      </c>
      <c r="E212" s="2">
        <f>COUNTIF(IMDB_Movie_Data!A:A, D212)</f>
        <v>1</v>
      </c>
      <c r="F212" s="2">
        <f>AVERAGEIF(IMDB_Movie_Data!A:A, D212, IMDB_Movie_Data!I:I)</f>
        <v>7.4</v>
      </c>
      <c r="G212" s="6">
        <f t="shared" si="3"/>
        <v>0.99199999999999999</v>
      </c>
    </row>
    <row r="213" spans="4:7" hidden="1" x14ac:dyDescent="0.3">
      <c r="D213" s="2" t="s">
        <v>18103</v>
      </c>
      <c r="E213" s="2">
        <f>COUNTIF(IMDB_Movie_Data!A:A, D213)</f>
        <v>1</v>
      </c>
      <c r="F213" s="2">
        <f>AVERAGEIF(IMDB_Movie_Data!A:A, D213, IMDB_Movie_Data!I:I)</f>
        <v>7.4</v>
      </c>
      <c r="G213" s="6">
        <f t="shared" si="3"/>
        <v>0.99299999999999999</v>
      </c>
    </row>
    <row r="214" spans="4:7" hidden="1" x14ac:dyDescent="0.3">
      <c r="D214" s="2" t="s">
        <v>20250</v>
      </c>
      <c r="E214" s="2">
        <f>COUNTIF(IMDB_Movie_Data!A:A, D214)</f>
        <v>1</v>
      </c>
      <c r="F214" s="2">
        <f>AVERAGEIF(IMDB_Movie_Data!A:A, D214, IMDB_Movie_Data!I:I)</f>
        <v>7.4</v>
      </c>
      <c r="G214" s="6">
        <f t="shared" si="3"/>
        <v>0.99399999999999999</v>
      </c>
    </row>
    <row r="215" spans="4:7" hidden="1" x14ac:dyDescent="0.3">
      <c r="D215" s="2" t="s">
        <v>21171</v>
      </c>
      <c r="E215" s="2">
        <f>COUNTIF(IMDB_Movie_Data!A:A, D215)</f>
        <v>1</v>
      </c>
      <c r="F215" s="2">
        <f>AVERAGEIF(IMDB_Movie_Data!A:A, D215, IMDB_Movie_Data!I:I)</f>
        <v>7.4</v>
      </c>
      <c r="G215" s="6">
        <f t="shared" si="3"/>
        <v>0.99399999999999999</v>
      </c>
    </row>
    <row r="216" spans="4:7" hidden="1" x14ac:dyDescent="0.3">
      <c r="D216" s="2" t="s">
        <v>14739</v>
      </c>
      <c r="E216" s="2">
        <f>COUNTIF(IMDB_Movie_Data!A:A, D216)</f>
        <v>1</v>
      </c>
      <c r="F216" s="2">
        <f>AVERAGEIF(IMDB_Movie_Data!A:A, D216, IMDB_Movie_Data!I:I)</f>
        <v>7.4</v>
      </c>
      <c r="G216" s="6">
        <f t="shared" si="3"/>
        <v>0.995</v>
      </c>
    </row>
    <row r="217" spans="4:7" hidden="1" x14ac:dyDescent="0.3">
      <c r="D217" s="2" t="s">
        <v>21568</v>
      </c>
      <c r="E217" s="2">
        <f>COUNTIF(IMDB_Movie_Data!A:A, D217)</f>
        <v>1</v>
      </c>
      <c r="F217" s="2">
        <f>AVERAGEIF(IMDB_Movie_Data!A:A, D217, IMDB_Movie_Data!I:I)</f>
        <v>7.4</v>
      </c>
      <c r="G217" s="6">
        <f t="shared" si="3"/>
        <v>0.996</v>
      </c>
    </row>
    <row r="218" spans="4:7" hidden="1" x14ac:dyDescent="0.3">
      <c r="D218" s="2" t="s">
        <v>21662</v>
      </c>
      <c r="E218" s="2">
        <f>COUNTIF(IMDB_Movie_Data!A:A, D218)</f>
        <v>1</v>
      </c>
      <c r="F218" s="2">
        <f>AVERAGEIF(IMDB_Movie_Data!A:A, D218, IMDB_Movie_Data!I:I)</f>
        <v>7.4</v>
      </c>
      <c r="G218" s="6">
        <f t="shared" si="3"/>
        <v>0.996</v>
      </c>
    </row>
    <row r="219" spans="4:7" hidden="1" x14ac:dyDescent="0.3">
      <c r="D219" s="2" t="s">
        <v>24078</v>
      </c>
      <c r="E219" s="2">
        <f>COUNTIF(IMDB_Movie_Data!A:A, D219)</f>
        <v>1</v>
      </c>
      <c r="F219" s="2">
        <f>AVERAGEIF(IMDB_Movie_Data!A:A, D219, IMDB_Movie_Data!I:I)</f>
        <v>7.4</v>
      </c>
      <c r="G219" s="6">
        <f t="shared" si="3"/>
        <v>0.997</v>
      </c>
    </row>
    <row r="220" spans="4:7" hidden="1" x14ac:dyDescent="0.3">
      <c r="D220" s="2" t="s">
        <v>23582</v>
      </c>
      <c r="E220" s="2">
        <f>COUNTIF(IMDB_Movie_Data!A:A, D220)</f>
        <v>1</v>
      </c>
      <c r="F220" s="2">
        <f>AVERAGEIF(IMDB_Movie_Data!A:A, D220, IMDB_Movie_Data!I:I)</f>
        <v>7.4</v>
      </c>
      <c r="G220" s="6">
        <f t="shared" si="3"/>
        <v>0.998</v>
      </c>
    </row>
    <row r="221" spans="4:7" hidden="1" x14ac:dyDescent="0.3">
      <c r="D221" s="2" t="s">
        <v>21739</v>
      </c>
      <c r="E221" s="2">
        <f>COUNTIF(IMDB_Movie_Data!A:A, D221)</f>
        <v>1</v>
      </c>
      <c r="F221" s="2">
        <f>AVERAGEIF(IMDB_Movie_Data!A:A, D221, IMDB_Movie_Data!I:I)</f>
        <v>7.4</v>
      </c>
      <c r="G221" s="6">
        <f t="shared" si="3"/>
        <v>0.998</v>
      </c>
    </row>
    <row r="222" spans="4:7" hidden="1" x14ac:dyDescent="0.3">
      <c r="D222" s="2" t="s">
        <v>22549</v>
      </c>
      <c r="E222" s="2">
        <f>COUNTIF(IMDB_Movie_Data!A:A, D222)</f>
        <v>1</v>
      </c>
      <c r="F222" s="2">
        <f>AVERAGEIF(IMDB_Movie_Data!A:A, D222, IMDB_Movie_Data!I:I)</f>
        <v>7.4</v>
      </c>
      <c r="G222" s="6">
        <f t="shared" si="3"/>
        <v>0.999</v>
      </c>
    </row>
    <row r="223" spans="4:7" hidden="1" x14ac:dyDescent="0.3">
      <c r="D223" s="2" t="s">
        <v>4260</v>
      </c>
      <c r="E223" s="2">
        <f>COUNTIF(IMDB_Movie_Data!A:A, D223)</f>
        <v>4</v>
      </c>
      <c r="F223" s="2">
        <f>AVERAGEIF(IMDB_Movie_Data!A:A, D223, IMDB_Movie_Data!I:I)</f>
        <v>7.3999999999999995</v>
      </c>
      <c r="G223" s="6">
        <f t="shared" si="3"/>
        <v>0.998</v>
      </c>
    </row>
    <row r="224" spans="4:7" hidden="1" x14ac:dyDescent="0.3">
      <c r="D224" s="2" t="s">
        <v>1658</v>
      </c>
      <c r="E224" s="2">
        <f>COUNTIF(IMDB_Movie_Data!A:A, D224)</f>
        <v>3</v>
      </c>
      <c r="F224" s="2">
        <f>AVERAGEIF(IMDB_Movie_Data!A:A, D224, IMDB_Movie_Data!I:I)</f>
        <v>7.3999999999999995</v>
      </c>
      <c r="G224" s="6">
        <f t="shared" si="3"/>
        <v>0.999</v>
      </c>
    </row>
    <row r="225" spans="4:7" hidden="1" x14ac:dyDescent="0.3">
      <c r="D225" s="2" t="s">
        <v>306</v>
      </c>
      <c r="E225" s="2">
        <f>COUNTIF(IMDB_Movie_Data!A:A, D225)</f>
        <v>5</v>
      </c>
      <c r="F225" s="2">
        <f>AVERAGEIF(IMDB_Movie_Data!A:A, D225, IMDB_Movie_Data!I:I)</f>
        <v>7.38</v>
      </c>
      <c r="G225" s="6">
        <f t="shared" si="3"/>
        <v>0.999</v>
      </c>
    </row>
    <row r="226" spans="4:7" hidden="1" x14ac:dyDescent="0.3">
      <c r="D226" s="2" t="s">
        <v>11327</v>
      </c>
      <c r="E226" s="2">
        <f>COUNTIF(IMDB_Movie_Data!A:A, D226)</f>
        <v>5</v>
      </c>
      <c r="F226" s="2">
        <f>AVERAGEIF(IMDB_Movie_Data!A:A, D226, IMDB_Movie_Data!I:I)</f>
        <v>7.3599999999999994</v>
      </c>
      <c r="G226" s="6">
        <f t="shared" si="3"/>
        <v>0.999</v>
      </c>
    </row>
    <row r="227" spans="4:7" hidden="1" x14ac:dyDescent="0.3">
      <c r="D227" s="2" t="s">
        <v>2386</v>
      </c>
      <c r="E227" s="2">
        <f>COUNTIF(IMDB_Movie_Data!A:A, D227)</f>
        <v>2</v>
      </c>
      <c r="F227" s="2">
        <f>AVERAGEIF(IMDB_Movie_Data!A:A, D227, IMDB_Movie_Data!I:I)</f>
        <v>7.35</v>
      </c>
      <c r="G227" s="6">
        <f t="shared" si="3"/>
        <v>0.998</v>
      </c>
    </row>
    <row r="228" spans="4:7" hidden="1" x14ac:dyDescent="0.3">
      <c r="D228" s="2" t="s">
        <v>12958</v>
      </c>
      <c r="E228" s="2">
        <f>COUNTIF(IMDB_Movie_Data!A:A, D228)</f>
        <v>2</v>
      </c>
      <c r="F228" s="2">
        <f>AVERAGEIF(IMDB_Movie_Data!A:A, D228, IMDB_Movie_Data!I:I)</f>
        <v>7.35</v>
      </c>
      <c r="G228" s="6">
        <f t="shared" si="3"/>
        <v>0.999</v>
      </c>
    </row>
    <row r="229" spans="4:7" hidden="1" x14ac:dyDescent="0.3">
      <c r="D229" s="2" t="s">
        <v>4176</v>
      </c>
      <c r="E229" s="2">
        <f>COUNTIF(IMDB_Movie_Data!A:A, D229)</f>
        <v>5</v>
      </c>
      <c r="F229" s="2">
        <f>AVERAGEIF(IMDB_Movie_Data!A:A, D229, IMDB_Movie_Data!I:I)</f>
        <v>7.3400000000000007</v>
      </c>
      <c r="G229" s="6">
        <f t="shared" si="3"/>
        <v>0.999</v>
      </c>
    </row>
    <row r="230" spans="4:7" hidden="1" x14ac:dyDescent="0.3">
      <c r="D230" s="2" t="s">
        <v>2791</v>
      </c>
      <c r="E230" s="2">
        <f>COUNTIF(IMDB_Movie_Data!A:A, D230)</f>
        <v>7</v>
      </c>
      <c r="F230" s="2">
        <f>AVERAGEIF(IMDB_Movie_Data!A:A, D230, IMDB_Movie_Data!I:I)</f>
        <v>7.3285714285714283</v>
      </c>
      <c r="G230" s="6">
        <f t="shared" si="3"/>
        <v>0.999</v>
      </c>
    </row>
    <row r="231" spans="4:7" x14ac:dyDescent="0.3">
      <c r="D231" s="2" t="s">
        <v>9162</v>
      </c>
      <c r="E231" s="2">
        <f>COUNTIF(IMDB_Movie_Data!A:A, D231)</f>
        <v>11</v>
      </c>
      <c r="F231" s="2">
        <f>AVERAGEIF(IMDB_Movie_Data!A:A, D231, IMDB_Movie_Data!I:I)</f>
        <v>7.3272727272727272</v>
      </c>
      <c r="G231" s="9">
        <f t="shared" si="3"/>
        <v>0.999</v>
      </c>
    </row>
    <row r="232" spans="4:7" hidden="1" x14ac:dyDescent="0.3">
      <c r="D232" s="2" t="s">
        <v>1847</v>
      </c>
      <c r="E232" s="2">
        <f>COUNTIF(IMDB_Movie_Data!A:A, D232)</f>
        <v>4</v>
      </c>
      <c r="F232" s="2">
        <f>AVERAGEIF(IMDB_Movie_Data!A:A, D232, IMDB_Movie_Data!I:I)</f>
        <v>7.3250000000000002</v>
      </c>
      <c r="G232" s="6">
        <f t="shared" si="3"/>
        <v>0.998</v>
      </c>
    </row>
    <row r="233" spans="4:7" hidden="1" x14ac:dyDescent="0.3">
      <c r="D233" s="2" t="s">
        <v>3817</v>
      </c>
      <c r="E233" s="2">
        <f>COUNTIF(IMDB_Movie_Data!A:A, D233)</f>
        <v>4</v>
      </c>
      <c r="F233" s="2">
        <f>AVERAGEIF(IMDB_Movie_Data!A:A, D233, IMDB_Movie_Data!I:I)</f>
        <v>7.3250000000000002</v>
      </c>
      <c r="G233" s="6">
        <f t="shared" si="3"/>
        <v>0.999</v>
      </c>
    </row>
    <row r="234" spans="4:7" x14ac:dyDescent="0.3">
      <c r="D234" s="2" t="s">
        <v>435</v>
      </c>
      <c r="E234" s="2">
        <f>COUNTIF(IMDB_Movie_Data!A:A, D234)</f>
        <v>13</v>
      </c>
      <c r="F234" s="2">
        <f>AVERAGEIF(IMDB_Movie_Data!A:A, D234, IMDB_Movie_Data!I:I)</f>
        <v>7.3076923076923084</v>
      </c>
      <c r="G234" s="9">
        <f t="shared" si="3"/>
        <v>0.999</v>
      </c>
    </row>
    <row r="235" spans="4:7" hidden="1" x14ac:dyDescent="0.3">
      <c r="D235" s="2" t="s">
        <v>2647</v>
      </c>
      <c r="E235" s="2">
        <f>COUNTIF(IMDB_Movie_Data!A:A, D235)</f>
        <v>3</v>
      </c>
      <c r="F235" s="2">
        <f>AVERAGEIF(IMDB_Movie_Data!A:A, D235, IMDB_Movie_Data!I:I)</f>
        <v>7.3</v>
      </c>
      <c r="G235" s="6">
        <f t="shared" si="3"/>
        <v>0.97799999999999998</v>
      </c>
    </row>
    <row r="236" spans="4:7" hidden="1" x14ac:dyDescent="0.3">
      <c r="D236" s="2" t="s">
        <v>6549</v>
      </c>
      <c r="E236" s="2">
        <f>COUNTIF(IMDB_Movie_Data!A:A, D236)</f>
        <v>2</v>
      </c>
      <c r="F236" s="2">
        <f>AVERAGEIF(IMDB_Movie_Data!A:A, D236, IMDB_Movie_Data!I:I)</f>
        <v>7.3</v>
      </c>
      <c r="G236" s="6">
        <f t="shared" si="3"/>
        <v>0.97799999999999998</v>
      </c>
    </row>
    <row r="237" spans="4:7" hidden="1" x14ac:dyDescent="0.3">
      <c r="D237" s="2" t="s">
        <v>17683</v>
      </c>
      <c r="E237" s="2">
        <f>COUNTIF(IMDB_Movie_Data!A:A, D237)</f>
        <v>2</v>
      </c>
      <c r="F237" s="2">
        <f>AVERAGEIF(IMDB_Movie_Data!A:A, D237, IMDB_Movie_Data!I:I)</f>
        <v>7.3</v>
      </c>
      <c r="G237" s="6">
        <f t="shared" si="3"/>
        <v>0.97899999999999998</v>
      </c>
    </row>
    <row r="238" spans="4:7" hidden="1" x14ac:dyDescent="0.3">
      <c r="D238" s="2" t="s">
        <v>1001</v>
      </c>
      <c r="E238" s="2">
        <f>COUNTIF(IMDB_Movie_Data!A:A, D238)</f>
        <v>1</v>
      </c>
      <c r="F238" s="2">
        <f>AVERAGEIF(IMDB_Movie_Data!A:A, D238, IMDB_Movie_Data!I:I)</f>
        <v>7.3</v>
      </c>
      <c r="G238" s="6">
        <f t="shared" si="3"/>
        <v>0.98</v>
      </c>
    </row>
    <row r="239" spans="4:7" hidden="1" x14ac:dyDescent="0.3">
      <c r="D239" s="2" t="s">
        <v>269</v>
      </c>
      <c r="E239" s="2">
        <f>COUNTIF(IMDB_Movie_Data!A:A, D239)</f>
        <v>1</v>
      </c>
      <c r="F239" s="2">
        <f>AVERAGEIF(IMDB_Movie_Data!A:A, D239, IMDB_Movie_Data!I:I)</f>
        <v>7.3</v>
      </c>
      <c r="G239" s="6">
        <f t="shared" si="3"/>
        <v>0.98</v>
      </c>
    </row>
    <row r="240" spans="4:7" hidden="1" x14ac:dyDescent="0.3">
      <c r="D240" s="2" t="s">
        <v>907</v>
      </c>
      <c r="E240" s="2">
        <f>COUNTIF(IMDB_Movie_Data!A:A, D240)</f>
        <v>1</v>
      </c>
      <c r="F240" s="2">
        <f>AVERAGEIF(IMDB_Movie_Data!A:A, D240, IMDB_Movie_Data!I:I)</f>
        <v>7.3</v>
      </c>
      <c r="G240" s="6">
        <f t="shared" si="3"/>
        <v>0.98099999999999998</v>
      </c>
    </row>
    <row r="241" spans="4:7" hidden="1" x14ac:dyDescent="0.3">
      <c r="D241" s="2" t="s">
        <v>1246</v>
      </c>
      <c r="E241" s="2">
        <f>COUNTIF(IMDB_Movie_Data!A:A, D241)</f>
        <v>1</v>
      </c>
      <c r="F241" s="2">
        <f>AVERAGEIF(IMDB_Movie_Data!A:A, D241, IMDB_Movie_Data!I:I)</f>
        <v>7.3</v>
      </c>
      <c r="G241" s="6">
        <f t="shared" si="3"/>
        <v>0.98199999999999998</v>
      </c>
    </row>
    <row r="242" spans="4:7" hidden="1" x14ac:dyDescent="0.3">
      <c r="D242" s="2" t="s">
        <v>5199</v>
      </c>
      <c r="E242" s="2">
        <f>COUNTIF(IMDB_Movie_Data!A:A, D242)</f>
        <v>1</v>
      </c>
      <c r="F242" s="2">
        <f>AVERAGEIF(IMDB_Movie_Data!A:A, D242, IMDB_Movie_Data!I:I)</f>
        <v>7.3</v>
      </c>
      <c r="G242" s="6">
        <f t="shared" si="3"/>
        <v>0.98199999999999998</v>
      </c>
    </row>
    <row r="243" spans="4:7" hidden="1" x14ac:dyDescent="0.3">
      <c r="D243" s="2" t="s">
        <v>12582</v>
      </c>
      <c r="E243" s="2">
        <f>COUNTIF(IMDB_Movie_Data!A:A, D243)</f>
        <v>1</v>
      </c>
      <c r="F243" s="2">
        <f>AVERAGEIF(IMDB_Movie_Data!A:A, D243, IMDB_Movie_Data!I:I)</f>
        <v>7.3</v>
      </c>
      <c r="G243" s="6">
        <f t="shared" si="3"/>
        <v>0.98299999999999998</v>
      </c>
    </row>
    <row r="244" spans="4:7" hidden="1" x14ac:dyDescent="0.3">
      <c r="D244" s="2" t="s">
        <v>12378</v>
      </c>
      <c r="E244" s="2">
        <f>COUNTIF(IMDB_Movie_Data!A:A, D244)</f>
        <v>1</v>
      </c>
      <c r="F244" s="2">
        <f>AVERAGEIF(IMDB_Movie_Data!A:A, D244, IMDB_Movie_Data!I:I)</f>
        <v>7.3</v>
      </c>
      <c r="G244" s="6">
        <f t="shared" si="3"/>
        <v>0.98399999999999999</v>
      </c>
    </row>
    <row r="245" spans="4:7" hidden="1" x14ac:dyDescent="0.3">
      <c r="D245" s="2" t="s">
        <v>8712</v>
      </c>
      <c r="E245" s="2">
        <f>COUNTIF(IMDB_Movie_Data!A:A, D245)</f>
        <v>1</v>
      </c>
      <c r="F245" s="2">
        <f>AVERAGEIF(IMDB_Movie_Data!A:A, D245, IMDB_Movie_Data!I:I)</f>
        <v>7.3</v>
      </c>
      <c r="G245" s="6">
        <f t="shared" si="3"/>
        <v>0.98399999999999999</v>
      </c>
    </row>
    <row r="246" spans="4:7" hidden="1" x14ac:dyDescent="0.3">
      <c r="D246" s="2" t="s">
        <v>8455</v>
      </c>
      <c r="E246" s="2">
        <f>COUNTIF(IMDB_Movie_Data!A:A, D246)</f>
        <v>1</v>
      </c>
      <c r="F246" s="2">
        <f>AVERAGEIF(IMDB_Movie_Data!A:A, D246, IMDB_Movie_Data!I:I)</f>
        <v>7.3</v>
      </c>
      <c r="G246" s="6">
        <f t="shared" si="3"/>
        <v>0.98499999999999999</v>
      </c>
    </row>
    <row r="247" spans="4:7" hidden="1" x14ac:dyDescent="0.3">
      <c r="D247" s="2" t="s">
        <v>13681</v>
      </c>
      <c r="E247" s="2">
        <f>COUNTIF(IMDB_Movie_Data!A:A, D247)</f>
        <v>1</v>
      </c>
      <c r="F247" s="2">
        <f>AVERAGEIF(IMDB_Movie_Data!A:A, D247, IMDB_Movie_Data!I:I)</f>
        <v>7.3</v>
      </c>
      <c r="G247" s="6">
        <f t="shared" si="3"/>
        <v>0.98599999999999999</v>
      </c>
    </row>
    <row r="248" spans="4:7" hidden="1" x14ac:dyDescent="0.3">
      <c r="D248" s="2" t="s">
        <v>13839</v>
      </c>
      <c r="E248" s="2">
        <f>COUNTIF(IMDB_Movie_Data!A:A, D248)</f>
        <v>1</v>
      </c>
      <c r="F248" s="2">
        <f>AVERAGEIF(IMDB_Movie_Data!A:A, D248, IMDB_Movie_Data!I:I)</f>
        <v>7.3</v>
      </c>
      <c r="G248" s="6">
        <f t="shared" si="3"/>
        <v>0.98599999999999999</v>
      </c>
    </row>
    <row r="249" spans="4:7" hidden="1" x14ac:dyDescent="0.3">
      <c r="D249" s="2" t="s">
        <v>14356</v>
      </c>
      <c r="E249" s="2">
        <f>COUNTIF(IMDB_Movie_Data!A:A, D249)</f>
        <v>1</v>
      </c>
      <c r="F249" s="2">
        <f>AVERAGEIF(IMDB_Movie_Data!A:A, D249, IMDB_Movie_Data!I:I)</f>
        <v>7.3</v>
      </c>
      <c r="G249" s="6">
        <f t="shared" si="3"/>
        <v>0.98699999999999999</v>
      </c>
    </row>
    <row r="250" spans="4:7" hidden="1" x14ac:dyDescent="0.3">
      <c r="D250" s="2" t="s">
        <v>9796</v>
      </c>
      <c r="E250" s="2">
        <f>COUNTIF(IMDB_Movie_Data!A:A, D250)</f>
        <v>1</v>
      </c>
      <c r="F250" s="2">
        <f>AVERAGEIF(IMDB_Movie_Data!A:A, D250, IMDB_Movie_Data!I:I)</f>
        <v>7.3</v>
      </c>
      <c r="G250" s="6">
        <f t="shared" si="3"/>
        <v>0.98799999999999999</v>
      </c>
    </row>
    <row r="251" spans="4:7" hidden="1" x14ac:dyDescent="0.3">
      <c r="D251" s="2" t="s">
        <v>15334</v>
      </c>
      <c r="E251" s="2">
        <f>COUNTIF(IMDB_Movie_Data!A:A, D251)</f>
        <v>1</v>
      </c>
      <c r="F251" s="2">
        <f>AVERAGEIF(IMDB_Movie_Data!A:A, D251, IMDB_Movie_Data!I:I)</f>
        <v>7.3</v>
      </c>
      <c r="G251" s="6">
        <f t="shared" si="3"/>
        <v>0.98799999999999999</v>
      </c>
    </row>
    <row r="252" spans="4:7" hidden="1" x14ac:dyDescent="0.3">
      <c r="D252" s="2" t="s">
        <v>15772</v>
      </c>
      <c r="E252" s="2">
        <f>COUNTIF(IMDB_Movie_Data!A:A, D252)</f>
        <v>1</v>
      </c>
      <c r="F252" s="2">
        <f>AVERAGEIF(IMDB_Movie_Data!A:A, D252, IMDB_Movie_Data!I:I)</f>
        <v>7.3</v>
      </c>
      <c r="G252" s="6">
        <f t="shared" si="3"/>
        <v>0.98899999999999999</v>
      </c>
    </row>
    <row r="253" spans="4:7" hidden="1" x14ac:dyDescent="0.3">
      <c r="D253" s="2" t="s">
        <v>16139</v>
      </c>
      <c r="E253" s="2">
        <f>COUNTIF(IMDB_Movie_Data!A:A, D253)</f>
        <v>1</v>
      </c>
      <c r="F253" s="2">
        <f>AVERAGEIF(IMDB_Movie_Data!A:A, D253, IMDB_Movie_Data!I:I)</f>
        <v>7.3</v>
      </c>
      <c r="G253" s="6">
        <f t="shared" si="3"/>
        <v>0.99</v>
      </c>
    </row>
    <row r="254" spans="4:7" hidden="1" x14ac:dyDescent="0.3">
      <c r="D254" s="2" t="s">
        <v>16797</v>
      </c>
      <c r="E254" s="2">
        <f>COUNTIF(IMDB_Movie_Data!A:A, D254)</f>
        <v>1</v>
      </c>
      <c r="F254" s="2">
        <f>AVERAGEIF(IMDB_Movie_Data!A:A, D254, IMDB_Movie_Data!I:I)</f>
        <v>7.3</v>
      </c>
      <c r="G254" s="6">
        <f t="shared" si="3"/>
        <v>0.99</v>
      </c>
    </row>
    <row r="255" spans="4:7" hidden="1" x14ac:dyDescent="0.3">
      <c r="D255" s="2" t="s">
        <v>17127</v>
      </c>
      <c r="E255" s="2">
        <f>COUNTIF(IMDB_Movie_Data!A:A, D255)</f>
        <v>1</v>
      </c>
      <c r="F255" s="2">
        <f>AVERAGEIF(IMDB_Movie_Data!A:A, D255, IMDB_Movie_Data!I:I)</f>
        <v>7.3</v>
      </c>
      <c r="G255" s="6">
        <f t="shared" si="3"/>
        <v>0.99099999999999999</v>
      </c>
    </row>
    <row r="256" spans="4:7" hidden="1" x14ac:dyDescent="0.3">
      <c r="D256" s="2" t="s">
        <v>16924</v>
      </c>
      <c r="E256" s="2">
        <f>COUNTIF(IMDB_Movie_Data!A:A, D256)</f>
        <v>1</v>
      </c>
      <c r="F256" s="2">
        <f>AVERAGEIF(IMDB_Movie_Data!A:A, D256, IMDB_Movie_Data!I:I)</f>
        <v>7.3</v>
      </c>
      <c r="G256" s="6">
        <f t="shared" si="3"/>
        <v>0.99199999999999999</v>
      </c>
    </row>
    <row r="257" spans="4:7" hidden="1" x14ac:dyDescent="0.3">
      <c r="D257" s="2" t="s">
        <v>17528</v>
      </c>
      <c r="E257" s="2">
        <f>COUNTIF(IMDB_Movie_Data!A:A, D257)</f>
        <v>1</v>
      </c>
      <c r="F257" s="2">
        <f>AVERAGEIF(IMDB_Movie_Data!A:A, D257, IMDB_Movie_Data!I:I)</f>
        <v>7.3</v>
      </c>
      <c r="G257" s="6">
        <f t="shared" si="3"/>
        <v>0.99199999999999999</v>
      </c>
    </row>
    <row r="258" spans="4:7" hidden="1" x14ac:dyDescent="0.3">
      <c r="D258" s="2" t="s">
        <v>17582</v>
      </c>
      <c r="E258" s="2">
        <f>COUNTIF(IMDB_Movie_Data!A:A, D258)</f>
        <v>1</v>
      </c>
      <c r="F258" s="2">
        <f>AVERAGEIF(IMDB_Movie_Data!A:A, D258, IMDB_Movie_Data!I:I)</f>
        <v>7.3</v>
      </c>
      <c r="G258" s="6">
        <f t="shared" si="3"/>
        <v>0.99299999999999999</v>
      </c>
    </row>
    <row r="259" spans="4:7" hidden="1" x14ac:dyDescent="0.3">
      <c r="D259" s="2" t="s">
        <v>17973</v>
      </c>
      <c r="E259" s="2">
        <f>COUNTIF(IMDB_Movie_Data!A:A, D259)</f>
        <v>1</v>
      </c>
      <c r="F259" s="2">
        <f>AVERAGEIF(IMDB_Movie_Data!A:A, D259, IMDB_Movie_Data!I:I)</f>
        <v>7.3</v>
      </c>
      <c r="G259" s="6">
        <f t="shared" si="3"/>
        <v>0.99299999999999999</v>
      </c>
    </row>
    <row r="260" spans="4:7" hidden="1" x14ac:dyDescent="0.3">
      <c r="D260" s="2" t="s">
        <v>18112</v>
      </c>
      <c r="E260" s="2">
        <f>COUNTIF(IMDB_Movie_Data!A:A, D260)</f>
        <v>1</v>
      </c>
      <c r="F260" s="2">
        <f>AVERAGEIF(IMDB_Movie_Data!A:A, D260, IMDB_Movie_Data!I:I)</f>
        <v>7.3</v>
      </c>
      <c r="G260" s="6">
        <f t="shared" si="3"/>
        <v>0.99399999999999999</v>
      </c>
    </row>
    <row r="261" spans="4:7" hidden="1" x14ac:dyDescent="0.3">
      <c r="D261" s="2" t="s">
        <v>18317</v>
      </c>
      <c r="E261" s="2">
        <f>COUNTIF(IMDB_Movie_Data!A:A, D261)</f>
        <v>1</v>
      </c>
      <c r="F261" s="2">
        <f>AVERAGEIF(IMDB_Movie_Data!A:A, D261, IMDB_Movie_Data!I:I)</f>
        <v>7.3</v>
      </c>
      <c r="G261" s="6">
        <f t="shared" ref="G261:G324" si="4">_xlfn.PERCENTRANK.EXC(F261:F2011, F261)</f>
        <v>0.995</v>
      </c>
    </row>
    <row r="262" spans="4:7" hidden="1" x14ac:dyDescent="0.3">
      <c r="D262" s="2" t="s">
        <v>20677</v>
      </c>
      <c r="E262" s="2">
        <f>COUNTIF(IMDB_Movie_Data!A:A, D262)</f>
        <v>1</v>
      </c>
      <c r="F262" s="2">
        <f>AVERAGEIF(IMDB_Movie_Data!A:A, D262, IMDB_Movie_Data!I:I)</f>
        <v>7.3</v>
      </c>
      <c r="G262" s="6">
        <f t="shared" si="4"/>
        <v>0.995</v>
      </c>
    </row>
    <row r="263" spans="4:7" hidden="1" x14ac:dyDescent="0.3">
      <c r="D263" s="2" t="s">
        <v>20688</v>
      </c>
      <c r="E263" s="2">
        <f>COUNTIF(IMDB_Movie_Data!A:A, D263)</f>
        <v>1</v>
      </c>
      <c r="F263" s="2">
        <f>AVERAGEIF(IMDB_Movie_Data!A:A, D263, IMDB_Movie_Data!I:I)</f>
        <v>7.3</v>
      </c>
      <c r="G263" s="6">
        <f t="shared" si="4"/>
        <v>0.996</v>
      </c>
    </row>
    <row r="264" spans="4:7" hidden="1" x14ac:dyDescent="0.3">
      <c r="D264" s="2" t="s">
        <v>23575</v>
      </c>
      <c r="E264" s="2">
        <f>COUNTIF(IMDB_Movie_Data!A:A, D264)</f>
        <v>1</v>
      </c>
      <c r="F264" s="2">
        <f>AVERAGEIF(IMDB_Movie_Data!A:A, D264, IMDB_Movie_Data!I:I)</f>
        <v>7.3</v>
      </c>
      <c r="G264" s="6">
        <f t="shared" si="4"/>
        <v>0.997</v>
      </c>
    </row>
    <row r="265" spans="4:7" hidden="1" x14ac:dyDescent="0.3">
      <c r="D265" s="2" t="s">
        <v>20848</v>
      </c>
      <c r="E265" s="2">
        <f>COUNTIF(IMDB_Movie_Data!A:A, D265)</f>
        <v>1</v>
      </c>
      <c r="F265" s="2">
        <f>AVERAGEIF(IMDB_Movie_Data!A:A, D265, IMDB_Movie_Data!I:I)</f>
        <v>7.3</v>
      </c>
      <c r="G265" s="6">
        <f t="shared" si="4"/>
        <v>0.997</v>
      </c>
    </row>
    <row r="266" spans="4:7" hidden="1" x14ac:dyDescent="0.3">
      <c r="D266" s="2" t="s">
        <v>21766</v>
      </c>
      <c r="E266" s="2">
        <f>COUNTIF(IMDB_Movie_Data!A:A, D266)</f>
        <v>1</v>
      </c>
      <c r="F266" s="2">
        <f>AVERAGEIF(IMDB_Movie_Data!A:A, D266, IMDB_Movie_Data!I:I)</f>
        <v>7.3</v>
      </c>
      <c r="G266" s="6">
        <f t="shared" si="4"/>
        <v>0.998</v>
      </c>
    </row>
    <row r="267" spans="4:7" hidden="1" x14ac:dyDescent="0.3">
      <c r="D267" s="2" t="s">
        <v>22578</v>
      </c>
      <c r="E267" s="2">
        <f>COUNTIF(IMDB_Movie_Data!A:A, D267)</f>
        <v>1</v>
      </c>
      <c r="F267" s="2">
        <f>AVERAGEIF(IMDB_Movie_Data!A:A, D267, IMDB_Movie_Data!I:I)</f>
        <v>7.3</v>
      </c>
      <c r="G267" s="6">
        <f t="shared" si="4"/>
        <v>0.999</v>
      </c>
    </row>
    <row r="268" spans="4:7" x14ac:dyDescent="0.3">
      <c r="D268" s="2" t="s">
        <v>118</v>
      </c>
      <c r="E268" s="2">
        <f>COUNTIF(IMDB_Movie_Data!A:A, D268)</f>
        <v>8</v>
      </c>
      <c r="F268" s="2">
        <f>AVERAGEIF(IMDB_Movie_Data!A:A, D268, IMDB_Movie_Data!I:I)</f>
        <v>7.2875000000000005</v>
      </c>
      <c r="G268" s="9">
        <f t="shared" si="4"/>
        <v>0.999</v>
      </c>
    </row>
    <row r="269" spans="4:7" hidden="1" x14ac:dyDescent="0.3">
      <c r="D269" s="2" t="s">
        <v>2099</v>
      </c>
      <c r="E269" s="2">
        <f>COUNTIF(IMDB_Movie_Data!A:A, D269)</f>
        <v>4</v>
      </c>
      <c r="F269" s="2">
        <f>AVERAGEIF(IMDB_Movie_Data!A:A, D269, IMDB_Movie_Data!I:I)</f>
        <v>7.2749999999999995</v>
      </c>
      <c r="G269" s="6">
        <f t="shared" si="4"/>
        <v>0.999</v>
      </c>
    </row>
    <row r="270" spans="4:7" hidden="1" x14ac:dyDescent="0.3">
      <c r="D270" s="2" t="s">
        <v>570</v>
      </c>
      <c r="E270" s="2">
        <f>COUNTIF(IMDB_Movie_Data!A:A, D270)</f>
        <v>3</v>
      </c>
      <c r="F270" s="2">
        <f>AVERAGEIF(IMDB_Movie_Data!A:A, D270, IMDB_Movie_Data!I:I)</f>
        <v>7.2666666666666666</v>
      </c>
      <c r="G270" s="6">
        <f t="shared" si="4"/>
        <v>0.998</v>
      </c>
    </row>
    <row r="271" spans="4:7" hidden="1" x14ac:dyDescent="0.3">
      <c r="D271" s="2" t="s">
        <v>5689</v>
      </c>
      <c r="E271" s="2">
        <f>COUNTIF(IMDB_Movie_Data!A:A, D271)</f>
        <v>3</v>
      </c>
      <c r="F271" s="2">
        <f>AVERAGEIF(IMDB_Movie_Data!A:A, D271, IMDB_Movie_Data!I:I)</f>
        <v>7.2666666666666666</v>
      </c>
      <c r="G271" s="6">
        <f t="shared" si="4"/>
        <v>0.999</v>
      </c>
    </row>
    <row r="272" spans="4:7" x14ac:dyDescent="0.3">
      <c r="D272" s="2" t="s">
        <v>1064</v>
      </c>
      <c r="E272" s="2">
        <f>COUNTIF(IMDB_Movie_Data!A:A, D272)</f>
        <v>8</v>
      </c>
      <c r="F272" s="2">
        <f>AVERAGEIF(IMDB_Movie_Data!A:A, D272, IMDB_Movie_Data!I:I)</f>
        <v>7.2500000000000009</v>
      </c>
      <c r="G272" s="9">
        <f t="shared" si="4"/>
        <v>0.999</v>
      </c>
    </row>
    <row r="273" spans="4:7" hidden="1" x14ac:dyDescent="0.3">
      <c r="D273" s="2" t="s">
        <v>7037</v>
      </c>
      <c r="E273" s="2">
        <f>COUNTIF(IMDB_Movie_Data!A:A, D273)</f>
        <v>2</v>
      </c>
      <c r="F273" s="2">
        <f>AVERAGEIF(IMDB_Movie_Data!A:A, D273, IMDB_Movie_Data!I:I)</f>
        <v>7.25</v>
      </c>
      <c r="G273" s="6">
        <f t="shared" si="4"/>
        <v>0.996</v>
      </c>
    </row>
    <row r="274" spans="4:7" hidden="1" x14ac:dyDescent="0.3">
      <c r="D274" s="2" t="s">
        <v>1813</v>
      </c>
      <c r="E274" s="2">
        <f>COUNTIF(IMDB_Movie_Data!A:A, D274)</f>
        <v>2</v>
      </c>
      <c r="F274" s="2">
        <f>AVERAGEIF(IMDB_Movie_Data!A:A, D274, IMDB_Movie_Data!I:I)</f>
        <v>7.25</v>
      </c>
      <c r="G274" s="6">
        <f t="shared" si="4"/>
        <v>0.997</v>
      </c>
    </row>
    <row r="275" spans="4:7" hidden="1" x14ac:dyDescent="0.3">
      <c r="D275" s="2" t="s">
        <v>8015</v>
      </c>
      <c r="E275" s="2">
        <f>COUNTIF(IMDB_Movie_Data!A:A, D275)</f>
        <v>2</v>
      </c>
      <c r="F275" s="2">
        <f>AVERAGEIF(IMDB_Movie_Data!A:A, D275, IMDB_Movie_Data!I:I)</f>
        <v>7.25</v>
      </c>
      <c r="G275" s="6">
        <f t="shared" si="4"/>
        <v>0.997</v>
      </c>
    </row>
    <row r="276" spans="4:7" hidden="1" x14ac:dyDescent="0.3">
      <c r="D276" s="2" t="s">
        <v>11761</v>
      </c>
      <c r="E276" s="2">
        <f>COUNTIF(IMDB_Movie_Data!A:A, D276)</f>
        <v>2</v>
      </c>
      <c r="F276" s="2">
        <f>AVERAGEIF(IMDB_Movie_Data!A:A, D276, IMDB_Movie_Data!I:I)</f>
        <v>7.25</v>
      </c>
      <c r="G276" s="6">
        <f t="shared" si="4"/>
        <v>0.998</v>
      </c>
    </row>
    <row r="277" spans="4:7" hidden="1" x14ac:dyDescent="0.3">
      <c r="D277" s="2" t="s">
        <v>9070</v>
      </c>
      <c r="E277" s="2">
        <f>COUNTIF(IMDB_Movie_Data!A:A, D277)</f>
        <v>2</v>
      </c>
      <c r="F277" s="2">
        <f>AVERAGEIF(IMDB_Movie_Data!A:A, D277, IMDB_Movie_Data!I:I)</f>
        <v>7.25</v>
      </c>
      <c r="G277" s="6">
        <f t="shared" si="4"/>
        <v>0.999</v>
      </c>
    </row>
    <row r="278" spans="4:7" hidden="1" x14ac:dyDescent="0.3">
      <c r="D278" s="2" t="s">
        <v>1015</v>
      </c>
      <c r="E278" s="2">
        <f>COUNTIF(IMDB_Movie_Data!A:A, D278)</f>
        <v>7</v>
      </c>
      <c r="F278" s="2">
        <f>AVERAGEIF(IMDB_Movie_Data!A:A, D278, IMDB_Movie_Data!I:I)</f>
        <v>7.2428571428571429</v>
      </c>
      <c r="G278" s="6">
        <f t="shared" si="4"/>
        <v>0.999</v>
      </c>
    </row>
    <row r="279" spans="4:7" hidden="1" x14ac:dyDescent="0.3">
      <c r="D279" s="2" t="s">
        <v>2271</v>
      </c>
      <c r="E279" s="2">
        <f>COUNTIF(IMDB_Movie_Data!A:A, D279)</f>
        <v>3</v>
      </c>
      <c r="F279" s="2">
        <f>AVERAGEIF(IMDB_Movie_Data!A:A, D279, IMDB_Movie_Data!I:I)</f>
        <v>7.2333333333333343</v>
      </c>
      <c r="G279" s="6">
        <f t="shared" si="4"/>
        <v>0.999</v>
      </c>
    </row>
    <row r="280" spans="4:7" hidden="1" x14ac:dyDescent="0.3">
      <c r="D280" s="2" t="s">
        <v>2396</v>
      </c>
      <c r="E280" s="2">
        <f>COUNTIF(IMDB_Movie_Data!A:A, D280)</f>
        <v>3</v>
      </c>
      <c r="F280" s="2">
        <f>AVERAGEIF(IMDB_Movie_Data!A:A, D280, IMDB_Movie_Data!I:I)</f>
        <v>7.2333333333333334</v>
      </c>
      <c r="G280" s="6">
        <f t="shared" si="4"/>
        <v>0.999</v>
      </c>
    </row>
    <row r="281" spans="4:7" hidden="1" x14ac:dyDescent="0.3">
      <c r="D281" s="2" t="s">
        <v>125</v>
      </c>
      <c r="E281" s="2">
        <f>COUNTIF(IMDB_Movie_Data!A:A, D281)</f>
        <v>7</v>
      </c>
      <c r="F281" s="2">
        <f>AVERAGEIF(IMDB_Movie_Data!A:A, D281, IMDB_Movie_Data!I:I)</f>
        <v>7.2285714285714286</v>
      </c>
      <c r="G281" s="6">
        <f t="shared" si="4"/>
        <v>0.999</v>
      </c>
    </row>
    <row r="282" spans="4:7" x14ac:dyDescent="0.3">
      <c r="D282" s="2" t="s">
        <v>3694</v>
      </c>
      <c r="E282" s="2">
        <f>COUNTIF(IMDB_Movie_Data!A:A, D282)</f>
        <v>19</v>
      </c>
      <c r="F282" s="2">
        <f>AVERAGEIF(IMDB_Movie_Data!A:A, D282, IMDB_Movie_Data!I:I)</f>
        <v>7.2052631578947368</v>
      </c>
      <c r="G282" s="9">
        <f t="shared" si="4"/>
        <v>0.999</v>
      </c>
    </row>
    <row r="283" spans="4:7" hidden="1" x14ac:dyDescent="0.3">
      <c r="D283" s="2" t="s">
        <v>332</v>
      </c>
      <c r="E283" s="2">
        <f>COUNTIF(IMDB_Movie_Data!A:A, D283)</f>
        <v>7</v>
      </c>
      <c r="F283" s="2">
        <f>AVERAGEIF(IMDB_Movie_Data!A:A, D283, IMDB_Movie_Data!I:I)</f>
        <v>7.2</v>
      </c>
      <c r="G283" s="6">
        <f t="shared" si="4"/>
        <v>0.96499999999999997</v>
      </c>
    </row>
    <row r="284" spans="4:7" hidden="1" x14ac:dyDescent="0.3">
      <c r="D284" s="2" t="s">
        <v>2728</v>
      </c>
      <c r="E284" s="2">
        <f>COUNTIF(IMDB_Movie_Data!A:A, D284)</f>
        <v>4</v>
      </c>
      <c r="F284" s="2">
        <f>AVERAGEIF(IMDB_Movie_Data!A:A, D284, IMDB_Movie_Data!I:I)</f>
        <v>7.2</v>
      </c>
      <c r="G284" s="6">
        <f t="shared" si="4"/>
        <v>0.96599999999999997</v>
      </c>
    </row>
    <row r="285" spans="4:7" hidden="1" x14ac:dyDescent="0.3">
      <c r="D285" s="2" t="s">
        <v>8197</v>
      </c>
      <c r="E285" s="2">
        <f>COUNTIF(IMDB_Movie_Data!A:A, D285)</f>
        <v>3</v>
      </c>
      <c r="F285" s="2">
        <f>AVERAGEIF(IMDB_Movie_Data!A:A, D285, IMDB_Movie_Data!I:I)</f>
        <v>7.2</v>
      </c>
      <c r="G285" s="6">
        <f t="shared" si="4"/>
        <v>0.96599999999999997</v>
      </c>
    </row>
    <row r="286" spans="4:7" hidden="1" x14ac:dyDescent="0.3">
      <c r="D286" s="2" t="s">
        <v>103</v>
      </c>
      <c r="E286" s="2">
        <f>COUNTIF(IMDB_Movie_Data!A:A, D286)</f>
        <v>3</v>
      </c>
      <c r="F286" s="2">
        <f>AVERAGEIF(IMDB_Movie_Data!A:A, D286, IMDB_Movie_Data!I:I)</f>
        <v>7.2</v>
      </c>
      <c r="G286" s="6">
        <f t="shared" si="4"/>
        <v>0.96699999999999997</v>
      </c>
    </row>
    <row r="287" spans="4:7" hidden="1" x14ac:dyDescent="0.3">
      <c r="D287" s="2" t="s">
        <v>11375</v>
      </c>
      <c r="E287" s="2">
        <f>COUNTIF(IMDB_Movie_Data!A:A, D287)</f>
        <v>2</v>
      </c>
      <c r="F287" s="2">
        <f>AVERAGEIF(IMDB_Movie_Data!A:A, D287, IMDB_Movie_Data!I:I)</f>
        <v>7.2</v>
      </c>
      <c r="G287" s="6">
        <f t="shared" si="4"/>
        <v>0.96799999999999997</v>
      </c>
    </row>
    <row r="288" spans="4:7" hidden="1" x14ac:dyDescent="0.3">
      <c r="D288" s="2" t="s">
        <v>7281</v>
      </c>
      <c r="E288" s="2">
        <f>COUNTIF(IMDB_Movie_Data!A:A, D288)</f>
        <v>2</v>
      </c>
      <c r="F288" s="2">
        <f>AVERAGEIF(IMDB_Movie_Data!A:A, D288, IMDB_Movie_Data!I:I)</f>
        <v>7.2</v>
      </c>
      <c r="G288" s="6">
        <f t="shared" si="4"/>
        <v>0.96799999999999997</v>
      </c>
    </row>
    <row r="289" spans="4:7" hidden="1" x14ac:dyDescent="0.3">
      <c r="D289" s="2" t="s">
        <v>12287</v>
      </c>
      <c r="E289" s="2">
        <f>COUNTIF(IMDB_Movie_Data!A:A, D289)</f>
        <v>2</v>
      </c>
      <c r="F289" s="2">
        <f>AVERAGEIF(IMDB_Movie_Data!A:A, D289, IMDB_Movie_Data!I:I)</f>
        <v>7.2</v>
      </c>
      <c r="G289" s="6">
        <f t="shared" si="4"/>
        <v>0.96899999999999997</v>
      </c>
    </row>
    <row r="290" spans="4:7" hidden="1" x14ac:dyDescent="0.3">
      <c r="D290" s="2" t="s">
        <v>13078</v>
      </c>
      <c r="E290" s="2">
        <f>COUNTIF(IMDB_Movie_Data!A:A, D290)</f>
        <v>2</v>
      </c>
      <c r="F290" s="2">
        <f>AVERAGEIF(IMDB_Movie_Data!A:A, D290, IMDB_Movie_Data!I:I)</f>
        <v>7.2</v>
      </c>
      <c r="G290" s="6">
        <f t="shared" si="4"/>
        <v>0.97</v>
      </c>
    </row>
    <row r="291" spans="4:7" hidden="1" x14ac:dyDescent="0.3">
      <c r="D291" s="2" t="s">
        <v>8351</v>
      </c>
      <c r="E291" s="2">
        <f>COUNTIF(IMDB_Movie_Data!A:A, D291)</f>
        <v>1</v>
      </c>
      <c r="F291" s="2">
        <f>AVERAGEIF(IMDB_Movie_Data!A:A, D291, IMDB_Movie_Data!I:I)</f>
        <v>7.2</v>
      </c>
      <c r="G291" s="6">
        <f t="shared" si="4"/>
        <v>0.97</v>
      </c>
    </row>
    <row r="292" spans="4:7" hidden="1" x14ac:dyDescent="0.3">
      <c r="D292" s="2" t="s">
        <v>7234</v>
      </c>
      <c r="E292" s="2">
        <f>COUNTIF(IMDB_Movie_Data!A:A, D292)</f>
        <v>1</v>
      </c>
      <c r="F292" s="2">
        <f>AVERAGEIF(IMDB_Movie_Data!A:A, D292, IMDB_Movie_Data!I:I)</f>
        <v>7.2</v>
      </c>
      <c r="G292" s="6">
        <f t="shared" si="4"/>
        <v>0.97099999999999997</v>
      </c>
    </row>
    <row r="293" spans="4:7" hidden="1" x14ac:dyDescent="0.3">
      <c r="D293" s="2" t="s">
        <v>4722</v>
      </c>
      <c r="E293" s="2">
        <f>COUNTIF(IMDB_Movie_Data!A:A, D293)</f>
        <v>1</v>
      </c>
      <c r="F293" s="2">
        <f>AVERAGEIF(IMDB_Movie_Data!A:A, D293, IMDB_Movie_Data!I:I)</f>
        <v>7.2</v>
      </c>
      <c r="G293" s="6">
        <f t="shared" si="4"/>
        <v>0.97099999999999997</v>
      </c>
    </row>
    <row r="294" spans="4:7" hidden="1" x14ac:dyDescent="0.3">
      <c r="D294" s="2" t="s">
        <v>402</v>
      </c>
      <c r="E294" s="2">
        <f>COUNTIF(IMDB_Movie_Data!A:A, D294)</f>
        <v>1</v>
      </c>
      <c r="F294" s="2">
        <f>AVERAGEIF(IMDB_Movie_Data!A:A, D294, IMDB_Movie_Data!I:I)</f>
        <v>7.2</v>
      </c>
      <c r="G294" s="6">
        <f t="shared" si="4"/>
        <v>0.97199999999999998</v>
      </c>
    </row>
    <row r="295" spans="4:7" hidden="1" x14ac:dyDescent="0.3">
      <c r="D295" s="2" t="s">
        <v>992</v>
      </c>
      <c r="E295" s="2">
        <f>COUNTIF(IMDB_Movie_Data!A:A, D295)</f>
        <v>1</v>
      </c>
      <c r="F295" s="2">
        <f>AVERAGEIF(IMDB_Movie_Data!A:A, D295, IMDB_Movie_Data!I:I)</f>
        <v>7.2</v>
      </c>
      <c r="G295" s="6">
        <f t="shared" si="4"/>
        <v>0.97299999999999998</v>
      </c>
    </row>
    <row r="296" spans="4:7" hidden="1" x14ac:dyDescent="0.3">
      <c r="D296" s="2" t="s">
        <v>9508</v>
      </c>
      <c r="E296" s="2">
        <f>COUNTIF(IMDB_Movie_Data!A:A, D296)</f>
        <v>1</v>
      </c>
      <c r="F296" s="2">
        <f>AVERAGEIF(IMDB_Movie_Data!A:A, D296, IMDB_Movie_Data!I:I)</f>
        <v>7.2</v>
      </c>
      <c r="G296" s="6">
        <f t="shared" si="4"/>
        <v>0.97299999999999998</v>
      </c>
    </row>
    <row r="297" spans="4:7" hidden="1" x14ac:dyDescent="0.3">
      <c r="D297" s="2" t="s">
        <v>10176</v>
      </c>
      <c r="E297" s="2">
        <f>COUNTIF(IMDB_Movie_Data!A:A, D297)</f>
        <v>1</v>
      </c>
      <c r="F297" s="2">
        <f>AVERAGEIF(IMDB_Movie_Data!A:A, D297, IMDB_Movie_Data!I:I)</f>
        <v>7.2</v>
      </c>
      <c r="G297" s="6">
        <f t="shared" si="4"/>
        <v>0.97399999999999998</v>
      </c>
    </row>
    <row r="298" spans="4:7" hidden="1" x14ac:dyDescent="0.3">
      <c r="D298" s="2" t="s">
        <v>10002</v>
      </c>
      <c r="E298" s="2">
        <f>COUNTIF(IMDB_Movie_Data!A:A, D298)</f>
        <v>1</v>
      </c>
      <c r="F298" s="2">
        <f>AVERAGEIF(IMDB_Movie_Data!A:A, D298, IMDB_Movie_Data!I:I)</f>
        <v>7.2</v>
      </c>
      <c r="G298" s="6">
        <f t="shared" si="4"/>
        <v>0.97499999999999998</v>
      </c>
    </row>
    <row r="299" spans="4:7" hidden="1" x14ac:dyDescent="0.3">
      <c r="D299" s="2" t="s">
        <v>16162</v>
      </c>
      <c r="E299" s="2">
        <f>COUNTIF(IMDB_Movie_Data!A:A, D299)</f>
        <v>1</v>
      </c>
      <c r="F299" s="2">
        <f>AVERAGEIF(IMDB_Movie_Data!A:A, D299, IMDB_Movie_Data!I:I)</f>
        <v>7.2</v>
      </c>
      <c r="G299" s="6">
        <f t="shared" si="4"/>
        <v>0.97499999999999998</v>
      </c>
    </row>
    <row r="300" spans="4:7" hidden="1" x14ac:dyDescent="0.3">
      <c r="D300" s="2" t="s">
        <v>15278</v>
      </c>
      <c r="E300" s="2">
        <f>COUNTIF(IMDB_Movie_Data!A:A, D300)</f>
        <v>1</v>
      </c>
      <c r="F300" s="2">
        <f>AVERAGEIF(IMDB_Movie_Data!A:A, D300, IMDB_Movie_Data!I:I)</f>
        <v>7.2</v>
      </c>
      <c r="G300" s="6">
        <f t="shared" si="4"/>
        <v>0.97599999999999998</v>
      </c>
    </row>
    <row r="301" spans="4:7" hidden="1" x14ac:dyDescent="0.3">
      <c r="D301" s="2" t="s">
        <v>14527</v>
      </c>
      <c r="E301" s="2">
        <f>COUNTIF(IMDB_Movie_Data!A:A, D301)</f>
        <v>1</v>
      </c>
      <c r="F301" s="2">
        <f>AVERAGEIF(IMDB_Movie_Data!A:A, D301, IMDB_Movie_Data!I:I)</f>
        <v>7.2</v>
      </c>
      <c r="G301" s="6">
        <f t="shared" si="4"/>
        <v>0.97699999999999998</v>
      </c>
    </row>
    <row r="302" spans="4:7" hidden="1" x14ac:dyDescent="0.3">
      <c r="D302" s="2" t="s">
        <v>16431</v>
      </c>
      <c r="E302" s="2">
        <f>COUNTIF(IMDB_Movie_Data!A:A, D302)</f>
        <v>1</v>
      </c>
      <c r="F302" s="2">
        <f>AVERAGEIF(IMDB_Movie_Data!A:A, D302, IMDB_Movie_Data!I:I)</f>
        <v>7.2</v>
      </c>
      <c r="G302" s="6">
        <f t="shared" si="4"/>
        <v>0.97799999999999998</v>
      </c>
    </row>
    <row r="303" spans="4:7" hidden="1" x14ac:dyDescent="0.3">
      <c r="D303" s="2" t="s">
        <v>14365</v>
      </c>
      <c r="E303" s="2">
        <f>COUNTIF(IMDB_Movie_Data!A:A, D303)</f>
        <v>1</v>
      </c>
      <c r="F303" s="2">
        <f>AVERAGEIF(IMDB_Movie_Data!A:A, D303, IMDB_Movie_Data!I:I)</f>
        <v>7.2</v>
      </c>
      <c r="G303" s="6">
        <f t="shared" si="4"/>
        <v>0.97799999999999998</v>
      </c>
    </row>
    <row r="304" spans="4:7" hidden="1" x14ac:dyDescent="0.3">
      <c r="D304" s="2" t="s">
        <v>12546</v>
      </c>
      <c r="E304" s="2">
        <f>COUNTIF(IMDB_Movie_Data!A:A, D304)</f>
        <v>1</v>
      </c>
      <c r="F304" s="2">
        <f>AVERAGEIF(IMDB_Movie_Data!A:A, D304, IMDB_Movie_Data!I:I)</f>
        <v>7.2</v>
      </c>
      <c r="G304" s="6">
        <f t="shared" si="4"/>
        <v>0.97899999999999998</v>
      </c>
    </row>
    <row r="305" spans="4:7" hidden="1" x14ac:dyDescent="0.3">
      <c r="D305" s="2" t="s">
        <v>12497</v>
      </c>
      <c r="E305" s="2">
        <f>COUNTIF(IMDB_Movie_Data!A:A, D305)</f>
        <v>1</v>
      </c>
      <c r="F305" s="2">
        <f>AVERAGEIF(IMDB_Movie_Data!A:A, D305, IMDB_Movie_Data!I:I)</f>
        <v>7.2</v>
      </c>
      <c r="G305" s="6">
        <f t="shared" si="4"/>
        <v>0.98</v>
      </c>
    </row>
    <row r="306" spans="4:7" hidden="1" x14ac:dyDescent="0.3">
      <c r="D306" s="2" t="s">
        <v>12225</v>
      </c>
      <c r="E306" s="2">
        <f>COUNTIF(IMDB_Movie_Data!A:A, D306)</f>
        <v>1</v>
      </c>
      <c r="F306" s="2">
        <f>AVERAGEIF(IMDB_Movie_Data!A:A, D306, IMDB_Movie_Data!I:I)</f>
        <v>7.2</v>
      </c>
      <c r="G306" s="6">
        <f t="shared" si="4"/>
        <v>0.98</v>
      </c>
    </row>
    <row r="307" spans="4:7" hidden="1" x14ac:dyDescent="0.3">
      <c r="D307" s="2" t="s">
        <v>16930</v>
      </c>
      <c r="E307" s="2">
        <f>COUNTIF(IMDB_Movie_Data!A:A, D307)</f>
        <v>1</v>
      </c>
      <c r="F307" s="2">
        <f>AVERAGEIF(IMDB_Movie_Data!A:A, D307, IMDB_Movie_Data!I:I)</f>
        <v>7.2</v>
      </c>
      <c r="G307" s="6">
        <f t="shared" si="4"/>
        <v>0.98099999999999998</v>
      </c>
    </row>
    <row r="308" spans="4:7" hidden="1" x14ac:dyDescent="0.3">
      <c r="D308" s="2" t="s">
        <v>12479</v>
      </c>
      <c r="E308" s="2">
        <f>COUNTIF(IMDB_Movie_Data!A:A, D308)</f>
        <v>1</v>
      </c>
      <c r="F308" s="2">
        <f>AVERAGEIF(IMDB_Movie_Data!A:A, D308, IMDB_Movie_Data!I:I)</f>
        <v>7.2</v>
      </c>
      <c r="G308" s="6">
        <f t="shared" si="4"/>
        <v>0.98199999999999998</v>
      </c>
    </row>
    <row r="309" spans="4:7" hidden="1" x14ac:dyDescent="0.3">
      <c r="D309" s="2" t="s">
        <v>11148</v>
      </c>
      <c r="E309" s="2">
        <f>COUNTIF(IMDB_Movie_Data!A:A, D309)</f>
        <v>1</v>
      </c>
      <c r="F309" s="2">
        <f>AVERAGEIF(IMDB_Movie_Data!A:A, D309, IMDB_Movie_Data!I:I)</f>
        <v>7.2</v>
      </c>
      <c r="G309" s="6">
        <f t="shared" si="4"/>
        <v>0.98199999999999998</v>
      </c>
    </row>
    <row r="310" spans="4:7" hidden="1" x14ac:dyDescent="0.3">
      <c r="D310" s="2" t="s">
        <v>1689</v>
      </c>
      <c r="E310" s="2">
        <f>COUNTIF(IMDB_Movie_Data!A:A, D310)</f>
        <v>1</v>
      </c>
      <c r="F310" s="2">
        <f>AVERAGEIF(IMDB_Movie_Data!A:A, D310, IMDB_Movie_Data!I:I)</f>
        <v>7.2</v>
      </c>
      <c r="G310" s="6">
        <f t="shared" si="4"/>
        <v>0.98299999999999998</v>
      </c>
    </row>
    <row r="311" spans="4:7" hidden="1" x14ac:dyDescent="0.3">
      <c r="D311" s="2" t="s">
        <v>17445</v>
      </c>
      <c r="E311" s="2">
        <f>COUNTIF(IMDB_Movie_Data!A:A, D311)</f>
        <v>1</v>
      </c>
      <c r="F311" s="2">
        <f>AVERAGEIF(IMDB_Movie_Data!A:A, D311, IMDB_Movie_Data!I:I)</f>
        <v>7.2</v>
      </c>
      <c r="G311" s="6">
        <f t="shared" si="4"/>
        <v>0.98399999999999999</v>
      </c>
    </row>
    <row r="312" spans="4:7" hidden="1" x14ac:dyDescent="0.3">
      <c r="D312" s="2" t="s">
        <v>18191</v>
      </c>
      <c r="E312" s="2">
        <f>COUNTIF(IMDB_Movie_Data!A:A, D312)</f>
        <v>1</v>
      </c>
      <c r="F312" s="2">
        <f>AVERAGEIF(IMDB_Movie_Data!A:A, D312, IMDB_Movie_Data!I:I)</f>
        <v>7.2</v>
      </c>
      <c r="G312" s="6">
        <f t="shared" si="4"/>
        <v>0.98399999999999999</v>
      </c>
    </row>
    <row r="313" spans="4:7" hidden="1" x14ac:dyDescent="0.3">
      <c r="D313" s="2" t="s">
        <v>17869</v>
      </c>
      <c r="E313" s="2">
        <f>COUNTIF(IMDB_Movie_Data!A:A, D313)</f>
        <v>1</v>
      </c>
      <c r="F313" s="2">
        <f>AVERAGEIF(IMDB_Movie_Data!A:A, D313, IMDB_Movie_Data!I:I)</f>
        <v>7.2</v>
      </c>
      <c r="G313" s="6">
        <f t="shared" si="4"/>
        <v>0.98499999999999999</v>
      </c>
    </row>
    <row r="314" spans="4:7" hidden="1" x14ac:dyDescent="0.3">
      <c r="D314" s="2" t="s">
        <v>18388</v>
      </c>
      <c r="E314" s="2">
        <f>COUNTIF(IMDB_Movie_Data!A:A, D314)</f>
        <v>1</v>
      </c>
      <c r="F314" s="2">
        <f>AVERAGEIF(IMDB_Movie_Data!A:A, D314, IMDB_Movie_Data!I:I)</f>
        <v>7.2</v>
      </c>
      <c r="G314" s="6">
        <f t="shared" si="4"/>
        <v>0.98599999999999999</v>
      </c>
    </row>
    <row r="315" spans="4:7" hidden="1" x14ac:dyDescent="0.3">
      <c r="D315" s="2" t="s">
        <v>18255</v>
      </c>
      <c r="E315" s="2">
        <f>COUNTIF(IMDB_Movie_Data!A:A, D315)</f>
        <v>1</v>
      </c>
      <c r="F315" s="2">
        <f>AVERAGEIF(IMDB_Movie_Data!A:A, D315, IMDB_Movie_Data!I:I)</f>
        <v>7.2</v>
      </c>
      <c r="G315" s="6">
        <f t="shared" si="4"/>
        <v>0.98599999999999999</v>
      </c>
    </row>
    <row r="316" spans="4:7" hidden="1" x14ac:dyDescent="0.3">
      <c r="D316" s="2" t="s">
        <v>19773</v>
      </c>
      <c r="E316" s="2">
        <f>COUNTIF(IMDB_Movie_Data!A:A, D316)</f>
        <v>1</v>
      </c>
      <c r="F316" s="2">
        <f>AVERAGEIF(IMDB_Movie_Data!A:A, D316, IMDB_Movie_Data!I:I)</f>
        <v>7.2</v>
      </c>
      <c r="G316" s="6">
        <f t="shared" si="4"/>
        <v>0.98699999999999999</v>
      </c>
    </row>
    <row r="317" spans="4:7" hidden="1" x14ac:dyDescent="0.3">
      <c r="D317" s="2" t="s">
        <v>20085</v>
      </c>
      <c r="E317" s="2">
        <f>COUNTIF(IMDB_Movie_Data!A:A, D317)</f>
        <v>1</v>
      </c>
      <c r="F317" s="2">
        <f>AVERAGEIF(IMDB_Movie_Data!A:A, D317, IMDB_Movie_Data!I:I)</f>
        <v>7.2</v>
      </c>
      <c r="G317" s="6">
        <f t="shared" si="4"/>
        <v>0.98799999999999999</v>
      </c>
    </row>
    <row r="318" spans="4:7" hidden="1" x14ac:dyDescent="0.3">
      <c r="D318" s="2" t="s">
        <v>20203</v>
      </c>
      <c r="E318" s="2">
        <f>COUNTIF(IMDB_Movie_Data!A:A, D318)</f>
        <v>1</v>
      </c>
      <c r="F318" s="2">
        <f>AVERAGEIF(IMDB_Movie_Data!A:A, D318, IMDB_Movie_Data!I:I)</f>
        <v>7.2</v>
      </c>
      <c r="G318" s="6">
        <f t="shared" si="4"/>
        <v>0.98799999999999999</v>
      </c>
    </row>
    <row r="319" spans="4:7" hidden="1" x14ac:dyDescent="0.3">
      <c r="D319" s="2" t="s">
        <v>20232</v>
      </c>
      <c r="E319" s="2">
        <f>COUNTIF(IMDB_Movie_Data!A:A, D319)</f>
        <v>1</v>
      </c>
      <c r="F319" s="2">
        <f>AVERAGEIF(IMDB_Movie_Data!A:A, D319, IMDB_Movie_Data!I:I)</f>
        <v>7.2</v>
      </c>
      <c r="G319" s="6">
        <f t="shared" si="4"/>
        <v>0.98899999999999999</v>
      </c>
    </row>
    <row r="320" spans="4:7" hidden="1" x14ac:dyDescent="0.3">
      <c r="D320" s="2" t="s">
        <v>20836</v>
      </c>
      <c r="E320" s="2">
        <f>COUNTIF(IMDB_Movie_Data!A:A, D320)</f>
        <v>1</v>
      </c>
      <c r="F320" s="2">
        <f>AVERAGEIF(IMDB_Movie_Data!A:A, D320, IMDB_Movie_Data!I:I)</f>
        <v>7.2</v>
      </c>
      <c r="G320" s="6">
        <f t="shared" si="4"/>
        <v>0.99</v>
      </c>
    </row>
    <row r="321" spans="4:7" hidden="1" x14ac:dyDescent="0.3">
      <c r="D321" s="2" t="s">
        <v>20863</v>
      </c>
      <c r="E321" s="2">
        <f>COUNTIF(IMDB_Movie_Data!A:A, D321)</f>
        <v>1</v>
      </c>
      <c r="F321" s="2">
        <f>AVERAGEIF(IMDB_Movie_Data!A:A, D321, IMDB_Movie_Data!I:I)</f>
        <v>7.2</v>
      </c>
      <c r="G321" s="6">
        <f t="shared" si="4"/>
        <v>0.99</v>
      </c>
    </row>
    <row r="322" spans="4:7" hidden="1" x14ac:dyDescent="0.3">
      <c r="D322" s="2" t="s">
        <v>20652</v>
      </c>
      <c r="E322" s="2">
        <f>COUNTIF(IMDB_Movie_Data!A:A, D322)</f>
        <v>1</v>
      </c>
      <c r="F322" s="2">
        <f>AVERAGEIF(IMDB_Movie_Data!A:A, D322, IMDB_Movie_Data!I:I)</f>
        <v>7.2</v>
      </c>
      <c r="G322" s="6">
        <f t="shared" si="4"/>
        <v>0.99099999999999999</v>
      </c>
    </row>
    <row r="323" spans="4:7" hidden="1" x14ac:dyDescent="0.3">
      <c r="D323" s="2" t="s">
        <v>20964</v>
      </c>
      <c r="E323" s="2">
        <f>COUNTIF(IMDB_Movie_Data!A:A, D323)</f>
        <v>1</v>
      </c>
      <c r="F323" s="2">
        <f>AVERAGEIF(IMDB_Movie_Data!A:A, D323, IMDB_Movie_Data!I:I)</f>
        <v>7.2</v>
      </c>
      <c r="G323" s="6">
        <f t="shared" si="4"/>
        <v>0.99199999999999999</v>
      </c>
    </row>
    <row r="324" spans="4:7" hidden="1" x14ac:dyDescent="0.3">
      <c r="D324" s="2" t="s">
        <v>21367</v>
      </c>
      <c r="E324" s="2">
        <f>COUNTIF(IMDB_Movie_Data!A:A, D324)</f>
        <v>1</v>
      </c>
      <c r="F324" s="2">
        <f>AVERAGEIF(IMDB_Movie_Data!A:A, D324, IMDB_Movie_Data!I:I)</f>
        <v>7.2</v>
      </c>
      <c r="G324" s="6">
        <f t="shared" si="4"/>
        <v>0.99299999999999999</v>
      </c>
    </row>
    <row r="325" spans="4:7" hidden="1" x14ac:dyDescent="0.3">
      <c r="D325" s="2" t="s">
        <v>21620</v>
      </c>
      <c r="E325" s="2">
        <f>COUNTIF(IMDB_Movie_Data!A:A, D325)</f>
        <v>1</v>
      </c>
      <c r="F325" s="2">
        <f>AVERAGEIF(IMDB_Movie_Data!A:A, D325, IMDB_Movie_Data!I:I)</f>
        <v>7.2</v>
      </c>
      <c r="G325" s="6">
        <f t="shared" ref="G325:G388" si="5">_xlfn.PERCENTRANK.EXC(F325:F2075, F325)</f>
        <v>0.99299999999999999</v>
      </c>
    </row>
    <row r="326" spans="4:7" hidden="1" x14ac:dyDescent="0.3">
      <c r="D326" s="2" t="s">
        <v>21656</v>
      </c>
      <c r="E326" s="2">
        <f>COUNTIF(IMDB_Movie_Data!A:A, D326)</f>
        <v>1</v>
      </c>
      <c r="F326" s="2">
        <f>AVERAGEIF(IMDB_Movie_Data!A:A, D326, IMDB_Movie_Data!I:I)</f>
        <v>7.2</v>
      </c>
      <c r="G326" s="6">
        <f t="shared" si="5"/>
        <v>0.99399999999999999</v>
      </c>
    </row>
    <row r="327" spans="4:7" hidden="1" x14ac:dyDescent="0.3">
      <c r="D327" s="2" t="s">
        <v>21691</v>
      </c>
      <c r="E327" s="2">
        <f>COUNTIF(IMDB_Movie_Data!A:A, D327)</f>
        <v>1</v>
      </c>
      <c r="F327" s="2">
        <f>AVERAGEIF(IMDB_Movie_Data!A:A, D327, IMDB_Movie_Data!I:I)</f>
        <v>7.2</v>
      </c>
      <c r="G327" s="6">
        <f t="shared" si="5"/>
        <v>0.995</v>
      </c>
    </row>
    <row r="328" spans="4:7" hidden="1" x14ac:dyDescent="0.3">
      <c r="D328" s="2" t="s">
        <v>23400</v>
      </c>
      <c r="E328" s="2">
        <f>COUNTIF(IMDB_Movie_Data!A:A, D328)</f>
        <v>1</v>
      </c>
      <c r="F328" s="2">
        <f>AVERAGEIF(IMDB_Movie_Data!A:A, D328, IMDB_Movie_Data!I:I)</f>
        <v>7.2</v>
      </c>
      <c r="G328" s="6">
        <f t="shared" si="5"/>
        <v>0.995</v>
      </c>
    </row>
    <row r="329" spans="4:7" hidden="1" x14ac:dyDescent="0.3">
      <c r="D329" s="2" t="s">
        <v>21697</v>
      </c>
      <c r="E329" s="2">
        <f>COUNTIF(IMDB_Movie_Data!A:A, D329)</f>
        <v>1</v>
      </c>
      <c r="F329" s="2">
        <f>AVERAGEIF(IMDB_Movie_Data!A:A, D329, IMDB_Movie_Data!I:I)</f>
        <v>7.2</v>
      </c>
      <c r="G329" s="6">
        <f t="shared" si="5"/>
        <v>0.996</v>
      </c>
    </row>
    <row r="330" spans="4:7" hidden="1" x14ac:dyDescent="0.3">
      <c r="D330" s="2" t="s">
        <v>22324</v>
      </c>
      <c r="E330" s="2">
        <f>COUNTIF(IMDB_Movie_Data!A:A, D330)</f>
        <v>1</v>
      </c>
      <c r="F330" s="2">
        <f>AVERAGEIF(IMDB_Movie_Data!A:A, D330, IMDB_Movie_Data!I:I)</f>
        <v>7.2</v>
      </c>
      <c r="G330" s="6">
        <f t="shared" si="5"/>
        <v>0.997</v>
      </c>
    </row>
    <row r="331" spans="4:7" hidden="1" x14ac:dyDescent="0.3">
      <c r="D331" s="2" t="s">
        <v>22460</v>
      </c>
      <c r="E331" s="2">
        <f>COUNTIF(IMDB_Movie_Data!A:A, D331)</f>
        <v>1</v>
      </c>
      <c r="F331" s="2">
        <f>AVERAGEIF(IMDB_Movie_Data!A:A, D331, IMDB_Movie_Data!I:I)</f>
        <v>7.2</v>
      </c>
      <c r="G331" s="6">
        <f t="shared" si="5"/>
        <v>0.997</v>
      </c>
    </row>
    <row r="332" spans="4:7" hidden="1" x14ac:dyDescent="0.3">
      <c r="D332" s="2" t="s">
        <v>22868</v>
      </c>
      <c r="E332" s="2">
        <f>COUNTIF(IMDB_Movie_Data!A:A, D332)</f>
        <v>1</v>
      </c>
      <c r="F332" s="2">
        <f>AVERAGEIF(IMDB_Movie_Data!A:A, D332, IMDB_Movie_Data!I:I)</f>
        <v>7.2</v>
      </c>
      <c r="G332" s="6">
        <f t="shared" si="5"/>
        <v>0.998</v>
      </c>
    </row>
    <row r="333" spans="4:7" hidden="1" x14ac:dyDescent="0.3">
      <c r="D333" s="2" t="s">
        <v>22962</v>
      </c>
      <c r="E333" s="2">
        <f>COUNTIF(IMDB_Movie_Data!A:A, D333)</f>
        <v>1</v>
      </c>
      <c r="F333" s="2">
        <f>AVERAGEIF(IMDB_Movie_Data!A:A, D333, IMDB_Movie_Data!I:I)</f>
        <v>7.2</v>
      </c>
      <c r="G333" s="6">
        <f t="shared" si="5"/>
        <v>0.999</v>
      </c>
    </row>
    <row r="334" spans="4:7" hidden="1" x14ac:dyDescent="0.3">
      <c r="D334" s="2" t="s">
        <v>857</v>
      </c>
      <c r="E334" s="2">
        <f>COUNTIF(IMDB_Movie_Data!A:A, D334)</f>
        <v>6</v>
      </c>
      <c r="F334" s="2">
        <f>AVERAGEIF(IMDB_Movie_Data!A:A, D334, IMDB_Movie_Data!I:I)</f>
        <v>7.1833333333333336</v>
      </c>
      <c r="G334" s="6">
        <f t="shared" si="5"/>
        <v>0.999</v>
      </c>
    </row>
    <row r="335" spans="4:7" hidden="1" x14ac:dyDescent="0.3">
      <c r="D335" s="2" t="s">
        <v>4166</v>
      </c>
      <c r="E335" s="2">
        <f>COUNTIF(IMDB_Movie_Data!A:A, D335)</f>
        <v>7</v>
      </c>
      <c r="F335" s="2">
        <f>AVERAGEIF(IMDB_Movie_Data!A:A, D335, IMDB_Movie_Data!I:I)</f>
        <v>7.1714285714285708</v>
      </c>
      <c r="G335" s="6">
        <f t="shared" si="5"/>
        <v>0.999</v>
      </c>
    </row>
    <row r="336" spans="4:7" hidden="1" x14ac:dyDescent="0.3">
      <c r="D336" s="2" t="s">
        <v>2859</v>
      </c>
      <c r="E336" s="2">
        <f>COUNTIF(IMDB_Movie_Data!A:A, D336)</f>
        <v>3</v>
      </c>
      <c r="F336" s="2">
        <f>AVERAGEIF(IMDB_Movie_Data!A:A, D336, IMDB_Movie_Data!I:I)</f>
        <v>7.166666666666667</v>
      </c>
      <c r="G336" s="6">
        <f t="shared" si="5"/>
        <v>0.997</v>
      </c>
    </row>
    <row r="337" spans="4:7" hidden="1" x14ac:dyDescent="0.3">
      <c r="D337" s="2" t="s">
        <v>1389</v>
      </c>
      <c r="E337" s="2">
        <f>COUNTIF(IMDB_Movie_Data!A:A, D337)</f>
        <v>3</v>
      </c>
      <c r="F337" s="2">
        <f>AVERAGEIF(IMDB_Movie_Data!A:A, D337, IMDB_Movie_Data!I:I)</f>
        <v>7.166666666666667</v>
      </c>
      <c r="G337" s="6">
        <f t="shared" si="5"/>
        <v>0.998</v>
      </c>
    </row>
    <row r="338" spans="4:7" hidden="1" x14ac:dyDescent="0.3">
      <c r="D338" s="2" t="s">
        <v>11999</v>
      </c>
      <c r="E338" s="2">
        <f>COUNTIF(IMDB_Movie_Data!A:A, D338)</f>
        <v>3</v>
      </c>
      <c r="F338" s="2">
        <f>AVERAGEIF(IMDB_Movie_Data!A:A, D338, IMDB_Movie_Data!I:I)</f>
        <v>7.166666666666667</v>
      </c>
      <c r="G338" s="6">
        <f t="shared" si="5"/>
        <v>0.999</v>
      </c>
    </row>
    <row r="339" spans="4:7" hidden="1" x14ac:dyDescent="0.3">
      <c r="D339" s="2" t="s">
        <v>146</v>
      </c>
      <c r="E339" s="2">
        <f>COUNTIF(IMDB_Movie_Data!A:A, D339)</f>
        <v>4</v>
      </c>
      <c r="F339" s="2">
        <f>AVERAGEIF(IMDB_Movie_Data!A:A, D339, IMDB_Movie_Data!I:I)</f>
        <v>7.15</v>
      </c>
      <c r="G339" s="6">
        <f t="shared" si="5"/>
        <v>0.995</v>
      </c>
    </row>
    <row r="340" spans="4:7" hidden="1" x14ac:dyDescent="0.3">
      <c r="D340" s="2" t="s">
        <v>1399</v>
      </c>
      <c r="E340" s="2">
        <f>COUNTIF(IMDB_Movie_Data!A:A, D340)</f>
        <v>2</v>
      </c>
      <c r="F340" s="2">
        <f>AVERAGEIF(IMDB_Movie_Data!A:A, D340, IMDB_Movie_Data!I:I)</f>
        <v>7.15</v>
      </c>
      <c r="G340" s="6">
        <f t="shared" si="5"/>
        <v>0.995</v>
      </c>
    </row>
    <row r="341" spans="4:7" hidden="1" x14ac:dyDescent="0.3">
      <c r="D341" s="2" t="s">
        <v>14611</v>
      </c>
      <c r="E341" s="2">
        <f>COUNTIF(IMDB_Movie_Data!A:A, D341)</f>
        <v>2</v>
      </c>
      <c r="F341" s="2">
        <f>AVERAGEIF(IMDB_Movie_Data!A:A, D341, IMDB_Movie_Data!I:I)</f>
        <v>7.15</v>
      </c>
      <c r="G341" s="6">
        <f t="shared" si="5"/>
        <v>0.996</v>
      </c>
    </row>
    <row r="342" spans="4:7" hidden="1" x14ac:dyDescent="0.3">
      <c r="D342" s="2" t="s">
        <v>17150</v>
      </c>
      <c r="E342" s="2">
        <f>COUNTIF(IMDB_Movie_Data!A:A, D342)</f>
        <v>2</v>
      </c>
      <c r="F342" s="2">
        <f>AVERAGEIF(IMDB_Movie_Data!A:A, D342, IMDB_Movie_Data!I:I)</f>
        <v>7.15</v>
      </c>
      <c r="G342" s="6">
        <f t="shared" si="5"/>
        <v>0.997</v>
      </c>
    </row>
    <row r="343" spans="4:7" hidden="1" x14ac:dyDescent="0.3">
      <c r="D343" s="2" t="s">
        <v>8205</v>
      </c>
      <c r="E343" s="2">
        <f>COUNTIF(IMDB_Movie_Data!A:A, D343)</f>
        <v>2</v>
      </c>
      <c r="F343" s="2">
        <f>AVERAGEIF(IMDB_Movie_Data!A:A, D343, IMDB_Movie_Data!I:I)</f>
        <v>7.15</v>
      </c>
      <c r="G343" s="6">
        <f t="shared" si="5"/>
        <v>0.997</v>
      </c>
    </row>
    <row r="344" spans="4:7" hidden="1" x14ac:dyDescent="0.3">
      <c r="D344" s="2" t="s">
        <v>13017</v>
      </c>
      <c r="E344" s="2">
        <f>COUNTIF(IMDB_Movie_Data!A:A, D344)</f>
        <v>2</v>
      </c>
      <c r="F344" s="2">
        <f>AVERAGEIF(IMDB_Movie_Data!A:A, D344, IMDB_Movie_Data!I:I)</f>
        <v>7.15</v>
      </c>
      <c r="G344" s="6">
        <f t="shared" si="5"/>
        <v>0.998</v>
      </c>
    </row>
    <row r="345" spans="4:7" hidden="1" x14ac:dyDescent="0.3">
      <c r="D345" s="2" t="s">
        <v>19697</v>
      </c>
      <c r="E345" s="2">
        <f>COUNTIF(IMDB_Movie_Data!A:A, D345)</f>
        <v>2</v>
      </c>
      <c r="F345" s="2">
        <f>AVERAGEIF(IMDB_Movie_Data!A:A, D345, IMDB_Movie_Data!I:I)</f>
        <v>7.15</v>
      </c>
      <c r="G345" s="6">
        <f t="shared" si="5"/>
        <v>0.999</v>
      </c>
    </row>
    <row r="346" spans="4:7" hidden="1" x14ac:dyDescent="0.3">
      <c r="D346" s="2" t="s">
        <v>111</v>
      </c>
      <c r="E346" s="2">
        <f>COUNTIF(IMDB_Movie_Data!A:A, D346)</f>
        <v>7</v>
      </c>
      <c r="F346" s="2">
        <f>AVERAGEIF(IMDB_Movie_Data!A:A, D346, IMDB_Movie_Data!I:I)</f>
        <v>7.1428571428571432</v>
      </c>
      <c r="G346" s="6">
        <f t="shared" si="5"/>
        <v>0.999</v>
      </c>
    </row>
    <row r="347" spans="4:7" hidden="1" x14ac:dyDescent="0.3">
      <c r="D347" s="2" t="s">
        <v>8186</v>
      </c>
      <c r="E347" s="2">
        <f>COUNTIF(IMDB_Movie_Data!A:A, D347)</f>
        <v>5</v>
      </c>
      <c r="F347" s="2">
        <f>AVERAGEIF(IMDB_Movie_Data!A:A, D347, IMDB_Movie_Data!I:I)</f>
        <v>7.1400000000000006</v>
      </c>
      <c r="G347" s="6">
        <f t="shared" si="5"/>
        <v>0.998</v>
      </c>
    </row>
    <row r="348" spans="4:7" hidden="1" x14ac:dyDescent="0.3">
      <c r="D348" s="2" t="s">
        <v>378</v>
      </c>
      <c r="E348" s="2">
        <f>COUNTIF(IMDB_Movie_Data!A:A, D348)</f>
        <v>5</v>
      </c>
      <c r="F348" s="2">
        <f>AVERAGEIF(IMDB_Movie_Data!A:A, D348, IMDB_Movie_Data!I:I)</f>
        <v>7.1400000000000006</v>
      </c>
      <c r="G348" s="6">
        <f t="shared" si="5"/>
        <v>0.999</v>
      </c>
    </row>
    <row r="349" spans="4:7" hidden="1" x14ac:dyDescent="0.3">
      <c r="D349" s="2" t="s">
        <v>653</v>
      </c>
      <c r="E349" s="2">
        <f>COUNTIF(IMDB_Movie_Data!A:A, D349)</f>
        <v>3</v>
      </c>
      <c r="F349" s="2">
        <f>AVERAGEIF(IMDB_Movie_Data!A:A, D349, IMDB_Movie_Data!I:I)</f>
        <v>7.1333333333333329</v>
      </c>
      <c r="G349" s="6">
        <f t="shared" si="5"/>
        <v>0.997</v>
      </c>
    </row>
    <row r="350" spans="4:7" hidden="1" x14ac:dyDescent="0.3">
      <c r="D350" s="2" t="s">
        <v>12876</v>
      </c>
      <c r="E350" s="2">
        <f>COUNTIF(IMDB_Movie_Data!A:A, D350)</f>
        <v>3</v>
      </c>
      <c r="F350" s="2">
        <f>AVERAGEIF(IMDB_Movie_Data!A:A, D350, IMDB_Movie_Data!I:I)</f>
        <v>7.1333333333333329</v>
      </c>
      <c r="G350" s="6">
        <f t="shared" si="5"/>
        <v>0.997</v>
      </c>
    </row>
    <row r="351" spans="4:7" hidden="1" x14ac:dyDescent="0.3">
      <c r="D351" s="2" t="s">
        <v>180</v>
      </c>
      <c r="E351" s="2">
        <f>COUNTIF(IMDB_Movie_Data!A:A, D351)</f>
        <v>3</v>
      </c>
      <c r="F351" s="2">
        <f>AVERAGEIF(IMDB_Movie_Data!A:A, D351, IMDB_Movie_Data!I:I)</f>
        <v>7.1333333333333329</v>
      </c>
      <c r="G351" s="6">
        <f t="shared" si="5"/>
        <v>0.998</v>
      </c>
    </row>
    <row r="352" spans="4:7" hidden="1" x14ac:dyDescent="0.3">
      <c r="D352" s="2" t="s">
        <v>11224</v>
      </c>
      <c r="E352" s="2">
        <f>COUNTIF(IMDB_Movie_Data!A:A, D352)</f>
        <v>3</v>
      </c>
      <c r="F352" s="2">
        <f>AVERAGEIF(IMDB_Movie_Data!A:A, D352, IMDB_Movie_Data!I:I)</f>
        <v>7.1333333333333329</v>
      </c>
      <c r="G352" s="6">
        <f t="shared" si="5"/>
        <v>0.999</v>
      </c>
    </row>
    <row r="353" spans="4:7" x14ac:dyDescent="0.3">
      <c r="D353" s="2" t="s">
        <v>187</v>
      </c>
      <c r="E353" s="2">
        <f>COUNTIF(IMDB_Movie_Data!A:A, D353)</f>
        <v>16</v>
      </c>
      <c r="F353" s="2">
        <f>AVERAGEIF(IMDB_Movie_Data!A:A, D353, IMDB_Movie_Data!I:I)</f>
        <v>7.1312499999999996</v>
      </c>
      <c r="G353" s="9">
        <f t="shared" si="5"/>
        <v>0.999</v>
      </c>
    </row>
    <row r="354" spans="4:7" hidden="1" x14ac:dyDescent="0.3">
      <c r="D354" s="2" t="s">
        <v>6051</v>
      </c>
      <c r="E354" s="2">
        <f>COUNTIF(IMDB_Movie_Data!A:A, D354)</f>
        <v>7</v>
      </c>
      <c r="F354" s="2">
        <f>AVERAGEIF(IMDB_Movie_Data!A:A, D354, IMDB_Movie_Data!I:I)</f>
        <v>7.1285714285714281</v>
      </c>
      <c r="G354" s="6">
        <f t="shared" si="5"/>
        <v>0.999</v>
      </c>
    </row>
    <row r="355" spans="4:7" hidden="1" x14ac:dyDescent="0.3">
      <c r="D355" s="2" t="s">
        <v>521</v>
      </c>
      <c r="E355" s="2">
        <f>COUNTIF(IMDB_Movie_Data!A:A, D355)</f>
        <v>7</v>
      </c>
      <c r="F355" s="2">
        <f>AVERAGEIF(IMDB_Movie_Data!A:A, D355, IMDB_Movie_Data!I:I)</f>
        <v>7.1285714285714272</v>
      </c>
      <c r="G355" s="6">
        <f t="shared" si="5"/>
        <v>0.999</v>
      </c>
    </row>
    <row r="356" spans="4:7" hidden="1" x14ac:dyDescent="0.3">
      <c r="D356" s="2" t="s">
        <v>1294</v>
      </c>
      <c r="E356" s="2">
        <f>COUNTIF(IMDB_Movie_Data!A:A, D356)</f>
        <v>7</v>
      </c>
      <c r="F356" s="2">
        <f>AVERAGEIF(IMDB_Movie_Data!A:A, D356, IMDB_Movie_Data!I:I)</f>
        <v>7.1142857142857139</v>
      </c>
      <c r="G356" s="6">
        <f t="shared" si="5"/>
        <v>0.998</v>
      </c>
    </row>
    <row r="357" spans="4:7" hidden="1" x14ac:dyDescent="0.3">
      <c r="D357" s="2" t="s">
        <v>7113</v>
      </c>
      <c r="E357" s="2">
        <f>COUNTIF(IMDB_Movie_Data!A:A, D357)</f>
        <v>7</v>
      </c>
      <c r="F357" s="2">
        <f>AVERAGEIF(IMDB_Movie_Data!A:A, D357, IMDB_Movie_Data!I:I)</f>
        <v>7.1142857142857139</v>
      </c>
      <c r="G357" s="6">
        <f t="shared" si="5"/>
        <v>0.999</v>
      </c>
    </row>
    <row r="358" spans="4:7" hidden="1" x14ac:dyDescent="0.3">
      <c r="D358" s="2" t="s">
        <v>2296</v>
      </c>
      <c r="E358" s="2">
        <f>COUNTIF(IMDB_Movie_Data!A:A, D358)</f>
        <v>3</v>
      </c>
      <c r="F358" s="2">
        <f>AVERAGEIF(IMDB_Movie_Data!A:A, D358, IMDB_Movie_Data!I:I)</f>
        <v>7.1000000000000005</v>
      </c>
      <c r="G358" s="6">
        <f t="shared" si="5"/>
        <v>0.997</v>
      </c>
    </row>
    <row r="359" spans="4:7" hidden="1" x14ac:dyDescent="0.3">
      <c r="D359" s="2" t="s">
        <v>17163</v>
      </c>
      <c r="E359" s="2">
        <f>COUNTIF(IMDB_Movie_Data!A:A, D359)</f>
        <v>3</v>
      </c>
      <c r="F359" s="2">
        <f>AVERAGEIF(IMDB_Movie_Data!A:A, D359, IMDB_Movie_Data!I:I)</f>
        <v>7.1000000000000005</v>
      </c>
      <c r="G359" s="6">
        <f t="shared" si="5"/>
        <v>0.998</v>
      </c>
    </row>
    <row r="360" spans="4:7" hidden="1" x14ac:dyDescent="0.3">
      <c r="D360" s="2" t="s">
        <v>2952</v>
      </c>
      <c r="E360" s="2">
        <f>COUNTIF(IMDB_Movie_Data!A:A, D360)</f>
        <v>2</v>
      </c>
      <c r="F360" s="2">
        <f>AVERAGEIF(IMDB_Movie_Data!A:A, D360, IMDB_Movie_Data!I:I)</f>
        <v>7.1000000000000005</v>
      </c>
      <c r="G360" s="6">
        <f t="shared" si="5"/>
        <v>0.999</v>
      </c>
    </row>
    <row r="361" spans="4:7" hidden="1" x14ac:dyDescent="0.3">
      <c r="D361" s="2" t="s">
        <v>12560</v>
      </c>
      <c r="E361" s="2">
        <f>COUNTIF(IMDB_Movie_Data!A:A, D361)</f>
        <v>5</v>
      </c>
      <c r="F361" s="2">
        <f>AVERAGEIF(IMDB_Movie_Data!A:A, D361, IMDB_Movie_Data!I:I)</f>
        <v>7.1</v>
      </c>
      <c r="G361" s="6">
        <f t="shared" si="5"/>
        <v>0.96899999999999997</v>
      </c>
    </row>
    <row r="362" spans="4:7" hidden="1" x14ac:dyDescent="0.3">
      <c r="D362" s="2" t="s">
        <v>13826</v>
      </c>
      <c r="E362" s="2">
        <f>COUNTIF(IMDB_Movie_Data!A:A, D362)</f>
        <v>2</v>
      </c>
      <c r="F362" s="2">
        <f>AVERAGEIF(IMDB_Movie_Data!A:A, D362, IMDB_Movie_Data!I:I)</f>
        <v>7.1</v>
      </c>
      <c r="G362" s="6">
        <f t="shared" si="5"/>
        <v>0.96899999999999997</v>
      </c>
    </row>
    <row r="363" spans="4:7" hidden="1" x14ac:dyDescent="0.3">
      <c r="D363" s="2" t="s">
        <v>13573</v>
      </c>
      <c r="E363" s="2">
        <f>COUNTIF(IMDB_Movie_Data!A:A, D363)</f>
        <v>2</v>
      </c>
      <c r="F363" s="2">
        <f>AVERAGEIF(IMDB_Movie_Data!A:A, D363, IMDB_Movie_Data!I:I)</f>
        <v>7.1</v>
      </c>
      <c r="G363" s="6">
        <f t="shared" si="5"/>
        <v>0.97</v>
      </c>
    </row>
    <row r="364" spans="4:7" hidden="1" x14ac:dyDescent="0.3">
      <c r="D364" s="2" t="s">
        <v>17910</v>
      </c>
      <c r="E364" s="2">
        <f>COUNTIF(IMDB_Movie_Data!A:A, D364)</f>
        <v>2</v>
      </c>
      <c r="F364" s="2">
        <f>AVERAGEIF(IMDB_Movie_Data!A:A, D364, IMDB_Movie_Data!I:I)</f>
        <v>7.1</v>
      </c>
      <c r="G364" s="6">
        <f t="shared" si="5"/>
        <v>0.97099999999999997</v>
      </c>
    </row>
    <row r="365" spans="4:7" hidden="1" x14ac:dyDescent="0.3">
      <c r="D365" s="2" t="s">
        <v>17301</v>
      </c>
      <c r="E365" s="2">
        <f>COUNTIF(IMDB_Movie_Data!A:A, D365)</f>
        <v>2</v>
      </c>
      <c r="F365" s="2">
        <f>AVERAGEIF(IMDB_Movie_Data!A:A, D365, IMDB_Movie_Data!I:I)</f>
        <v>7.1</v>
      </c>
      <c r="G365" s="6">
        <f t="shared" si="5"/>
        <v>0.97099999999999997</v>
      </c>
    </row>
    <row r="366" spans="4:7" hidden="1" x14ac:dyDescent="0.3">
      <c r="D366" s="2" t="s">
        <v>17923</v>
      </c>
      <c r="E366" s="2">
        <f>COUNTIF(IMDB_Movie_Data!A:A, D366)</f>
        <v>2</v>
      </c>
      <c r="F366" s="2">
        <f>AVERAGEIF(IMDB_Movie_Data!A:A, D366, IMDB_Movie_Data!I:I)</f>
        <v>7.1</v>
      </c>
      <c r="G366" s="6">
        <f t="shared" si="5"/>
        <v>0.97199999999999998</v>
      </c>
    </row>
    <row r="367" spans="4:7" hidden="1" x14ac:dyDescent="0.3">
      <c r="D367" s="2" t="s">
        <v>5001</v>
      </c>
      <c r="E367" s="2">
        <f>COUNTIF(IMDB_Movie_Data!A:A, D367)</f>
        <v>1</v>
      </c>
      <c r="F367" s="2">
        <f>AVERAGEIF(IMDB_Movie_Data!A:A, D367, IMDB_Movie_Data!I:I)</f>
        <v>7.1</v>
      </c>
      <c r="G367" s="6">
        <f t="shared" si="5"/>
        <v>0.97299999999999998</v>
      </c>
    </row>
    <row r="368" spans="4:7" hidden="1" x14ac:dyDescent="0.3">
      <c r="D368" s="2" t="s">
        <v>2423</v>
      </c>
      <c r="E368" s="2">
        <f>COUNTIF(IMDB_Movie_Data!A:A, D368)</f>
        <v>1</v>
      </c>
      <c r="F368" s="2">
        <f>AVERAGEIF(IMDB_Movie_Data!A:A, D368, IMDB_Movie_Data!I:I)</f>
        <v>7.1</v>
      </c>
      <c r="G368" s="6">
        <f t="shared" si="5"/>
        <v>0.97399999999999998</v>
      </c>
    </row>
    <row r="369" spans="4:7" hidden="1" x14ac:dyDescent="0.3">
      <c r="D369" s="2" t="s">
        <v>6880</v>
      </c>
      <c r="E369" s="2">
        <f>COUNTIF(IMDB_Movie_Data!A:A, D369)</f>
        <v>1</v>
      </c>
      <c r="F369" s="2">
        <f>AVERAGEIF(IMDB_Movie_Data!A:A, D369, IMDB_Movie_Data!I:I)</f>
        <v>7.1</v>
      </c>
      <c r="G369" s="6">
        <f t="shared" si="5"/>
        <v>0.97399999999999998</v>
      </c>
    </row>
    <row r="370" spans="4:7" hidden="1" x14ac:dyDescent="0.3">
      <c r="D370" s="2" t="s">
        <v>7545</v>
      </c>
      <c r="E370" s="2">
        <f>COUNTIF(IMDB_Movie_Data!A:A, D370)</f>
        <v>1</v>
      </c>
      <c r="F370" s="2">
        <f>AVERAGEIF(IMDB_Movie_Data!A:A, D370, IMDB_Movie_Data!I:I)</f>
        <v>7.1</v>
      </c>
      <c r="G370" s="6">
        <f t="shared" si="5"/>
        <v>0.97499999999999998</v>
      </c>
    </row>
    <row r="371" spans="4:7" hidden="1" x14ac:dyDescent="0.3">
      <c r="D371" s="2" t="s">
        <v>8671</v>
      </c>
      <c r="E371" s="2">
        <f>COUNTIF(IMDB_Movie_Data!A:A, D371)</f>
        <v>1</v>
      </c>
      <c r="F371" s="2">
        <f>AVERAGEIF(IMDB_Movie_Data!A:A, D371, IMDB_Movie_Data!I:I)</f>
        <v>7.1</v>
      </c>
      <c r="G371" s="6">
        <f t="shared" si="5"/>
        <v>0.97599999999999998</v>
      </c>
    </row>
    <row r="372" spans="4:7" hidden="1" x14ac:dyDescent="0.3">
      <c r="D372" s="2" t="s">
        <v>11946</v>
      </c>
      <c r="E372" s="2">
        <f>COUNTIF(IMDB_Movie_Data!A:A, D372)</f>
        <v>1</v>
      </c>
      <c r="F372" s="2">
        <f>AVERAGEIF(IMDB_Movie_Data!A:A, D372, IMDB_Movie_Data!I:I)</f>
        <v>7.1</v>
      </c>
      <c r="G372" s="6">
        <f t="shared" si="5"/>
        <v>0.97599999999999998</v>
      </c>
    </row>
    <row r="373" spans="4:7" hidden="1" x14ac:dyDescent="0.3">
      <c r="D373" s="2" t="s">
        <v>8439</v>
      </c>
      <c r="E373" s="2">
        <f>COUNTIF(IMDB_Movie_Data!A:A, D373)</f>
        <v>1</v>
      </c>
      <c r="F373" s="2">
        <f>AVERAGEIF(IMDB_Movie_Data!A:A, D373, IMDB_Movie_Data!I:I)</f>
        <v>7.1</v>
      </c>
      <c r="G373" s="6">
        <f t="shared" si="5"/>
        <v>0.97699999999999998</v>
      </c>
    </row>
    <row r="374" spans="4:7" hidden="1" x14ac:dyDescent="0.3">
      <c r="D374" s="2" t="s">
        <v>12008</v>
      </c>
      <c r="E374" s="2">
        <f>COUNTIF(IMDB_Movie_Data!A:A, D374)</f>
        <v>1</v>
      </c>
      <c r="F374" s="2">
        <f>AVERAGEIF(IMDB_Movie_Data!A:A, D374, IMDB_Movie_Data!I:I)</f>
        <v>7.1</v>
      </c>
      <c r="G374" s="6">
        <f t="shared" si="5"/>
        <v>0.97799999999999998</v>
      </c>
    </row>
    <row r="375" spans="4:7" hidden="1" x14ac:dyDescent="0.3">
      <c r="D375" s="2" t="s">
        <v>10614</v>
      </c>
      <c r="E375" s="2">
        <f>COUNTIF(IMDB_Movie_Data!A:A, D375)</f>
        <v>1</v>
      </c>
      <c r="F375" s="2">
        <f>AVERAGEIF(IMDB_Movie_Data!A:A, D375, IMDB_Movie_Data!I:I)</f>
        <v>7.1</v>
      </c>
      <c r="G375" s="6">
        <f t="shared" si="5"/>
        <v>0.97899999999999998</v>
      </c>
    </row>
    <row r="376" spans="4:7" hidden="1" x14ac:dyDescent="0.3">
      <c r="D376" s="2" t="s">
        <v>10332</v>
      </c>
      <c r="E376" s="2">
        <f>COUNTIF(IMDB_Movie_Data!A:A, D376)</f>
        <v>1</v>
      </c>
      <c r="F376" s="2">
        <f>AVERAGEIF(IMDB_Movie_Data!A:A, D376, IMDB_Movie_Data!I:I)</f>
        <v>7.1</v>
      </c>
      <c r="G376" s="6">
        <f t="shared" si="5"/>
        <v>0.97899999999999998</v>
      </c>
    </row>
    <row r="377" spans="4:7" hidden="1" x14ac:dyDescent="0.3">
      <c r="D377" s="2" t="s">
        <v>8820</v>
      </c>
      <c r="E377" s="2">
        <f>COUNTIF(IMDB_Movie_Data!A:A, D377)</f>
        <v>1</v>
      </c>
      <c r="F377" s="2">
        <f>AVERAGEIF(IMDB_Movie_Data!A:A, D377, IMDB_Movie_Data!I:I)</f>
        <v>7.1</v>
      </c>
      <c r="G377" s="6">
        <f t="shared" si="5"/>
        <v>0.98</v>
      </c>
    </row>
    <row r="378" spans="4:7" hidden="1" x14ac:dyDescent="0.3">
      <c r="D378" s="2" t="s">
        <v>12360</v>
      </c>
      <c r="E378" s="2">
        <f>COUNTIF(IMDB_Movie_Data!A:A, D378)</f>
        <v>1</v>
      </c>
      <c r="F378" s="2">
        <f>AVERAGEIF(IMDB_Movie_Data!A:A, D378, IMDB_Movie_Data!I:I)</f>
        <v>7.1</v>
      </c>
      <c r="G378" s="6">
        <f t="shared" si="5"/>
        <v>0.98099999999999998</v>
      </c>
    </row>
    <row r="379" spans="4:7" hidden="1" x14ac:dyDescent="0.3">
      <c r="D379" s="2" t="s">
        <v>14040</v>
      </c>
      <c r="E379" s="2">
        <f>COUNTIF(IMDB_Movie_Data!A:A, D379)</f>
        <v>1</v>
      </c>
      <c r="F379" s="2">
        <f>AVERAGEIF(IMDB_Movie_Data!A:A, D379, IMDB_Movie_Data!I:I)</f>
        <v>7.1</v>
      </c>
      <c r="G379" s="6">
        <f t="shared" si="5"/>
        <v>0.98099999999999998</v>
      </c>
    </row>
    <row r="380" spans="4:7" hidden="1" x14ac:dyDescent="0.3">
      <c r="D380" s="2" t="s">
        <v>14319</v>
      </c>
      <c r="E380" s="2">
        <f>COUNTIF(IMDB_Movie_Data!A:A, D380)</f>
        <v>1</v>
      </c>
      <c r="F380" s="2">
        <f>AVERAGEIF(IMDB_Movie_Data!A:A, D380, IMDB_Movie_Data!I:I)</f>
        <v>7.1</v>
      </c>
      <c r="G380" s="6">
        <f t="shared" si="5"/>
        <v>0.98199999999999998</v>
      </c>
    </row>
    <row r="381" spans="4:7" hidden="1" x14ac:dyDescent="0.3">
      <c r="D381" s="2" t="s">
        <v>14387</v>
      </c>
      <c r="E381" s="2">
        <f>COUNTIF(IMDB_Movie_Data!A:A, D381)</f>
        <v>1</v>
      </c>
      <c r="F381" s="2">
        <f>AVERAGEIF(IMDB_Movie_Data!A:A, D381, IMDB_Movie_Data!I:I)</f>
        <v>7.1</v>
      </c>
      <c r="G381" s="6">
        <f t="shared" si="5"/>
        <v>0.98299999999999998</v>
      </c>
    </row>
    <row r="382" spans="4:7" hidden="1" x14ac:dyDescent="0.3">
      <c r="D382" s="2" t="s">
        <v>14334</v>
      </c>
      <c r="E382" s="2">
        <f>COUNTIF(IMDB_Movie_Data!A:A, D382)</f>
        <v>1</v>
      </c>
      <c r="F382" s="2">
        <f>AVERAGEIF(IMDB_Movie_Data!A:A, D382, IMDB_Movie_Data!I:I)</f>
        <v>7.1</v>
      </c>
      <c r="G382" s="6">
        <f t="shared" si="5"/>
        <v>0.98399999999999999</v>
      </c>
    </row>
    <row r="383" spans="4:7" hidden="1" x14ac:dyDescent="0.3">
      <c r="D383" s="2" t="s">
        <v>15172</v>
      </c>
      <c r="E383" s="2">
        <f>COUNTIF(IMDB_Movie_Data!A:A, D383)</f>
        <v>1</v>
      </c>
      <c r="F383" s="2">
        <f>AVERAGEIF(IMDB_Movie_Data!A:A, D383, IMDB_Movie_Data!I:I)</f>
        <v>7.1</v>
      </c>
      <c r="G383" s="6">
        <f t="shared" si="5"/>
        <v>0.98399999999999999</v>
      </c>
    </row>
    <row r="384" spans="4:7" hidden="1" x14ac:dyDescent="0.3">
      <c r="D384" s="2" t="s">
        <v>15052</v>
      </c>
      <c r="E384" s="2">
        <f>COUNTIF(IMDB_Movie_Data!A:A, D384)</f>
        <v>1</v>
      </c>
      <c r="F384" s="2">
        <f>AVERAGEIF(IMDB_Movie_Data!A:A, D384, IMDB_Movie_Data!I:I)</f>
        <v>7.1</v>
      </c>
      <c r="G384" s="6">
        <f t="shared" si="5"/>
        <v>0.98499999999999999</v>
      </c>
    </row>
    <row r="385" spans="4:7" hidden="1" x14ac:dyDescent="0.3">
      <c r="D385" s="2" t="s">
        <v>15203</v>
      </c>
      <c r="E385" s="2">
        <f>COUNTIF(IMDB_Movie_Data!A:A, D385)</f>
        <v>1</v>
      </c>
      <c r="F385" s="2">
        <f>AVERAGEIF(IMDB_Movie_Data!A:A, D385, IMDB_Movie_Data!I:I)</f>
        <v>7.1</v>
      </c>
      <c r="G385" s="6">
        <f t="shared" si="5"/>
        <v>0.98599999999999999</v>
      </c>
    </row>
    <row r="386" spans="4:7" hidden="1" x14ac:dyDescent="0.3">
      <c r="D386" s="2" t="s">
        <v>16148</v>
      </c>
      <c r="E386" s="2">
        <f>COUNTIF(IMDB_Movie_Data!A:A, D386)</f>
        <v>1</v>
      </c>
      <c r="F386" s="2">
        <f>AVERAGEIF(IMDB_Movie_Data!A:A, D386, IMDB_Movie_Data!I:I)</f>
        <v>7.1</v>
      </c>
      <c r="G386" s="6">
        <f t="shared" si="5"/>
        <v>0.98599999999999999</v>
      </c>
    </row>
    <row r="387" spans="4:7" hidden="1" x14ac:dyDescent="0.3">
      <c r="D387" s="2" t="s">
        <v>16575</v>
      </c>
      <c r="E387" s="2">
        <f>COUNTIF(IMDB_Movie_Data!A:A, D387)</f>
        <v>1</v>
      </c>
      <c r="F387" s="2">
        <f>AVERAGEIF(IMDB_Movie_Data!A:A, D387, IMDB_Movie_Data!I:I)</f>
        <v>7.1</v>
      </c>
      <c r="G387" s="6">
        <f t="shared" si="5"/>
        <v>0.98699999999999999</v>
      </c>
    </row>
    <row r="388" spans="4:7" hidden="1" x14ac:dyDescent="0.3">
      <c r="D388" s="2" t="s">
        <v>16702</v>
      </c>
      <c r="E388" s="2">
        <f>COUNTIF(IMDB_Movie_Data!A:A, D388)</f>
        <v>1</v>
      </c>
      <c r="F388" s="2">
        <f>AVERAGEIF(IMDB_Movie_Data!A:A, D388, IMDB_Movie_Data!I:I)</f>
        <v>7.1</v>
      </c>
      <c r="G388" s="6">
        <f t="shared" si="5"/>
        <v>0.98799999999999999</v>
      </c>
    </row>
    <row r="389" spans="4:7" hidden="1" x14ac:dyDescent="0.3">
      <c r="D389" s="2" t="s">
        <v>17113</v>
      </c>
      <c r="E389" s="2">
        <f>COUNTIF(IMDB_Movie_Data!A:A, D389)</f>
        <v>1</v>
      </c>
      <c r="F389" s="2">
        <f>AVERAGEIF(IMDB_Movie_Data!A:A, D389, IMDB_Movie_Data!I:I)</f>
        <v>7.1</v>
      </c>
      <c r="G389" s="6">
        <f t="shared" ref="G389:G452" si="6">_xlfn.PERCENTRANK.EXC(F389:F2139, F389)</f>
        <v>0.98899999999999999</v>
      </c>
    </row>
    <row r="390" spans="4:7" hidden="1" x14ac:dyDescent="0.3">
      <c r="D390" s="2" t="s">
        <v>17311</v>
      </c>
      <c r="E390" s="2">
        <f>COUNTIF(IMDB_Movie_Data!A:A, D390)</f>
        <v>1</v>
      </c>
      <c r="F390" s="2">
        <f>AVERAGEIF(IMDB_Movie_Data!A:A, D390, IMDB_Movie_Data!I:I)</f>
        <v>7.1</v>
      </c>
      <c r="G390" s="6">
        <f t="shared" si="6"/>
        <v>0.98899999999999999</v>
      </c>
    </row>
    <row r="391" spans="4:7" hidden="1" x14ac:dyDescent="0.3">
      <c r="D391" s="2" t="s">
        <v>17333</v>
      </c>
      <c r="E391" s="2">
        <f>COUNTIF(IMDB_Movie_Data!A:A, D391)</f>
        <v>1</v>
      </c>
      <c r="F391" s="2">
        <f>AVERAGEIF(IMDB_Movie_Data!A:A, D391, IMDB_Movie_Data!I:I)</f>
        <v>7.1</v>
      </c>
      <c r="G391" s="6">
        <f t="shared" si="6"/>
        <v>0.99</v>
      </c>
    </row>
    <row r="392" spans="4:7" hidden="1" x14ac:dyDescent="0.3">
      <c r="D392" s="2" t="s">
        <v>18481</v>
      </c>
      <c r="E392" s="2">
        <f>COUNTIF(IMDB_Movie_Data!A:A, D392)</f>
        <v>1</v>
      </c>
      <c r="F392" s="2">
        <f>AVERAGEIF(IMDB_Movie_Data!A:A, D392, IMDB_Movie_Data!I:I)</f>
        <v>7.1</v>
      </c>
      <c r="G392" s="6">
        <f t="shared" si="6"/>
        <v>0.99099999999999999</v>
      </c>
    </row>
    <row r="393" spans="4:7" hidden="1" x14ac:dyDescent="0.3">
      <c r="D393" s="2" t="s">
        <v>18836</v>
      </c>
      <c r="E393" s="2">
        <f>COUNTIF(IMDB_Movie_Data!A:A, D393)</f>
        <v>1</v>
      </c>
      <c r="F393" s="2">
        <f>AVERAGEIF(IMDB_Movie_Data!A:A, D393, IMDB_Movie_Data!I:I)</f>
        <v>7.1</v>
      </c>
      <c r="G393" s="6">
        <f t="shared" si="6"/>
        <v>0.99099999999999999</v>
      </c>
    </row>
    <row r="394" spans="4:7" hidden="1" x14ac:dyDescent="0.3">
      <c r="D394" s="2" t="s">
        <v>19077</v>
      </c>
      <c r="E394" s="2">
        <f>COUNTIF(IMDB_Movie_Data!A:A, D394)</f>
        <v>1</v>
      </c>
      <c r="F394" s="2">
        <f>AVERAGEIF(IMDB_Movie_Data!A:A, D394, IMDB_Movie_Data!I:I)</f>
        <v>7.1</v>
      </c>
      <c r="G394" s="6">
        <f t="shared" si="6"/>
        <v>0.99199999999999999</v>
      </c>
    </row>
    <row r="395" spans="4:7" hidden="1" x14ac:dyDescent="0.3">
      <c r="D395" s="2" t="s">
        <v>19399</v>
      </c>
      <c r="E395" s="2">
        <f>COUNTIF(IMDB_Movie_Data!A:A, D395)</f>
        <v>1</v>
      </c>
      <c r="F395" s="2">
        <f>AVERAGEIF(IMDB_Movie_Data!A:A, D395, IMDB_Movie_Data!I:I)</f>
        <v>7.1</v>
      </c>
      <c r="G395" s="6">
        <f t="shared" si="6"/>
        <v>0.99299999999999999</v>
      </c>
    </row>
    <row r="396" spans="4:7" hidden="1" x14ac:dyDescent="0.3">
      <c r="D396" s="2" t="s">
        <v>19881</v>
      </c>
      <c r="E396" s="2">
        <f>COUNTIF(IMDB_Movie_Data!A:A, D396)</f>
        <v>1</v>
      </c>
      <c r="F396" s="2">
        <f>AVERAGEIF(IMDB_Movie_Data!A:A, D396, IMDB_Movie_Data!I:I)</f>
        <v>7.1</v>
      </c>
      <c r="G396" s="6">
        <f t="shared" si="6"/>
        <v>0.99399999999999999</v>
      </c>
    </row>
    <row r="397" spans="4:7" hidden="1" x14ac:dyDescent="0.3">
      <c r="D397" s="2" t="s">
        <v>19911</v>
      </c>
      <c r="E397" s="2">
        <f>COUNTIF(IMDB_Movie_Data!A:A, D397)</f>
        <v>1</v>
      </c>
      <c r="F397" s="2">
        <f>AVERAGEIF(IMDB_Movie_Data!A:A, D397, IMDB_Movie_Data!I:I)</f>
        <v>7.1</v>
      </c>
      <c r="G397" s="6">
        <f t="shared" si="6"/>
        <v>0.99399999999999999</v>
      </c>
    </row>
    <row r="398" spans="4:7" hidden="1" x14ac:dyDescent="0.3">
      <c r="D398" s="2" t="s">
        <v>23622</v>
      </c>
      <c r="E398" s="2">
        <f>COUNTIF(IMDB_Movie_Data!A:A, D398)</f>
        <v>1</v>
      </c>
      <c r="F398" s="2">
        <f>AVERAGEIF(IMDB_Movie_Data!A:A, D398, IMDB_Movie_Data!I:I)</f>
        <v>7.1</v>
      </c>
      <c r="G398" s="6">
        <f t="shared" si="6"/>
        <v>0.995</v>
      </c>
    </row>
    <row r="399" spans="4:7" hidden="1" x14ac:dyDescent="0.3">
      <c r="D399" s="2" t="s">
        <v>20600</v>
      </c>
      <c r="E399" s="2">
        <f>COUNTIF(IMDB_Movie_Data!A:A, D399)</f>
        <v>1</v>
      </c>
      <c r="F399" s="2">
        <f>AVERAGEIF(IMDB_Movie_Data!A:A, D399, IMDB_Movie_Data!I:I)</f>
        <v>7.1</v>
      </c>
      <c r="G399" s="6">
        <f t="shared" si="6"/>
        <v>0.996</v>
      </c>
    </row>
    <row r="400" spans="4:7" hidden="1" x14ac:dyDescent="0.3">
      <c r="D400" s="2" t="s">
        <v>20880</v>
      </c>
      <c r="E400" s="2">
        <f>COUNTIF(IMDB_Movie_Data!A:A, D400)</f>
        <v>1</v>
      </c>
      <c r="F400" s="2">
        <f>AVERAGEIF(IMDB_Movie_Data!A:A, D400, IMDB_Movie_Data!I:I)</f>
        <v>7.1</v>
      </c>
      <c r="G400" s="6">
        <f t="shared" si="6"/>
        <v>0.997</v>
      </c>
    </row>
    <row r="401" spans="4:7" hidden="1" x14ac:dyDescent="0.3">
      <c r="D401" s="2" t="s">
        <v>22525</v>
      </c>
      <c r="E401" s="2">
        <f>COUNTIF(IMDB_Movie_Data!A:A, D401)</f>
        <v>1</v>
      </c>
      <c r="F401" s="2">
        <f>AVERAGEIF(IMDB_Movie_Data!A:A, D401, IMDB_Movie_Data!I:I)</f>
        <v>7.1</v>
      </c>
      <c r="G401" s="6">
        <f t="shared" si="6"/>
        <v>0.997</v>
      </c>
    </row>
    <row r="402" spans="4:7" hidden="1" x14ac:dyDescent="0.3">
      <c r="D402" s="2" t="s">
        <v>22600</v>
      </c>
      <c r="E402" s="2">
        <f>COUNTIF(IMDB_Movie_Data!A:A, D402)</f>
        <v>1</v>
      </c>
      <c r="F402" s="2">
        <f>AVERAGEIF(IMDB_Movie_Data!A:A, D402, IMDB_Movie_Data!I:I)</f>
        <v>7.1</v>
      </c>
      <c r="G402" s="6">
        <f t="shared" si="6"/>
        <v>0.998</v>
      </c>
    </row>
    <row r="403" spans="4:7" hidden="1" x14ac:dyDescent="0.3">
      <c r="D403" s="2" t="s">
        <v>22781</v>
      </c>
      <c r="E403" s="2">
        <f>COUNTIF(IMDB_Movie_Data!A:A, D403)</f>
        <v>1</v>
      </c>
      <c r="F403" s="2">
        <f>AVERAGEIF(IMDB_Movie_Data!A:A, D403, IMDB_Movie_Data!I:I)</f>
        <v>7.1</v>
      </c>
      <c r="G403" s="6">
        <f t="shared" si="6"/>
        <v>0.999</v>
      </c>
    </row>
    <row r="404" spans="4:7" x14ac:dyDescent="0.3">
      <c r="D404" s="2" t="s">
        <v>5647</v>
      </c>
      <c r="E404" s="2">
        <f>COUNTIF(IMDB_Movie_Data!A:A, D404)</f>
        <v>8</v>
      </c>
      <c r="F404" s="2">
        <f>AVERAGEIF(IMDB_Movie_Data!A:A, D404, IMDB_Movie_Data!I:I)</f>
        <v>7.0874999999999995</v>
      </c>
      <c r="G404" s="9">
        <f t="shared" si="6"/>
        <v>0.999</v>
      </c>
    </row>
    <row r="405" spans="4:7" hidden="1" x14ac:dyDescent="0.3">
      <c r="D405" s="2" t="s">
        <v>1633</v>
      </c>
      <c r="E405" s="2">
        <f>COUNTIF(IMDB_Movie_Data!A:A, D405)</f>
        <v>6</v>
      </c>
      <c r="F405" s="2">
        <f>AVERAGEIF(IMDB_Movie_Data!A:A, D405, IMDB_Movie_Data!I:I)</f>
        <v>7.083333333333333</v>
      </c>
      <c r="G405" s="6">
        <f t="shared" si="6"/>
        <v>0.999</v>
      </c>
    </row>
    <row r="406" spans="4:7" hidden="1" x14ac:dyDescent="0.3">
      <c r="D406" s="2" t="s">
        <v>364</v>
      </c>
      <c r="E406" s="2">
        <f>COUNTIF(IMDB_Movie_Data!A:A, D406)</f>
        <v>4</v>
      </c>
      <c r="F406" s="2">
        <f>AVERAGEIF(IMDB_Movie_Data!A:A, D406, IMDB_Movie_Data!I:I)</f>
        <v>7.0750000000000002</v>
      </c>
      <c r="G406" s="6">
        <f t="shared" si="6"/>
        <v>0.999</v>
      </c>
    </row>
    <row r="407" spans="4:7" x14ac:dyDescent="0.3">
      <c r="D407" s="2" t="s">
        <v>1421</v>
      </c>
      <c r="E407" s="2">
        <f>COUNTIF(IMDB_Movie_Data!A:A, D407)</f>
        <v>8</v>
      </c>
      <c r="F407" s="2">
        <f>AVERAGEIF(IMDB_Movie_Data!A:A, D407, IMDB_Movie_Data!I:I)</f>
        <v>7.0749999999999993</v>
      </c>
      <c r="G407" s="9">
        <f t="shared" si="6"/>
        <v>0.998</v>
      </c>
    </row>
    <row r="408" spans="4:7" hidden="1" x14ac:dyDescent="0.3">
      <c r="D408" s="2" t="s">
        <v>6396</v>
      </c>
      <c r="E408" s="2">
        <f>COUNTIF(IMDB_Movie_Data!A:A, D408)</f>
        <v>4</v>
      </c>
      <c r="F408" s="2">
        <f>AVERAGEIF(IMDB_Movie_Data!A:A, D408, IMDB_Movie_Data!I:I)</f>
        <v>7.0749999999999993</v>
      </c>
      <c r="G408" s="6">
        <f t="shared" si="6"/>
        <v>0.999</v>
      </c>
    </row>
    <row r="409" spans="4:7" hidden="1" x14ac:dyDescent="0.3">
      <c r="D409" s="2" t="s">
        <v>2652</v>
      </c>
      <c r="E409" s="2">
        <f>COUNTIF(IMDB_Movie_Data!A:A, D409)</f>
        <v>3</v>
      </c>
      <c r="F409" s="2">
        <f>AVERAGEIF(IMDB_Movie_Data!A:A, D409, IMDB_Movie_Data!I:I)</f>
        <v>7.0666666666666664</v>
      </c>
      <c r="G409" s="6">
        <f t="shared" si="6"/>
        <v>0.998</v>
      </c>
    </row>
    <row r="410" spans="4:7" hidden="1" x14ac:dyDescent="0.3">
      <c r="D410" s="2" t="s">
        <v>10558</v>
      </c>
      <c r="E410" s="2">
        <f>COUNTIF(IMDB_Movie_Data!A:A, D410)</f>
        <v>3</v>
      </c>
      <c r="F410" s="2">
        <f>AVERAGEIF(IMDB_Movie_Data!A:A, D410, IMDB_Movie_Data!I:I)</f>
        <v>7.0666666666666664</v>
      </c>
      <c r="G410" s="6">
        <f t="shared" si="6"/>
        <v>0.999</v>
      </c>
    </row>
    <row r="411" spans="4:7" hidden="1" x14ac:dyDescent="0.3">
      <c r="D411" s="2" t="s">
        <v>5403</v>
      </c>
      <c r="E411" s="2">
        <f>COUNTIF(IMDB_Movie_Data!A:A, D411)</f>
        <v>5</v>
      </c>
      <c r="F411" s="2">
        <f>AVERAGEIF(IMDB_Movie_Data!A:A, D411, IMDB_Movie_Data!I:I)</f>
        <v>7.06</v>
      </c>
      <c r="G411" s="6">
        <f t="shared" si="6"/>
        <v>0.999</v>
      </c>
    </row>
    <row r="412" spans="4:7" x14ac:dyDescent="0.3">
      <c r="D412" s="2" t="s">
        <v>255</v>
      </c>
      <c r="E412" s="2">
        <f>COUNTIF(IMDB_Movie_Data!A:A, D412)</f>
        <v>14</v>
      </c>
      <c r="F412" s="2">
        <f>AVERAGEIF(IMDB_Movie_Data!A:A, D412, IMDB_Movie_Data!I:I)</f>
        <v>7.05</v>
      </c>
      <c r="G412" s="9">
        <f t="shared" si="6"/>
        <v>0.997</v>
      </c>
    </row>
    <row r="413" spans="4:7" hidden="1" x14ac:dyDescent="0.3">
      <c r="D413" s="2" t="s">
        <v>12602</v>
      </c>
      <c r="E413" s="2">
        <f>COUNTIF(IMDB_Movie_Data!A:A, D413)</f>
        <v>2</v>
      </c>
      <c r="F413" s="2">
        <f>AVERAGEIF(IMDB_Movie_Data!A:A, D413, IMDB_Movie_Data!I:I)</f>
        <v>7.05</v>
      </c>
      <c r="G413" s="6">
        <f t="shared" si="6"/>
        <v>0.997</v>
      </c>
    </row>
    <row r="414" spans="4:7" hidden="1" x14ac:dyDescent="0.3">
      <c r="D414" s="2" t="s">
        <v>1922</v>
      </c>
      <c r="E414" s="2">
        <f>COUNTIF(IMDB_Movie_Data!A:A, D414)</f>
        <v>2</v>
      </c>
      <c r="F414" s="2">
        <f>AVERAGEIF(IMDB_Movie_Data!A:A, D414, IMDB_Movie_Data!I:I)</f>
        <v>7.05</v>
      </c>
      <c r="G414" s="6">
        <f t="shared" si="6"/>
        <v>0.998</v>
      </c>
    </row>
    <row r="415" spans="4:7" hidden="1" x14ac:dyDescent="0.3">
      <c r="D415" s="2" t="s">
        <v>2054</v>
      </c>
      <c r="E415" s="2">
        <f>COUNTIF(IMDB_Movie_Data!A:A, D415)</f>
        <v>4</v>
      </c>
      <c r="F415" s="2">
        <f>AVERAGEIF(IMDB_Movie_Data!A:A, D415, IMDB_Movie_Data!I:I)</f>
        <v>7.05</v>
      </c>
      <c r="G415" s="6">
        <f t="shared" si="6"/>
        <v>0.999</v>
      </c>
    </row>
    <row r="416" spans="4:7" hidden="1" x14ac:dyDescent="0.3">
      <c r="D416" s="2" t="s">
        <v>886</v>
      </c>
      <c r="E416" s="2">
        <f>COUNTIF(IMDB_Movie_Data!A:A, D416)</f>
        <v>3</v>
      </c>
      <c r="F416" s="2">
        <f>AVERAGEIF(IMDB_Movie_Data!A:A, D416, IMDB_Movie_Data!I:I)</f>
        <v>7.0333333333333341</v>
      </c>
      <c r="G416" s="6">
        <f t="shared" si="6"/>
        <v>0.997</v>
      </c>
    </row>
    <row r="417" spans="4:7" hidden="1" x14ac:dyDescent="0.3">
      <c r="D417" s="2" t="s">
        <v>4893</v>
      </c>
      <c r="E417" s="2">
        <f>COUNTIF(IMDB_Movie_Data!A:A, D417)</f>
        <v>3</v>
      </c>
      <c r="F417" s="2">
        <f>AVERAGEIF(IMDB_Movie_Data!A:A, D417, IMDB_Movie_Data!I:I)</f>
        <v>7.0333333333333341</v>
      </c>
      <c r="G417" s="6">
        <f t="shared" si="6"/>
        <v>0.997</v>
      </c>
    </row>
    <row r="418" spans="4:7" hidden="1" x14ac:dyDescent="0.3">
      <c r="D418" s="2" t="s">
        <v>4704</v>
      </c>
      <c r="E418" s="2">
        <f>COUNTIF(IMDB_Movie_Data!A:A, D418)</f>
        <v>3</v>
      </c>
      <c r="F418" s="2">
        <f>AVERAGEIF(IMDB_Movie_Data!A:A, D418, IMDB_Movie_Data!I:I)</f>
        <v>7.0333333333333341</v>
      </c>
      <c r="G418" s="6">
        <f t="shared" si="6"/>
        <v>0.998</v>
      </c>
    </row>
    <row r="419" spans="4:7" hidden="1" x14ac:dyDescent="0.3">
      <c r="D419" s="2" t="s">
        <v>7862</v>
      </c>
      <c r="E419" s="2">
        <f>COUNTIF(IMDB_Movie_Data!A:A, D419)</f>
        <v>3</v>
      </c>
      <c r="F419" s="2">
        <f>AVERAGEIF(IMDB_Movie_Data!A:A, D419, IMDB_Movie_Data!I:I)</f>
        <v>7.0333333333333341</v>
      </c>
      <c r="G419" s="6">
        <f t="shared" si="6"/>
        <v>0.999</v>
      </c>
    </row>
    <row r="420" spans="4:7" hidden="1" x14ac:dyDescent="0.3">
      <c r="D420" s="2" t="s">
        <v>16450</v>
      </c>
      <c r="E420" s="2">
        <f>COUNTIF(IMDB_Movie_Data!A:A, D420)</f>
        <v>4</v>
      </c>
      <c r="F420" s="2">
        <f>AVERAGEIF(IMDB_Movie_Data!A:A, D420, IMDB_Movie_Data!I:I)</f>
        <v>7.0250000000000004</v>
      </c>
      <c r="G420" s="6">
        <f t="shared" si="6"/>
        <v>0.999</v>
      </c>
    </row>
    <row r="421" spans="4:7" x14ac:dyDescent="0.3">
      <c r="D421" s="2" t="s">
        <v>3891</v>
      </c>
      <c r="E421" s="2">
        <f>COUNTIF(IMDB_Movie_Data!A:A, D421)</f>
        <v>11</v>
      </c>
      <c r="F421" s="2">
        <f>AVERAGEIF(IMDB_Movie_Data!A:A, D421, IMDB_Movie_Data!I:I)</f>
        <v>7.0181818181818185</v>
      </c>
      <c r="G421" s="9">
        <f t="shared" si="6"/>
        <v>0.999</v>
      </c>
    </row>
    <row r="422" spans="4:7" hidden="1" x14ac:dyDescent="0.3">
      <c r="D422" s="2" t="s">
        <v>250</v>
      </c>
      <c r="E422" s="2">
        <f>COUNTIF(IMDB_Movie_Data!A:A, D422)</f>
        <v>6</v>
      </c>
      <c r="F422" s="2">
        <f>AVERAGEIF(IMDB_Movie_Data!A:A, D422, IMDB_Movie_Data!I:I)</f>
        <v>7.0166666666666657</v>
      </c>
      <c r="G422" s="6">
        <f t="shared" si="6"/>
        <v>0.999</v>
      </c>
    </row>
    <row r="423" spans="4:7" hidden="1" x14ac:dyDescent="0.3">
      <c r="D423" s="2" t="s">
        <v>696</v>
      </c>
      <c r="E423" s="2">
        <f>COUNTIF(IMDB_Movie_Data!A:A, D423)</f>
        <v>5</v>
      </c>
      <c r="F423" s="2">
        <f>AVERAGEIF(IMDB_Movie_Data!A:A, D423, IMDB_Movie_Data!I:I)</f>
        <v>7</v>
      </c>
      <c r="G423" s="6">
        <f t="shared" si="6"/>
        <v>0.95</v>
      </c>
    </row>
    <row r="424" spans="4:7" hidden="1" x14ac:dyDescent="0.3">
      <c r="D424" s="2" t="s">
        <v>5349</v>
      </c>
      <c r="E424" s="2">
        <f>COUNTIF(IMDB_Movie_Data!A:A, D424)</f>
        <v>4</v>
      </c>
      <c r="F424" s="2">
        <f>AVERAGEIF(IMDB_Movie_Data!A:A, D424, IMDB_Movie_Data!I:I)</f>
        <v>7</v>
      </c>
      <c r="G424" s="6">
        <f t="shared" si="6"/>
        <v>0.95099999999999996</v>
      </c>
    </row>
    <row r="425" spans="4:7" hidden="1" x14ac:dyDescent="0.3">
      <c r="D425" s="2" t="s">
        <v>220</v>
      </c>
      <c r="E425" s="2">
        <f>COUNTIF(IMDB_Movie_Data!A:A, D425)</f>
        <v>4</v>
      </c>
      <c r="F425" s="2">
        <f>AVERAGEIF(IMDB_Movie_Data!A:A, D425, IMDB_Movie_Data!I:I)</f>
        <v>7</v>
      </c>
      <c r="G425" s="6">
        <f t="shared" si="6"/>
        <v>0.95099999999999996</v>
      </c>
    </row>
    <row r="426" spans="4:7" hidden="1" x14ac:dyDescent="0.3">
      <c r="D426" s="2" t="s">
        <v>3154</v>
      </c>
      <c r="E426" s="2">
        <f>COUNTIF(IMDB_Movie_Data!A:A, D426)</f>
        <v>3</v>
      </c>
      <c r="F426" s="2">
        <f>AVERAGEIF(IMDB_Movie_Data!A:A, D426, IMDB_Movie_Data!I:I)</f>
        <v>7</v>
      </c>
      <c r="G426" s="6">
        <f t="shared" si="6"/>
        <v>0.95199999999999996</v>
      </c>
    </row>
    <row r="427" spans="4:7" hidden="1" x14ac:dyDescent="0.3">
      <c r="D427" s="2" t="s">
        <v>1617</v>
      </c>
      <c r="E427" s="2">
        <f>COUNTIF(IMDB_Movie_Data!A:A, D427)</f>
        <v>3</v>
      </c>
      <c r="F427" s="2">
        <f>AVERAGEIF(IMDB_Movie_Data!A:A, D427, IMDB_Movie_Data!I:I)</f>
        <v>7</v>
      </c>
      <c r="G427" s="6">
        <f t="shared" si="6"/>
        <v>0.95299999999999996</v>
      </c>
    </row>
    <row r="428" spans="4:7" hidden="1" x14ac:dyDescent="0.3">
      <c r="D428" s="2" t="s">
        <v>13173</v>
      </c>
      <c r="E428" s="2">
        <f>COUNTIF(IMDB_Movie_Data!A:A, D428)</f>
        <v>2</v>
      </c>
      <c r="F428" s="2">
        <f>AVERAGEIF(IMDB_Movie_Data!A:A, D428, IMDB_Movie_Data!I:I)</f>
        <v>7</v>
      </c>
      <c r="G428" s="6">
        <f t="shared" si="6"/>
        <v>0.95399999999999996</v>
      </c>
    </row>
    <row r="429" spans="4:7" hidden="1" x14ac:dyDescent="0.3">
      <c r="D429" s="2" t="s">
        <v>12743</v>
      </c>
      <c r="E429" s="2">
        <f>COUNTIF(IMDB_Movie_Data!A:A, D429)</f>
        <v>2</v>
      </c>
      <c r="F429" s="2">
        <f>AVERAGEIF(IMDB_Movie_Data!A:A, D429, IMDB_Movie_Data!I:I)</f>
        <v>7</v>
      </c>
      <c r="G429" s="6">
        <f t="shared" si="6"/>
        <v>0.95399999999999996</v>
      </c>
    </row>
    <row r="430" spans="4:7" hidden="1" x14ac:dyDescent="0.3">
      <c r="D430" s="2" t="s">
        <v>14704</v>
      </c>
      <c r="E430" s="2">
        <f>COUNTIF(IMDB_Movie_Data!A:A, D430)</f>
        <v>2</v>
      </c>
      <c r="F430" s="2">
        <f>AVERAGEIF(IMDB_Movie_Data!A:A, D430, IMDB_Movie_Data!I:I)</f>
        <v>7</v>
      </c>
      <c r="G430" s="6">
        <f t="shared" si="6"/>
        <v>0.95499999999999996</v>
      </c>
    </row>
    <row r="431" spans="4:7" hidden="1" x14ac:dyDescent="0.3">
      <c r="D431" s="2" t="s">
        <v>5139</v>
      </c>
      <c r="E431" s="2">
        <f>COUNTIF(IMDB_Movie_Data!A:A, D431)</f>
        <v>3</v>
      </c>
      <c r="F431" s="2">
        <f>AVERAGEIF(IMDB_Movie_Data!A:A, D431, IMDB_Movie_Data!I:I)</f>
        <v>7</v>
      </c>
      <c r="G431" s="6">
        <f t="shared" si="6"/>
        <v>0.95599999999999996</v>
      </c>
    </row>
    <row r="432" spans="4:7" hidden="1" x14ac:dyDescent="0.3">
      <c r="D432" s="2" t="s">
        <v>10764</v>
      </c>
      <c r="E432" s="2">
        <f>COUNTIF(IMDB_Movie_Data!A:A, D432)</f>
        <v>2</v>
      </c>
      <c r="F432" s="2">
        <f>AVERAGEIF(IMDB_Movie_Data!A:A, D432, IMDB_Movie_Data!I:I)</f>
        <v>7</v>
      </c>
      <c r="G432" s="6">
        <f t="shared" si="6"/>
        <v>0.95599999999999996</v>
      </c>
    </row>
    <row r="433" spans="4:7" hidden="1" x14ac:dyDescent="0.3">
      <c r="D433" s="2" t="s">
        <v>10018</v>
      </c>
      <c r="E433" s="2">
        <f>COUNTIF(IMDB_Movie_Data!A:A, D433)</f>
        <v>2</v>
      </c>
      <c r="F433" s="2">
        <f>AVERAGEIF(IMDB_Movie_Data!A:A, D433, IMDB_Movie_Data!I:I)</f>
        <v>7</v>
      </c>
      <c r="G433" s="6">
        <f t="shared" si="6"/>
        <v>0.95699999999999996</v>
      </c>
    </row>
    <row r="434" spans="4:7" hidden="1" x14ac:dyDescent="0.3">
      <c r="D434" s="2" t="s">
        <v>12371</v>
      </c>
      <c r="E434" s="2">
        <f>COUNTIF(IMDB_Movie_Data!A:A, D434)</f>
        <v>2</v>
      </c>
      <c r="F434" s="2">
        <f>AVERAGEIF(IMDB_Movie_Data!A:A, D434, IMDB_Movie_Data!I:I)</f>
        <v>7</v>
      </c>
      <c r="G434" s="6">
        <f t="shared" si="6"/>
        <v>0.95799999999999996</v>
      </c>
    </row>
    <row r="435" spans="4:7" hidden="1" x14ac:dyDescent="0.3">
      <c r="D435" s="2" t="s">
        <v>4945</v>
      </c>
      <c r="E435" s="2">
        <f>COUNTIF(IMDB_Movie_Data!A:A, D435)</f>
        <v>3</v>
      </c>
      <c r="F435" s="2">
        <f>AVERAGEIF(IMDB_Movie_Data!A:A, D435, IMDB_Movie_Data!I:I)</f>
        <v>7</v>
      </c>
      <c r="G435" s="6">
        <f t="shared" si="6"/>
        <v>0.95899999999999996</v>
      </c>
    </row>
    <row r="436" spans="4:7" hidden="1" x14ac:dyDescent="0.3">
      <c r="D436" s="2" t="s">
        <v>233</v>
      </c>
      <c r="E436" s="2">
        <f>COUNTIF(IMDB_Movie_Data!A:A, D436)</f>
        <v>2</v>
      </c>
      <c r="F436" s="2">
        <f>AVERAGEIF(IMDB_Movie_Data!A:A, D436, IMDB_Movie_Data!I:I)</f>
        <v>7</v>
      </c>
      <c r="G436" s="6">
        <f t="shared" si="6"/>
        <v>0.95899999999999996</v>
      </c>
    </row>
    <row r="437" spans="4:7" hidden="1" x14ac:dyDescent="0.3">
      <c r="D437" s="2" t="s">
        <v>6891</v>
      </c>
      <c r="E437" s="2">
        <f>COUNTIF(IMDB_Movie_Data!A:A, D437)</f>
        <v>2</v>
      </c>
      <c r="F437" s="2">
        <f>AVERAGEIF(IMDB_Movie_Data!A:A, D437, IMDB_Movie_Data!I:I)</f>
        <v>7</v>
      </c>
      <c r="G437" s="6">
        <f t="shared" si="6"/>
        <v>0.96</v>
      </c>
    </row>
    <row r="438" spans="4:7" hidden="1" x14ac:dyDescent="0.3">
      <c r="D438" s="2" t="s">
        <v>4782</v>
      </c>
      <c r="E438" s="2">
        <f>COUNTIF(IMDB_Movie_Data!A:A, D438)</f>
        <v>2</v>
      </c>
      <c r="F438" s="2">
        <f>AVERAGEIF(IMDB_Movie_Data!A:A, D438, IMDB_Movie_Data!I:I)</f>
        <v>7</v>
      </c>
      <c r="G438" s="6">
        <f t="shared" si="6"/>
        <v>0.96099999999999997</v>
      </c>
    </row>
    <row r="439" spans="4:7" hidden="1" x14ac:dyDescent="0.3">
      <c r="D439" s="2" t="s">
        <v>9947</v>
      </c>
      <c r="E439" s="2">
        <f>COUNTIF(IMDB_Movie_Data!A:A, D439)</f>
        <v>3</v>
      </c>
      <c r="F439" s="2">
        <f>AVERAGEIF(IMDB_Movie_Data!A:A, D439, IMDB_Movie_Data!I:I)</f>
        <v>7</v>
      </c>
      <c r="G439" s="6">
        <f t="shared" si="6"/>
        <v>0.96199999999999997</v>
      </c>
    </row>
    <row r="440" spans="4:7" hidden="1" x14ac:dyDescent="0.3">
      <c r="D440" s="2" t="s">
        <v>5245</v>
      </c>
      <c r="E440" s="2">
        <f>COUNTIF(IMDB_Movie_Data!A:A, D440)</f>
        <v>3</v>
      </c>
      <c r="F440" s="2">
        <f>AVERAGEIF(IMDB_Movie_Data!A:A, D440, IMDB_Movie_Data!I:I)</f>
        <v>7</v>
      </c>
      <c r="G440" s="6">
        <f t="shared" si="6"/>
        <v>0.96199999999999997</v>
      </c>
    </row>
    <row r="441" spans="4:7" hidden="1" x14ac:dyDescent="0.3">
      <c r="D441" s="2" t="s">
        <v>11065</v>
      </c>
      <c r="E441" s="2">
        <f>COUNTIF(IMDB_Movie_Data!A:A, D441)</f>
        <v>3</v>
      </c>
      <c r="F441" s="2">
        <f>AVERAGEIF(IMDB_Movie_Data!A:A, D441, IMDB_Movie_Data!I:I)</f>
        <v>7</v>
      </c>
      <c r="G441" s="6">
        <f t="shared" si="6"/>
        <v>0.96299999999999997</v>
      </c>
    </row>
    <row r="442" spans="4:7" hidden="1" x14ac:dyDescent="0.3">
      <c r="D442" s="2" t="s">
        <v>11361</v>
      </c>
      <c r="E442" s="2">
        <f>COUNTIF(IMDB_Movie_Data!A:A, D442)</f>
        <v>3</v>
      </c>
      <c r="F442" s="2">
        <f>AVERAGEIF(IMDB_Movie_Data!A:A, D442, IMDB_Movie_Data!I:I)</f>
        <v>7</v>
      </c>
      <c r="G442" s="6">
        <f t="shared" si="6"/>
        <v>0.96399999999999997</v>
      </c>
    </row>
    <row r="443" spans="4:7" hidden="1" x14ac:dyDescent="0.3">
      <c r="D443" s="2" t="s">
        <v>8378</v>
      </c>
      <c r="E443" s="2">
        <f>COUNTIF(IMDB_Movie_Data!A:A, D443)</f>
        <v>1</v>
      </c>
      <c r="F443" s="2">
        <f>AVERAGEIF(IMDB_Movie_Data!A:A, D443, IMDB_Movie_Data!I:I)</f>
        <v>7</v>
      </c>
      <c r="G443" s="6">
        <f t="shared" si="6"/>
        <v>0.96399999999999997</v>
      </c>
    </row>
    <row r="444" spans="4:7" hidden="1" x14ac:dyDescent="0.3">
      <c r="D444" s="2" t="s">
        <v>11410</v>
      </c>
      <c r="E444" s="2">
        <f>COUNTIF(IMDB_Movie_Data!A:A, D444)</f>
        <v>1</v>
      </c>
      <c r="F444" s="2">
        <f>AVERAGEIF(IMDB_Movie_Data!A:A, D444, IMDB_Movie_Data!I:I)</f>
        <v>7</v>
      </c>
      <c r="G444" s="6">
        <f t="shared" si="6"/>
        <v>0.96499999999999997</v>
      </c>
    </row>
    <row r="445" spans="4:7" hidden="1" x14ac:dyDescent="0.3">
      <c r="D445" s="2" t="s">
        <v>11368</v>
      </c>
      <c r="E445" s="2">
        <f>COUNTIF(IMDB_Movie_Data!A:A, D445)</f>
        <v>1</v>
      </c>
      <c r="F445" s="2">
        <f>AVERAGEIF(IMDB_Movie_Data!A:A, D445, IMDB_Movie_Data!I:I)</f>
        <v>7</v>
      </c>
      <c r="G445" s="6">
        <f t="shared" si="6"/>
        <v>0.96599999999999997</v>
      </c>
    </row>
    <row r="446" spans="4:7" hidden="1" x14ac:dyDescent="0.3">
      <c r="D446" s="2" t="s">
        <v>10661</v>
      </c>
      <c r="E446" s="2">
        <f>COUNTIF(IMDB_Movie_Data!A:A, D446)</f>
        <v>1</v>
      </c>
      <c r="F446" s="2">
        <f>AVERAGEIF(IMDB_Movie_Data!A:A, D446, IMDB_Movie_Data!I:I)</f>
        <v>7</v>
      </c>
      <c r="G446" s="6">
        <f t="shared" si="6"/>
        <v>0.96699999999999997</v>
      </c>
    </row>
    <row r="447" spans="4:7" hidden="1" x14ac:dyDescent="0.3">
      <c r="D447" s="2" t="s">
        <v>12863</v>
      </c>
      <c r="E447" s="2">
        <f>COUNTIF(IMDB_Movie_Data!A:A, D447)</f>
        <v>1</v>
      </c>
      <c r="F447" s="2">
        <f>AVERAGEIF(IMDB_Movie_Data!A:A, D447, IMDB_Movie_Data!I:I)</f>
        <v>7</v>
      </c>
      <c r="G447" s="6">
        <f t="shared" si="6"/>
        <v>0.96699999999999997</v>
      </c>
    </row>
    <row r="448" spans="4:7" hidden="1" x14ac:dyDescent="0.3">
      <c r="D448" s="2" t="s">
        <v>12514</v>
      </c>
      <c r="E448" s="2">
        <f>COUNTIF(IMDB_Movie_Data!A:A, D448)</f>
        <v>1</v>
      </c>
      <c r="F448" s="2">
        <f>AVERAGEIF(IMDB_Movie_Data!A:A, D448, IMDB_Movie_Data!I:I)</f>
        <v>7</v>
      </c>
      <c r="G448" s="6">
        <f t="shared" si="6"/>
        <v>0.96799999999999997</v>
      </c>
    </row>
    <row r="449" spans="4:7" hidden="1" x14ac:dyDescent="0.3">
      <c r="D449" s="2" t="s">
        <v>8145</v>
      </c>
      <c r="E449" s="2">
        <f>COUNTIF(IMDB_Movie_Data!A:A, D449)</f>
        <v>1</v>
      </c>
      <c r="F449" s="2">
        <f>AVERAGEIF(IMDB_Movie_Data!A:A, D449, IMDB_Movie_Data!I:I)</f>
        <v>7</v>
      </c>
      <c r="G449" s="6">
        <f t="shared" si="6"/>
        <v>0.96899999999999997</v>
      </c>
    </row>
    <row r="450" spans="4:7" hidden="1" x14ac:dyDescent="0.3">
      <c r="D450" s="2" t="s">
        <v>6111</v>
      </c>
      <c r="E450" s="2">
        <f>COUNTIF(IMDB_Movie_Data!A:A, D450)</f>
        <v>1</v>
      </c>
      <c r="F450" s="2">
        <f>AVERAGEIF(IMDB_Movie_Data!A:A, D450, IMDB_Movie_Data!I:I)</f>
        <v>7</v>
      </c>
      <c r="G450" s="6">
        <f t="shared" si="6"/>
        <v>0.97</v>
      </c>
    </row>
    <row r="451" spans="4:7" hidden="1" x14ac:dyDescent="0.3">
      <c r="D451" s="2" t="s">
        <v>4122</v>
      </c>
      <c r="E451" s="2">
        <f>COUNTIF(IMDB_Movie_Data!A:A, D451)</f>
        <v>1</v>
      </c>
      <c r="F451" s="2">
        <f>AVERAGEIF(IMDB_Movie_Data!A:A, D451, IMDB_Movie_Data!I:I)</f>
        <v>7</v>
      </c>
      <c r="G451" s="6">
        <f t="shared" si="6"/>
        <v>0.97</v>
      </c>
    </row>
    <row r="452" spans="4:7" hidden="1" x14ac:dyDescent="0.3">
      <c r="D452" s="2" t="s">
        <v>2709</v>
      </c>
      <c r="E452" s="2">
        <f>COUNTIF(IMDB_Movie_Data!A:A, D452)</f>
        <v>1</v>
      </c>
      <c r="F452" s="2">
        <f>AVERAGEIF(IMDB_Movie_Data!A:A, D452, IMDB_Movie_Data!I:I)</f>
        <v>7</v>
      </c>
      <c r="G452" s="6">
        <f t="shared" si="6"/>
        <v>0.97099999999999997</v>
      </c>
    </row>
    <row r="453" spans="4:7" hidden="1" x14ac:dyDescent="0.3">
      <c r="D453" s="2" t="s">
        <v>562</v>
      </c>
      <c r="E453" s="2">
        <f>COUNTIF(IMDB_Movie_Data!A:A, D453)</f>
        <v>1</v>
      </c>
      <c r="F453" s="2">
        <f>AVERAGEIF(IMDB_Movie_Data!A:A, D453, IMDB_Movie_Data!I:I)</f>
        <v>7</v>
      </c>
      <c r="G453" s="6">
        <f t="shared" ref="G453:G516" si="7">_xlfn.PERCENTRANK.EXC(F453:F2203, F453)</f>
        <v>0.97199999999999998</v>
      </c>
    </row>
    <row r="454" spans="4:7" hidden="1" x14ac:dyDescent="0.3">
      <c r="D454" s="2" t="s">
        <v>14002</v>
      </c>
      <c r="E454" s="2">
        <f>COUNTIF(IMDB_Movie_Data!A:A, D454)</f>
        <v>1</v>
      </c>
      <c r="F454" s="2">
        <f>AVERAGEIF(IMDB_Movie_Data!A:A, D454, IMDB_Movie_Data!I:I)</f>
        <v>7</v>
      </c>
      <c r="G454" s="6">
        <f t="shared" si="7"/>
        <v>0.97299999999999998</v>
      </c>
    </row>
    <row r="455" spans="4:7" hidden="1" x14ac:dyDescent="0.3">
      <c r="D455" s="2" t="s">
        <v>13489</v>
      </c>
      <c r="E455" s="2">
        <f>COUNTIF(IMDB_Movie_Data!A:A, D455)</f>
        <v>1</v>
      </c>
      <c r="F455" s="2">
        <f>AVERAGEIF(IMDB_Movie_Data!A:A, D455, IMDB_Movie_Data!I:I)</f>
        <v>7</v>
      </c>
      <c r="G455" s="6">
        <f t="shared" si="7"/>
        <v>0.97299999999999998</v>
      </c>
    </row>
    <row r="456" spans="4:7" hidden="1" x14ac:dyDescent="0.3">
      <c r="D456" s="2" t="s">
        <v>3973</v>
      </c>
      <c r="E456" s="2">
        <f>COUNTIF(IMDB_Movie_Data!A:A, D456)</f>
        <v>1</v>
      </c>
      <c r="F456" s="2">
        <f>AVERAGEIF(IMDB_Movie_Data!A:A, D456, IMDB_Movie_Data!I:I)</f>
        <v>7</v>
      </c>
      <c r="G456" s="6">
        <f t="shared" si="7"/>
        <v>0.97399999999999998</v>
      </c>
    </row>
    <row r="457" spans="4:7" hidden="1" x14ac:dyDescent="0.3">
      <c r="D457" s="2" t="s">
        <v>2779</v>
      </c>
      <c r="E457" s="2">
        <f>COUNTIF(IMDB_Movie_Data!A:A, D457)</f>
        <v>1</v>
      </c>
      <c r="F457" s="2">
        <f>AVERAGEIF(IMDB_Movie_Data!A:A, D457, IMDB_Movie_Data!I:I)</f>
        <v>7</v>
      </c>
      <c r="G457" s="6">
        <f t="shared" si="7"/>
        <v>0.97499999999999998</v>
      </c>
    </row>
    <row r="458" spans="4:7" hidden="1" x14ac:dyDescent="0.3">
      <c r="D458" s="2" t="s">
        <v>14261</v>
      </c>
      <c r="E458" s="2">
        <f>COUNTIF(IMDB_Movie_Data!A:A, D458)</f>
        <v>1</v>
      </c>
      <c r="F458" s="2">
        <f>AVERAGEIF(IMDB_Movie_Data!A:A, D458, IMDB_Movie_Data!I:I)</f>
        <v>7</v>
      </c>
      <c r="G458" s="6">
        <f t="shared" si="7"/>
        <v>0.97599999999999998</v>
      </c>
    </row>
    <row r="459" spans="4:7" hidden="1" x14ac:dyDescent="0.3">
      <c r="D459" s="2" t="s">
        <v>14305</v>
      </c>
      <c r="E459" s="2">
        <f>COUNTIF(IMDB_Movie_Data!A:A, D459)</f>
        <v>1</v>
      </c>
      <c r="F459" s="2">
        <f>AVERAGEIF(IMDB_Movie_Data!A:A, D459, IMDB_Movie_Data!I:I)</f>
        <v>7</v>
      </c>
      <c r="G459" s="6">
        <f t="shared" si="7"/>
        <v>0.97599999999999998</v>
      </c>
    </row>
    <row r="460" spans="4:7" hidden="1" x14ac:dyDescent="0.3">
      <c r="D460" s="2" t="s">
        <v>15056</v>
      </c>
      <c r="E460" s="2">
        <f>COUNTIF(IMDB_Movie_Data!A:A, D460)</f>
        <v>1</v>
      </c>
      <c r="F460" s="2">
        <f>AVERAGEIF(IMDB_Movie_Data!A:A, D460, IMDB_Movie_Data!I:I)</f>
        <v>7</v>
      </c>
      <c r="G460" s="6">
        <f t="shared" si="7"/>
        <v>0.97699999999999998</v>
      </c>
    </row>
    <row r="461" spans="4:7" hidden="1" x14ac:dyDescent="0.3">
      <c r="D461" s="2" t="s">
        <v>14323</v>
      </c>
      <c r="E461" s="2">
        <f>COUNTIF(IMDB_Movie_Data!A:A, D461)</f>
        <v>1</v>
      </c>
      <c r="F461" s="2">
        <f>AVERAGEIF(IMDB_Movie_Data!A:A, D461, IMDB_Movie_Data!I:I)</f>
        <v>7</v>
      </c>
      <c r="G461" s="6">
        <f t="shared" si="7"/>
        <v>0.97799999999999998</v>
      </c>
    </row>
    <row r="462" spans="4:7" hidden="1" x14ac:dyDescent="0.3">
      <c r="D462" s="2" t="s">
        <v>15181</v>
      </c>
      <c r="E462" s="2">
        <f>COUNTIF(IMDB_Movie_Data!A:A, D462)</f>
        <v>1</v>
      </c>
      <c r="F462" s="2">
        <f>AVERAGEIF(IMDB_Movie_Data!A:A, D462, IMDB_Movie_Data!I:I)</f>
        <v>7</v>
      </c>
      <c r="G462" s="6">
        <f t="shared" si="7"/>
        <v>0.97899999999999998</v>
      </c>
    </row>
    <row r="463" spans="4:7" hidden="1" x14ac:dyDescent="0.3">
      <c r="D463" s="2" t="s">
        <v>15655</v>
      </c>
      <c r="E463" s="2">
        <f>COUNTIF(IMDB_Movie_Data!A:A, D463)</f>
        <v>1</v>
      </c>
      <c r="F463" s="2">
        <f>AVERAGEIF(IMDB_Movie_Data!A:A, D463, IMDB_Movie_Data!I:I)</f>
        <v>7</v>
      </c>
      <c r="G463" s="6">
        <f t="shared" si="7"/>
        <v>0.97899999999999998</v>
      </c>
    </row>
    <row r="464" spans="4:7" hidden="1" x14ac:dyDescent="0.3">
      <c r="D464" s="2" t="s">
        <v>11018</v>
      </c>
      <c r="E464" s="2">
        <f>COUNTIF(IMDB_Movie_Data!A:A, D464)</f>
        <v>1</v>
      </c>
      <c r="F464" s="2">
        <f>AVERAGEIF(IMDB_Movie_Data!A:A, D464, IMDB_Movie_Data!I:I)</f>
        <v>7</v>
      </c>
      <c r="G464" s="6">
        <f t="shared" si="7"/>
        <v>0.98</v>
      </c>
    </row>
    <row r="465" spans="4:7" hidden="1" x14ac:dyDescent="0.3">
      <c r="D465" s="2" t="s">
        <v>16804</v>
      </c>
      <c r="E465" s="2">
        <f>COUNTIF(IMDB_Movie_Data!A:A, D465)</f>
        <v>1</v>
      </c>
      <c r="F465" s="2">
        <f>AVERAGEIF(IMDB_Movie_Data!A:A, D465, IMDB_Movie_Data!I:I)</f>
        <v>7</v>
      </c>
      <c r="G465" s="6">
        <f t="shared" si="7"/>
        <v>0.98099999999999998</v>
      </c>
    </row>
    <row r="466" spans="4:7" hidden="1" x14ac:dyDescent="0.3">
      <c r="D466" s="2" t="s">
        <v>17827</v>
      </c>
      <c r="E466" s="2">
        <f>COUNTIF(IMDB_Movie_Data!A:A, D466)</f>
        <v>1</v>
      </c>
      <c r="F466" s="2">
        <f>AVERAGEIF(IMDB_Movie_Data!A:A, D466, IMDB_Movie_Data!I:I)</f>
        <v>7</v>
      </c>
      <c r="G466" s="6">
        <f t="shared" si="7"/>
        <v>0.98199999999999998</v>
      </c>
    </row>
    <row r="467" spans="4:7" hidden="1" x14ac:dyDescent="0.3">
      <c r="D467" s="2" t="s">
        <v>15148</v>
      </c>
      <c r="E467" s="2">
        <f>COUNTIF(IMDB_Movie_Data!A:A, D467)</f>
        <v>1</v>
      </c>
      <c r="F467" s="2">
        <f>AVERAGEIF(IMDB_Movie_Data!A:A, D467, IMDB_Movie_Data!I:I)</f>
        <v>7</v>
      </c>
      <c r="G467" s="6">
        <f t="shared" si="7"/>
        <v>0.98199999999999998</v>
      </c>
    </row>
    <row r="468" spans="4:7" hidden="1" x14ac:dyDescent="0.3">
      <c r="D468" s="2" t="s">
        <v>18627</v>
      </c>
      <c r="E468" s="2">
        <f>COUNTIF(IMDB_Movie_Data!A:A, D468)</f>
        <v>1</v>
      </c>
      <c r="F468" s="2">
        <f>AVERAGEIF(IMDB_Movie_Data!A:A, D468, IMDB_Movie_Data!I:I)</f>
        <v>7</v>
      </c>
      <c r="G468" s="6">
        <f t="shared" si="7"/>
        <v>0.98299999999999998</v>
      </c>
    </row>
    <row r="469" spans="4:7" hidden="1" x14ac:dyDescent="0.3">
      <c r="D469" s="2" t="s">
        <v>18812</v>
      </c>
      <c r="E469" s="2">
        <f>COUNTIF(IMDB_Movie_Data!A:A, D469)</f>
        <v>1</v>
      </c>
      <c r="F469" s="2">
        <f>AVERAGEIF(IMDB_Movie_Data!A:A, D469, IMDB_Movie_Data!I:I)</f>
        <v>7</v>
      </c>
      <c r="G469" s="6">
        <f t="shared" si="7"/>
        <v>0.98399999999999999</v>
      </c>
    </row>
    <row r="470" spans="4:7" hidden="1" x14ac:dyDescent="0.3">
      <c r="D470" s="2" t="s">
        <v>18972</v>
      </c>
      <c r="E470" s="2">
        <f>COUNTIF(IMDB_Movie_Data!A:A, D470)</f>
        <v>1</v>
      </c>
      <c r="F470" s="2">
        <f>AVERAGEIF(IMDB_Movie_Data!A:A, D470, IMDB_Movie_Data!I:I)</f>
        <v>7</v>
      </c>
      <c r="G470" s="6">
        <f t="shared" si="7"/>
        <v>0.98499999999999999</v>
      </c>
    </row>
    <row r="471" spans="4:7" hidden="1" x14ac:dyDescent="0.3">
      <c r="D471" s="2" t="s">
        <v>19345</v>
      </c>
      <c r="E471" s="2">
        <f>COUNTIF(IMDB_Movie_Data!A:A, D471)</f>
        <v>1</v>
      </c>
      <c r="F471" s="2">
        <f>AVERAGEIF(IMDB_Movie_Data!A:A, D471, IMDB_Movie_Data!I:I)</f>
        <v>7</v>
      </c>
      <c r="G471" s="6">
        <f t="shared" si="7"/>
        <v>0.98599999999999999</v>
      </c>
    </row>
    <row r="472" spans="4:7" hidden="1" x14ac:dyDescent="0.3">
      <c r="D472" s="2" t="s">
        <v>19854</v>
      </c>
      <c r="E472" s="2">
        <f>COUNTIF(IMDB_Movie_Data!A:A, D472)</f>
        <v>1</v>
      </c>
      <c r="F472" s="2">
        <f>AVERAGEIF(IMDB_Movie_Data!A:A, D472, IMDB_Movie_Data!I:I)</f>
        <v>7</v>
      </c>
      <c r="G472" s="6">
        <f t="shared" si="7"/>
        <v>0.98599999999999999</v>
      </c>
    </row>
    <row r="473" spans="4:7" hidden="1" x14ac:dyDescent="0.3">
      <c r="D473" s="2" t="s">
        <v>20361</v>
      </c>
      <c r="E473" s="2">
        <f>COUNTIF(IMDB_Movie_Data!A:A, D473)</f>
        <v>1</v>
      </c>
      <c r="F473" s="2">
        <f>AVERAGEIF(IMDB_Movie_Data!A:A, D473, IMDB_Movie_Data!I:I)</f>
        <v>7</v>
      </c>
      <c r="G473" s="6">
        <f t="shared" si="7"/>
        <v>0.98699999999999999</v>
      </c>
    </row>
    <row r="474" spans="4:7" hidden="1" x14ac:dyDescent="0.3">
      <c r="D474" s="2" t="s">
        <v>12085</v>
      </c>
      <c r="E474" s="2">
        <f>COUNTIF(IMDB_Movie_Data!A:A, D474)</f>
        <v>1</v>
      </c>
      <c r="F474" s="2">
        <f>AVERAGEIF(IMDB_Movie_Data!A:A, D474, IMDB_Movie_Data!I:I)</f>
        <v>7</v>
      </c>
      <c r="G474" s="6">
        <f t="shared" si="7"/>
        <v>0.98799999999999999</v>
      </c>
    </row>
    <row r="475" spans="4:7" hidden="1" x14ac:dyDescent="0.3">
      <c r="D475" s="2" t="s">
        <v>20074</v>
      </c>
      <c r="E475" s="2">
        <f>COUNTIF(IMDB_Movie_Data!A:A, D475)</f>
        <v>1</v>
      </c>
      <c r="F475" s="2">
        <f>AVERAGEIF(IMDB_Movie_Data!A:A, D475, IMDB_Movie_Data!I:I)</f>
        <v>7</v>
      </c>
      <c r="G475" s="6">
        <f t="shared" si="7"/>
        <v>0.98899999999999999</v>
      </c>
    </row>
    <row r="476" spans="4:7" hidden="1" x14ac:dyDescent="0.3">
      <c r="D476" s="2" t="s">
        <v>21445</v>
      </c>
      <c r="E476" s="2">
        <f>COUNTIF(IMDB_Movie_Data!A:A, D476)</f>
        <v>1</v>
      </c>
      <c r="F476" s="2">
        <f>AVERAGEIF(IMDB_Movie_Data!A:A, D476, IMDB_Movie_Data!I:I)</f>
        <v>7</v>
      </c>
      <c r="G476" s="6">
        <f t="shared" si="7"/>
        <v>0.98899999999999999</v>
      </c>
    </row>
    <row r="477" spans="4:7" hidden="1" x14ac:dyDescent="0.3">
      <c r="D477" s="2" t="s">
        <v>21293</v>
      </c>
      <c r="E477" s="2">
        <f>COUNTIF(IMDB_Movie_Data!A:A, D477)</f>
        <v>1</v>
      </c>
      <c r="F477" s="2">
        <f>AVERAGEIF(IMDB_Movie_Data!A:A, D477, IMDB_Movie_Data!I:I)</f>
        <v>7</v>
      </c>
      <c r="G477" s="6">
        <f t="shared" si="7"/>
        <v>0.99</v>
      </c>
    </row>
    <row r="478" spans="4:7" hidden="1" x14ac:dyDescent="0.3">
      <c r="D478" s="2" t="s">
        <v>21541</v>
      </c>
      <c r="E478" s="2">
        <f>COUNTIF(IMDB_Movie_Data!A:A, D478)</f>
        <v>1</v>
      </c>
      <c r="F478" s="2">
        <f>AVERAGEIF(IMDB_Movie_Data!A:A, D478, IMDB_Movie_Data!I:I)</f>
        <v>7</v>
      </c>
      <c r="G478" s="6">
        <f t="shared" si="7"/>
        <v>0.99099999999999999</v>
      </c>
    </row>
    <row r="479" spans="4:7" hidden="1" x14ac:dyDescent="0.3">
      <c r="D479" s="2" t="s">
        <v>21682</v>
      </c>
      <c r="E479" s="2">
        <f>COUNTIF(IMDB_Movie_Data!A:A, D479)</f>
        <v>1</v>
      </c>
      <c r="F479" s="2">
        <f>AVERAGEIF(IMDB_Movie_Data!A:A, D479, IMDB_Movie_Data!I:I)</f>
        <v>7</v>
      </c>
      <c r="G479" s="6">
        <f t="shared" si="7"/>
        <v>0.99199999999999999</v>
      </c>
    </row>
    <row r="480" spans="4:7" hidden="1" x14ac:dyDescent="0.3">
      <c r="D480" s="2" t="s">
        <v>21717</v>
      </c>
      <c r="E480" s="2">
        <f>COUNTIF(IMDB_Movie_Data!A:A, D480)</f>
        <v>1</v>
      </c>
      <c r="F480" s="2">
        <f>AVERAGEIF(IMDB_Movie_Data!A:A, D480, IMDB_Movie_Data!I:I)</f>
        <v>7</v>
      </c>
      <c r="G480" s="6">
        <f t="shared" si="7"/>
        <v>0.99199999999999999</v>
      </c>
    </row>
    <row r="481" spans="4:7" hidden="1" x14ac:dyDescent="0.3">
      <c r="D481" s="2" t="s">
        <v>22938</v>
      </c>
      <c r="E481" s="2">
        <f>COUNTIF(IMDB_Movie_Data!A:A, D481)</f>
        <v>1</v>
      </c>
      <c r="F481" s="2">
        <f>AVERAGEIF(IMDB_Movie_Data!A:A, D481, IMDB_Movie_Data!I:I)</f>
        <v>7</v>
      </c>
      <c r="G481" s="6">
        <f t="shared" si="7"/>
        <v>0.99299999999999999</v>
      </c>
    </row>
    <row r="482" spans="4:7" hidden="1" x14ac:dyDescent="0.3">
      <c r="D482" s="2" t="s">
        <v>23195</v>
      </c>
      <c r="E482" s="2">
        <f>COUNTIF(IMDB_Movie_Data!A:A, D482)</f>
        <v>1</v>
      </c>
      <c r="F482" s="2">
        <f>AVERAGEIF(IMDB_Movie_Data!A:A, D482, IMDB_Movie_Data!I:I)</f>
        <v>7</v>
      </c>
      <c r="G482" s="6">
        <f t="shared" si="7"/>
        <v>0.99399999999999999</v>
      </c>
    </row>
    <row r="483" spans="4:7" hidden="1" x14ac:dyDescent="0.3">
      <c r="D483" s="2" t="s">
        <v>24104</v>
      </c>
      <c r="E483" s="2">
        <f>COUNTIF(IMDB_Movie_Data!A:A, D483)</f>
        <v>1</v>
      </c>
      <c r="F483" s="2">
        <f>AVERAGEIF(IMDB_Movie_Data!A:A, D483, IMDB_Movie_Data!I:I)</f>
        <v>7</v>
      </c>
      <c r="G483" s="6">
        <f t="shared" si="7"/>
        <v>0.995</v>
      </c>
    </row>
    <row r="484" spans="4:7" hidden="1" x14ac:dyDescent="0.3">
      <c r="D484" s="2" t="s">
        <v>23357</v>
      </c>
      <c r="E484" s="2">
        <f>COUNTIF(IMDB_Movie_Data!A:A, D484)</f>
        <v>1</v>
      </c>
      <c r="F484" s="2">
        <f>AVERAGEIF(IMDB_Movie_Data!A:A, D484, IMDB_Movie_Data!I:I)</f>
        <v>7</v>
      </c>
      <c r="G484" s="6">
        <f t="shared" si="7"/>
        <v>0.996</v>
      </c>
    </row>
    <row r="485" spans="4:7" hidden="1" x14ac:dyDescent="0.3">
      <c r="D485" s="2" t="s">
        <v>21743</v>
      </c>
      <c r="E485" s="2">
        <f>COUNTIF(IMDB_Movie_Data!A:A, D485)</f>
        <v>1</v>
      </c>
      <c r="F485" s="2">
        <f>AVERAGEIF(IMDB_Movie_Data!A:A, D485, IMDB_Movie_Data!I:I)</f>
        <v>7</v>
      </c>
      <c r="G485" s="6">
        <f t="shared" si="7"/>
        <v>0.996</v>
      </c>
    </row>
    <row r="486" spans="4:7" hidden="1" x14ac:dyDescent="0.3">
      <c r="D486" s="2" t="s">
        <v>23608</v>
      </c>
      <c r="E486" s="2">
        <f>COUNTIF(IMDB_Movie_Data!A:A, D486)</f>
        <v>1</v>
      </c>
      <c r="F486" s="2">
        <f>AVERAGEIF(IMDB_Movie_Data!A:A, D486, IMDB_Movie_Data!I:I)</f>
        <v>7</v>
      </c>
      <c r="G486" s="6">
        <f t="shared" si="7"/>
        <v>0.997</v>
      </c>
    </row>
    <row r="487" spans="4:7" hidden="1" x14ac:dyDescent="0.3">
      <c r="D487" s="2" t="s">
        <v>19004</v>
      </c>
      <c r="E487" s="2">
        <f>COUNTIF(IMDB_Movie_Data!A:A, D487)</f>
        <v>1</v>
      </c>
      <c r="F487" s="2">
        <f>AVERAGEIF(IMDB_Movie_Data!A:A, D487, IMDB_Movie_Data!I:I)</f>
        <v>7</v>
      </c>
      <c r="G487" s="6">
        <f t="shared" si="7"/>
        <v>0.998</v>
      </c>
    </row>
    <row r="488" spans="4:7" hidden="1" x14ac:dyDescent="0.3">
      <c r="D488" s="2" t="s">
        <v>23718</v>
      </c>
      <c r="E488" s="2">
        <f>COUNTIF(IMDB_Movie_Data!A:A, D488)</f>
        <v>1</v>
      </c>
      <c r="F488" s="2">
        <f>AVERAGEIF(IMDB_Movie_Data!A:A, D488, IMDB_Movie_Data!I:I)</f>
        <v>7</v>
      </c>
      <c r="G488" s="6">
        <f t="shared" si="7"/>
        <v>0.999</v>
      </c>
    </row>
    <row r="489" spans="4:7" x14ac:dyDescent="0.3">
      <c r="D489" s="2" t="s">
        <v>4003</v>
      </c>
      <c r="E489" s="2">
        <f>COUNTIF(IMDB_Movie_Data!A:A, D489)</f>
        <v>19</v>
      </c>
      <c r="F489" s="2">
        <f>AVERAGEIF(IMDB_Movie_Data!A:A, D489, IMDB_Movie_Data!I:I)</f>
        <v>6.9999999999999982</v>
      </c>
      <c r="G489" s="9">
        <f t="shared" si="7"/>
        <v>0.999</v>
      </c>
    </row>
    <row r="490" spans="4:7" x14ac:dyDescent="0.3">
      <c r="D490" s="2" t="s">
        <v>7635</v>
      </c>
      <c r="E490" s="2">
        <f>COUNTIF(IMDB_Movie_Data!A:A, D490)</f>
        <v>8</v>
      </c>
      <c r="F490" s="2">
        <f>AVERAGEIF(IMDB_Movie_Data!A:A, D490, IMDB_Movie_Data!I:I)</f>
        <v>6.9874999999999998</v>
      </c>
      <c r="G490" s="9">
        <f t="shared" si="7"/>
        <v>0.999</v>
      </c>
    </row>
    <row r="491" spans="4:7" hidden="1" x14ac:dyDescent="0.3">
      <c r="D491" s="2" t="s">
        <v>40</v>
      </c>
      <c r="E491" s="2">
        <f>COUNTIF(IMDB_Movie_Data!A:A, D491)</f>
        <v>7</v>
      </c>
      <c r="F491" s="2">
        <f>AVERAGEIF(IMDB_Movie_Data!A:A, D491, IMDB_Movie_Data!I:I)</f>
        <v>6.9857142857142858</v>
      </c>
      <c r="G491" s="6">
        <f t="shared" si="7"/>
        <v>0.999</v>
      </c>
    </row>
    <row r="492" spans="4:7" hidden="1" x14ac:dyDescent="0.3">
      <c r="D492" s="2" t="s">
        <v>940</v>
      </c>
      <c r="E492" s="2">
        <f>COUNTIF(IMDB_Movie_Data!A:A, D492)</f>
        <v>5</v>
      </c>
      <c r="F492" s="2">
        <f>AVERAGEIF(IMDB_Movie_Data!A:A, D492, IMDB_Movie_Data!I:I)</f>
        <v>6.9799999999999995</v>
      </c>
      <c r="G492" s="6">
        <f t="shared" si="7"/>
        <v>0.997</v>
      </c>
    </row>
    <row r="493" spans="4:7" hidden="1" x14ac:dyDescent="0.3">
      <c r="D493" s="2" t="s">
        <v>8565</v>
      </c>
      <c r="E493" s="2">
        <f>COUNTIF(IMDB_Movie_Data!A:A, D493)</f>
        <v>5</v>
      </c>
      <c r="F493" s="2">
        <f>AVERAGEIF(IMDB_Movie_Data!A:A, D493, IMDB_Movie_Data!I:I)</f>
        <v>6.9799999999999995</v>
      </c>
      <c r="G493" s="6">
        <f t="shared" si="7"/>
        <v>0.998</v>
      </c>
    </row>
    <row r="494" spans="4:7" hidden="1" x14ac:dyDescent="0.3">
      <c r="D494" s="2" t="s">
        <v>4914</v>
      </c>
      <c r="E494" s="2">
        <f>COUNTIF(IMDB_Movie_Data!A:A, D494)</f>
        <v>5</v>
      </c>
      <c r="F494" s="2">
        <f>AVERAGEIF(IMDB_Movie_Data!A:A, D494, IMDB_Movie_Data!I:I)</f>
        <v>6.9799999999999995</v>
      </c>
      <c r="G494" s="6">
        <f t="shared" si="7"/>
        <v>0.999</v>
      </c>
    </row>
    <row r="495" spans="4:7" hidden="1" x14ac:dyDescent="0.3">
      <c r="D495" s="2" t="s">
        <v>4628</v>
      </c>
      <c r="E495" s="2">
        <f>COUNTIF(IMDB_Movie_Data!A:A, D495)</f>
        <v>4</v>
      </c>
      <c r="F495" s="2">
        <f>AVERAGEIF(IMDB_Movie_Data!A:A, D495, IMDB_Movie_Data!I:I)</f>
        <v>6.9749999999999996</v>
      </c>
      <c r="G495" s="6">
        <f t="shared" si="7"/>
        <v>0.998</v>
      </c>
    </row>
    <row r="496" spans="4:7" hidden="1" x14ac:dyDescent="0.3">
      <c r="D496" s="2" t="s">
        <v>2392</v>
      </c>
      <c r="E496" s="2">
        <f>COUNTIF(IMDB_Movie_Data!A:A, D496)</f>
        <v>4</v>
      </c>
      <c r="F496" s="2">
        <f>AVERAGEIF(IMDB_Movie_Data!A:A, D496, IMDB_Movie_Data!I:I)</f>
        <v>6.9749999999999996</v>
      </c>
      <c r="G496" s="6">
        <f t="shared" si="7"/>
        <v>0.999</v>
      </c>
    </row>
    <row r="497" spans="4:7" hidden="1" x14ac:dyDescent="0.3">
      <c r="D497" s="2" t="s">
        <v>4773</v>
      </c>
      <c r="E497" s="2">
        <f>COUNTIF(IMDB_Movie_Data!A:A, D497)</f>
        <v>3</v>
      </c>
      <c r="F497" s="2">
        <f>AVERAGEIF(IMDB_Movie_Data!A:A, D497, IMDB_Movie_Data!I:I)</f>
        <v>6.9666666666666659</v>
      </c>
      <c r="G497" s="6">
        <f t="shared" si="7"/>
        <v>0.999</v>
      </c>
    </row>
    <row r="498" spans="4:7" x14ac:dyDescent="0.3">
      <c r="D498" s="2" t="s">
        <v>79</v>
      </c>
      <c r="E498" s="2">
        <f>COUNTIF(IMDB_Movie_Data!A:A, D498)</f>
        <v>10</v>
      </c>
      <c r="F498" s="2">
        <f>AVERAGEIF(IMDB_Movie_Data!A:A, D498, IMDB_Movie_Data!I:I)</f>
        <v>6.9600000000000009</v>
      </c>
      <c r="G498" s="9">
        <f t="shared" si="7"/>
        <v>0.999</v>
      </c>
    </row>
    <row r="499" spans="4:7" hidden="1" x14ac:dyDescent="0.3">
      <c r="D499" s="2" t="s">
        <v>16392</v>
      </c>
      <c r="E499" s="2">
        <f>COUNTIF(IMDB_Movie_Data!A:A, D499)</f>
        <v>2</v>
      </c>
      <c r="F499" s="2">
        <f>AVERAGEIF(IMDB_Movie_Data!A:A, D499, IMDB_Movie_Data!I:I)</f>
        <v>6.95</v>
      </c>
      <c r="G499" s="6">
        <f t="shared" si="7"/>
        <v>0.997</v>
      </c>
    </row>
    <row r="500" spans="4:7" hidden="1" x14ac:dyDescent="0.3">
      <c r="D500" s="2" t="s">
        <v>13411</v>
      </c>
      <c r="E500" s="2">
        <f>COUNTIF(IMDB_Movie_Data!A:A, D500)</f>
        <v>2</v>
      </c>
      <c r="F500" s="2">
        <f>AVERAGEIF(IMDB_Movie_Data!A:A, D500, IMDB_Movie_Data!I:I)</f>
        <v>6.95</v>
      </c>
      <c r="G500" s="6">
        <f t="shared" si="7"/>
        <v>0.998</v>
      </c>
    </row>
    <row r="501" spans="4:7" hidden="1" x14ac:dyDescent="0.3">
      <c r="D501" s="2" t="s">
        <v>507</v>
      </c>
      <c r="E501" s="2">
        <f>COUNTIF(IMDB_Movie_Data!A:A, D501)</f>
        <v>6</v>
      </c>
      <c r="F501" s="2">
        <f>AVERAGEIF(IMDB_Movie_Data!A:A, D501, IMDB_Movie_Data!I:I)</f>
        <v>6.95</v>
      </c>
      <c r="G501" s="6">
        <f t="shared" si="7"/>
        <v>0.999</v>
      </c>
    </row>
    <row r="502" spans="4:7" hidden="1" x14ac:dyDescent="0.3">
      <c r="D502" s="2" t="s">
        <v>9710</v>
      </c>
      <c r="E502" s="2">
        <f>COUNTIF(IMDB_Movie_Data!A:A, D502)</f>
        <v>2</v>
      </c>
      <c r="F502" s="2">
        <f>AVERAGEIF(IMDB_Movie_Data!A:A, D502, IMDB_Movie_Data!I:I)</f>
        <v>6.9499999999999993</v>
      </c>
      <c r="G502" s="6">
        <f t="shared" si="7"/>
        <v>0.998</v>
      </c>
    </row>
    <row r="503" spans="4:7" hidden="1" x14ac:dyDescent="0.3">
      <c r="D503" s="2" t="s">
        <v>17874</v>
      </c>
      <c r="E503" s="2">
        <f>COUNTIF(IMDB_Movie_Data!A:A, D503)</f>
        <v>2</v>
      </c>
      <c r="F503" s="2">
        <f>AVERAGEIF(IMDB_Movie_Data!A:A, D503, IMDB_Movie_Data!I:I)</f>
        <v>6.9499999999999993</v>
      </c>
      <c r="G503" s="6">
        <f t="shared" si="7"/>
        <v>0.999</v>
      </c>
    </row>
    <row r="504" spans="4:7" x14ac:dyDescent="0.3">
      <c r="D504" s="2" t="s">
        <v>3098</v>
      </c>
      <c r="E504" s="2">
        <f>COUNTIF(IMDB_Movie_Data!A:A, D504)</f>
        <v>8</v>
      </c>
      <c r="F504" s="2">
        <f>AVERAGEIF(IMDB_Movie_Data!A:A, D504, IMDB_Movie_Data!I:I)</f>
        <v>6.9375000000000009</v>
      </c>
      <c r="G504" s="9">
        <f t="shared" si="7"/>
        <v>0.999</v>
      </c>
    </row>
    <row r="505" spans="4:7" x14ac:dyDescent="0.3">
      <c r="D505" s="2" t="s">
        <v>3088</v>
      </c>
      <c r="E505" s="2">
        <f>COUNTIF(IMDB_Movie_Data!A:A, D505)</f>
        <v>8</v>
      </c>
      <c r="F505" s="2">
        <f>AVERAGEIF(IMDB_Movie_Data!A:A, D505, IMDB_Movie_Data!I:I)</f>
        <v>6.9374999999999991</v>
      </c>
      <c r="G505" s="9">
        <f t="shared" si="7"/>
        <v>0.999</v>
      </c>
    </row>
    <row r="506" spans="4:7" hidden="1" x14ac:dyDescent="0.3">
      <c r="D506" s="2" t="s">
        <v>14061</v>
      </c>
      <c r="E506" s="2">
        <f>COUNTIF(IMDB_Movie_Data!A:A, D506)</f>
        <v>3</v>
      </c>
      <c r="F506" s="2">
        <f>AVERAGEIF(IMDB_Movie_Data!A:A, D506, IMDB_Movie_Data!I:I)</f>
        <v>6.9333333333333336</v>
      </c>
      <c r="G506" s="6">
        <f t="shared" si="7"/>
        <v>0.996</v>
      </c>
    </row>
    <row r="507" spans="4:7" hidden="1" x14ac:dyDescent="0.3">
      <c r="D507" s="2" t="s">
        <v>3585</v>
      </c>
      <c r="E507" s="2">
        <f>COUNTIF(IMDB_Movie_Data!A:A, D507)</f>
        <v>3</v>
      </c>
      <c r="F507" s="2">
        <f>AVERAGEIF(IMDB_Movie_Data!A:A, D507, IMDB_Movie_Data!I:I)</f>
        <v>6.9333333333333336</v>
      </c>
      <c r="G507" s="6">
        <f t="shared" si="7"/>
        <v>0.997</v>
      </c>
    </row>
    <row r="508" spans="4:7" hidden="1" x14ac:dyDescent="0.3">
      <c r="D508" s="2" t="s">
        <v>10841</v>
      </c>
      <c r="E508" s="2">
        <f>COUNTIF(IMDB_Movie_Data!A:A, D508)</f>
        <v>3</v>
      </c>
      <c r="F508" s="2">
        <f>AVERAGEIF(IMDB_Movie_Data!A:A, D508, IMDB_Movie_Data!I:I)</f>
        <v>6.9333333333333336</v>
      </c>
      <c r="G508" s="6">
        <f t="shared" si="7"/>
        <v>0.998</v>
      </c>
    </row>
    <row r="509" spans="4:7" hidden="1" x14ac:dyDescent="0.3">
      <c r="D509" s="2" t="s">
        <v>6046</v>
      </c>
      <c r="E509" s="2">
        <f>COUNTIF(IMDB_Movie_Data!A:A, D509)</f>
        <v>3</v>
      </c>
      <c r="F509" s="2">
        <f>AVERAGEIF(IMDB_Movie_Data!A:A, D509, IMDB_Movie_Data!I:I)</f>
        <v>6.9333333333333336</v>
      </c>
      <c r="G509" s="6">
        <f t="shared" si="7"/>
        <v>0.999</v>
      </c>
    </row>
    <row r="510" spans="4:7" x14ac:dyDescent="0.3">
      <c r="D510" s="2" t="s">
        <v>850</v>
      </c>
      <c r="E510" s="2">
        <f>COUNTIF(IMDB_Movie_Data!A:A, D510)</f>
        <v>13</v>
      </c>
      <c r="F510" s="2">
        <f>AVERAGEIF(IMDB_Movie_Data!A:A, D510, IMDB_Movie_Data!I:I)</f>
        <v>6.9307692307692301</v>
      </c>
      <c r="G510" s="9">
        <f t="shared" si="7"/>
        <v>0.999</v>
      </c>
    </row>
    <row r="511" spans="4:7" hidden="1" x14ac:dyDescent="0.3">
      <c r="D511" s="2" t="s">
        <v>7785</v>
      </c>
      <c r="E511" s="2">
        <f>COUNTIF(IMDB_Movie_Data!A:A, D511)</f>
        <v>4</v>
      </c>
      <c r="F511" s="2">
        <f>AVERAGEIF(IMDB_Movie_Data!A:A, D511, IMDB_Movie_Data!I:I)</f>
        <v>6.9250000000000007</v>
      </c>
      <c r="G511" s="6">
        <f t="shared" si="7"/>
        <v>0.999</v>
      </c>
    </row>
    <row r="512" spans="4:7" hidden="1" x14ac:dyDescent="0.3">
      <c r="D512" s="2" t="s">
        <v>6724</v>
      </c>
      <c r="E512" s="2">
        <f>COUNTIF(IMDB_Movie_Data!A:A, D512)</f>
        <v>4</v>
      </c>
      <c r="F512" s="2">
        <f>AVERAGEIF(IMDB_Movie_Data!A:A, D512, IMDB_Movie_Data!I:I)</f>
        <v>6.9249999999999998</v>
      </c>
      <c r="G512" s="6">
        <f t="shared" si="7"/>
        <v>0.997</v>
      </c>
    </row>
    <row r="513" spans="4:7" hidden="1" x14ac:dyDescent="0.3">
      <c r="D513" s="2" t="s">
        <v>1555</v>
      </c>
      <c r="E513" s="2">
        <f>COUNTIF(IMDB_Movie_Data!A:A, D513)</f>
        <v>4</v>
      </c>
      <c r="F513" s="2">
        <f>AVERAGEIF(IMDB_Movie_Data!A:A, D513, IMDB_Movie_Data!I:I)</f>
        <v>6.9249999999999998</v>
      </c>
      <c r="G513" s="6">
        <f t="shared" si="7"/>
        <v>0.998</v>
      </c>
    </row>
    <row r="514" spans="4:7" hidden="1" x14ac:dyDescent="0.3">
      <c r="D514" s="2" t="s">
        <v>8638</v>
      </c>
      <c r="E514" s="2">
        <f>COUNTIF(IMDB_Movie_Data!A:A, D514)</f>
        <v>4</v>
      </c>
      <c r="F514" s="2">
        <f>AVERAGEIF(IMDB_Movie_Data!A:A, D514, IMDB_Movie_Data!I:I)</f>
        <v>6.9249999999999998</v>
      </c>
      <c r="G514" s="6">
        <f t="shared" si="7"/>
        <v>0.999</v>
      </c>
    </row>
    <row r="515" spans="4:7" hidden="1" x14ac:dyDescent="0.3">
      <c r="D515" s="2" t="s">
        <v>1751</v>
      </c>
      <c r="E515" s="2">
        <f>COUNTIF(IMDB_Movie_Data!A:A, D515)</f>
        <v>6</v>
      </c>
      <c r="F515" s="2">
        <f>AVERAGEIF(IMDB_Movie_Data!A:A, D515, IMDB_Movie_Data!I:I)</f>
        <v>6.9166666666666679</v>
      </c>
      <c r="G515" s="6">
        <f t="shared" si="7"/>
        <v>0.999</v>
      </c>
    </row>
    <row r="516" spans="4:7" hidden="1" x14ac:dyDescent="0.3">
      <c r="D516" s="2" t="s">
        <v>443</v>
      </c>
      <c r="E516" s="2">
        <f>COUNTIF(IMDB_Movie_Data!A:A, D516)</f>
        <v>6</v>
      </c>
      <c r="F516" s="2">
        <f>AVERAGEIF(IMDB_Movie_Data!A:A, D516, IMDB_Movie_Data!I:I)</f>
        <v>6.9166666666666652</v>
      </c>
      <c r="G516" s="6">
        <f t="shared" si="7"/>
        <v>0.999</v>
      </c>
    </row>
    <row r="517" spans="4:7" x14ac:dyDescent="0.3">
      <c r="D517" s="2" t="s">
        <v>760</v>
      </c>
      <c r="E517" s="2">
        <f>COUNTIF(IMDB_Movie_Data!A:A, D517)</f>
        <v>13</v>
      </c>
      <c r="F517" s="2">
        <f>AVERAGEIF(IMDB_Movie_Data!A:A, D517, IMDB_Movie_Data!I:I)</f>
        <v>6.9076923076923071</v>
      </c>
      <c r="G517" s="9">
        <f t="shared" ref="G517:G580" si="8">_xlfn.PERCENTRANK.EXC(F517:F2267, F517)</f>
        <v>0.999</v>
      </c>
    </row>
    <row r="518" spans="4:7" hidden="1" x14ac:dyDescent="0.3">
      <c r="D518" s="2" t="s">
        <v>20333</v>
      </c>
      <c r="E518" s="2">
        <f>COUNTIF(IMDB_Movie_Data!A:A, D518)</f>
        <v>2</v>
      </c>
      <c r="F518" s="2">
        <f>AVERAGEIF(IMDB_Movie_Data!A:A, D518, IMDB_Movie_Data!I:I)</f>
        <v>6.9</v>
      </c>
      <c r="G518" s="6">
        <f t="shared" si="8"/>
        <v>0.96399999999999997</v>
      </c>
    </row>
    <row r="519" spans="4:7" hidden="1" x14ac:dyDescent="0.3">
      <c r="D519" s="2" t="s">
        <v>272</v>
      </c>
      <c r="E519" s="2">
        <f>COUNTIF(IMDB_Movie_Data!A:A, D519)</f>
        <v>2</v>
      </c>
      <c r="F519" s="2">
        <f>AVERAGEIF(IMDB_Movie_Data!A:A, D519, IMDB_Movie_Data!I:I)</f>
        <v>6.9</v>
      </c>
      <c r="G519" s="6">
        <f t="shared" si="8"/>
        <v>0.96499999999999997</v>
      </c>
    </row>
    <row r="520" spans="4:7" hidden="1" x14ac:dyDescent="0.3">
      <c r="D520" s="2" t="s">
        <v>18591</v>
      </c>
      <c r="E520" s="2">
        <f>COUNTIF(IMDB_Movie_Data!A:A, D520)</f>
        <v>2</v>
      </c>
      <c r="F520" s="2">
        <f>AVERAGEIF(IMDB_Movie_Data!A:A, D520, IMDB_Movie_Data!I:I)</f>
        <v>6.9</v>
      </c>
      <c r="G520" s="6">
        <f t="shared" si="8"/>
        <v>0.96599999999999997</v>
      </c>
    </row>
    <row r="521" spans="4:7" hidden="1" x14ac:dyDescent="0.3">
      <c r="D521" s="2" t="s">
        <v>9721</v>
      </c>
      <c r="E521" s="2">
        <f>COUNTIF(IMDB_Movie_Data!A:A, D521)</f>
        <v>2</v>
      </c>
      <c r="F521" s="2">
        <f>AVERAGEIF(IMDB_Movie_Data!A:A, D521, IMDB_Movie_Data!I:I)</f>
        <v>6.9</v>
      </c>
      <c r="G521" s="6">
        <f t="shared" si="8"/>
        <v>0.96599999999999997</v>
      </c>
    </row>
    <row r="522" spans="4:7" hidden="1" x14ac:dyDescent="0.3">
      <c r="D522" s="2" t="s">
        <v>8213</v>
      </c>
      <c r="E522" s="2">
        <f>COUNTIF(IMDB_Movie_Data!A:A, D522)</f>
        <v>2</v>
      </c>
      <c r="F522" s="2">
        <f>AVERAGEIF(IMDB_Movie_Data!A:A, D522, IMDB_Movie_Data!I:I)</f>
        <v>6.9</v>
      </c>
      <c r="G522" s="6">
        <f t="shared" si="8"/>
        <v>0.96699999999999997</v>
      </c>
    </row>
    <row r="523" spans="4:7" hidden="1" x14ac:dyDescent="0.3">
      <c r="D523" s="2" t="s">
        <v>6248</v>
      </c>
      <c r="E523" s="2">
        <f>COUNTIF(IMDB_Movie_Data!A:A, D523)</f>
        <v>2</v>
      </c>
      <c r="F523" s="2">
        <f>AVERAGEIF(IMDB_Movie_Data!A:A, D523, IMDB_Movie_Data!I:I)</f>
        <v>6.9</v>
      </c>
      <c r="G523" s="6">
        <f t="shared" si="8"/>
        <v>0.96799999999999997</v>
      </c>
    </row>
    <row r="524" spans="4:7" hidden="1" x14ac:dyDescent="0.3">
      <c r="D524" s="2" t="s">
        <v>1915</v>
      </c>
      <c r="E524" s="2">
        <f>COUNTIF(IMDB_Movie_Data!A:A, D524)</f>
        <v>2</v>
      </c>
      <c r="F524" s="2">
        <f>AVERAGEIF(IMDB_Movie_Data!A:A, D524, IMDB_Movie_Data!I:I)</f>
        <v>6.9</v>
      </c>
      <c r="G524" s="6">
        <f t="shared" si="8"/>
        <v>0.96899999999999997</v>
      </c>
    </row>
    <row r="525" spans="4:7" hidden="1" x14ac:dyDescent="0.3">
      <c r="D525" s="2" t="s">
        <v>5935</v>
      </c>
      <c r="E525" s="2">
        <f>COUNTIF(IMDB_Movie_Data!A:A, D525)</f>
        <v>2</v>
      </c>
      <c r="F525" s="2">
        <f>AVERAGEIF(IMDB_Movie_Data!A:A, D525, IMDB_Movie_Data!I:I)</f>
        <v>6.9</v>
      </c>
      <c r="G525" s="6">
        <f t="shared" si="8"/>
        <v>0.96899999999999997</v>
      </c>
    </row>
    <row r="526" spans="4:7" hidden="1" x14ac:dyDescent="0.3">
      <c r="D526" s="2" t="s">
        <v>6667</v>
      </c>
      <c r="E526" s="2">
        <f>COUNTIF(IMDB_Movie_Data!A:A, D526)</f>
        <v>2</v>
      </c>
      <c r="F526" s="2">
        <f>AVERAGEIF(IMDB_Movie_Data!A:A, D526, IMDB_Movie_Data!I:I)</f>
        <v>6.9</v>
      </c>
      <c r="G526" s="6">
        <f t="shared" si="8"/>
        <v>0.97</v>
      </c>
    </row>
    <row r="527" spans="4:7" hidden="1" x14ac:dyDescent="0.3">
      <c r="D527" s="2" t="s">
        <v>2335</v>
      </c>
      <c r="E527" s="2">
        <f>COUNTIF(IMDB_Movie_Data!A:A, D527)</f>
        <v>2</v>
      </c>
      <c r="F527" s="2">
        <f>AVERAGEIF(IMDB_Movie_Data!A:A, D527, IMDB_Movie_Data!I:I)</f>
        <v>6.9</v>
      </c>
      <c r="G527" s="6">
        <f t="shared" si="8"/>
        <v>0.97099999999999997</v>
      </c>
    </row>
    <row r="528" spans="4:7" hidden="1" x14ac:dyDescent="0.3">
      <c r="D528" s="2" t="s">
        <v>299</v>
      </c>
      <c r="E528" s="2">
        <f>COUNTIF(IMDB_Movie_Data!A:A, D528)</f>
        <v>2</v>
      </c>
      <c r="F528" s="2">
        <f>AVERAGEIF(IMDB_Movie_Data!A:A, D528, IMDB_Movie_Data!I:I)</f>
        <v>6.9</v>
      </c>
      <c r="G528" s="6">
        <f t="shared" si="8"/>
        <v>0.97199999999999998</v>
      </c>
    </row>
    <row r="529" spans="4:7" hidden="1" x14ac:dyDescent="0.3">
      <c r="D529" s="2" t="s">
        <v>861</v>
      </c>
      <c r="E529" s="2">
        <f>COUNTIF(IMDB_Movie_Data!A:A, D529)</f>
        <v>1</v>
      </c>
      <c r="F529" s="2">
        <f>AVERAGEIF(IMDB_Movie_Data!A:A, D529, IMDB_Movie_Data!I:I)</f>
        <v>6.9</v>
      </c>
      <c r="G529" s="6">
        <f t="shared" si="8"/>
        <v>0.97299999999999998</v>
      </c>
    </row>
    <row r="530" spans="4:7" hidden="1" x14ac:dyDescent="0.3">
      <c r="D530" s="2" t="s">
        <v>6839</v>
      </c>
      <c r="E530" s="2">
        <f>COUNTIF(IMDB_Movie_Data!A:A, D530)</f>
        <v>1</v>
      </c>
      <c r="F530" s="2">
        <f>AVERAGEIF(IMDB_Movie_Data!A:A, D530, IMDB_Movie_Data!I:I)</f>
        <v>6.9</v>
      </c>
      <c r="G530" s="6">
        <f t="shared" si="8"/>
        <v>0.97299999999999998</v>
      </c>
    </row>
    <row r="531" spans="4:7" hidden="1" x14ac:dyDescent="0.3">
      <c r="D531" s="2" t="s">
        <v>8430</v>
      </c>
      <c r="E531" s="2">
        <f>COUNTIF(IMDB_Movie_Data!A:A, D531)</f>
        <v>1</v>
      </c>
      <c r="F531" s="2">
        <f>AVERAGEIF(IMDB_Movie_Data!A:A, D531, IMDB_Movie_Data!I:I)</f>
        <v>6.9</v>
      </c>
      <c r="G531" s="6">
        <f t="shared" si="8"/>
        <v>0.97399999999999998</v>
      </c>
    </row>
    <row r="532" spans="4:7" hidden="1" x14ac:dyDescent="0.3">
      <c r="D532" s="2" t="s">
        <v>9144</v>
      </c>
      <c r="E532" s="2">
        <f>COUNTIF(IMDB_Movie_Data!A:A, D532)</f>
        <v>1</v>
      </c>
      <c r="F532" s="2">
        <f>AVERAGEIF(IMDB_Movie_Data!A:A, D532, IMDB_Movie_Data!I:I)</f>
        <v>6.9</v>
      </c>
      <c r="G532" s="6">
        <f t="shared" si="8"/>
        <v>0.97499999999999998</v>
      </c>
    </row>
    <row r="533" spans="4:7" hidden="1" x14ac:dyDescent="0.3">
      <c r="D533" s="2" t="s">
        <v>13021</v>
      </c>
      <c r="E533" s="2">
        <f>COUNTIF(IMDB_Movie_Data!A:A, D533)</f>
        <v>1</v>
      </c>
      <c r="F533" s="2">
        <f>AVERAGEIF(IMDB_Movie_Data!A:A, D533, IMDB_Movie_Data!I:I)</f>
        <v>6.9</v>
      </c>
      <c r="G533" s="6">
        <f t="shared" si="8"/>
        <v>0.97599999999999998</v>
      </c>
    </row>
    <row r="534" spans="4:7" hidden="1" x14ac:dyDescent="0.3">
      <c r="D534" s="2" t="s">
        <v>7721</v>
      </c>
      <c r="E534" s="2">
        <f>COUNTIF(IMDB_Movie_Data!A:A, D534)</f>
        <v>1</v>
      </c>
      <c r="F534" s="2">
        <f>AVERAGEIF(IMDB_Movie_Data!A:A, D534, IMDB_Movie_Data!I:I)</f>
        <v>6.9</v>
      </c>
      <c r="G534" s="6">
        <f t="shared" si="8"/>
        <v>0.97699999999999998</v>
      </c>
    </row>
    <row r="535" spans="4:7" hidden="1" x14ac:dyDescent="0.3">
      <c r="D535" s="2" t="s">
        <v>5011</v>
      </c>
      <c r="E535" s="2">
        <f>COUNTIF(IMDB_Movie_Data!A:A, D535)</f>
        <v>1</v>
      </c>
      <c r="F535" s="2">
        <f>AVERAGEIF(IMDB_Movie_Data!A:A, D535, IMDB_Movie_Data!I:I)</f>
        <v>6.9</v>
      </c>
      <c r="G535" s="6">
        <f t="shared" si="8"/>
        <v>0.97699999999999998</v>
      </c>
    </row>
    <row r="536" spans="4:7" hidden="1" x14ac:dyDescent="0.3">
      <c r="D536" s="2" t="s">
        <v>15461</v>
      </c>
      <c r="E536" s="2">
        <f>COUNTIF(IMDB_Movie_Data!A:A, D536)</f>
        <v>1</v>
      </c>
      <c r="F536" s="2">
        <f>AVERAGEIF(IMDB_Movie_Data!A:A, D536, IMDB_Movie_Data!I:I)</f>
        <v>6.9</v>
      </c>
      <c r="G536" s="6">
        <f t="shared" si="8"/>
        <v>0.97799999999999998</v>
      </c>
    </row>
    <row r="537" spans="4:7" hidden="1" x14ac:dyDescent="0.3">
      <c r="D537" s="2" t="s">
        <v>12044</v>
      </c>
      <c r="E537" s="2">
        <f>COUNTIF(IMDB_Movie_Data!A:A, D537)</f>
        <v>1</v>
      </c>
      <c r="F537" s="2">
        <f>AVERAGEIF(IMDB_Movie_Data!A:A, D537, IMDB_Movie_Data!I:I)</f>
        <v>6.9</v>
      </c>
      <c r="G537" s="6">
        <f t="shared" si="8"/>
        <v>0.97899999999999998</v>
      </c>
    </row>
    <row r="538" spans="4:7" hidden="1" x14ac:dyDescent="0.3">
      <c r="D538" s="2" t="s">
        <v>13463</v>
      </c>
      <c r="E538" s="2">
        <f>COUNTIF(IMDB_Movie_Data!A:A, D538)</f>
        <v>1</v>
      </c>
      <c r="F538" s="2">
        <f>AVERAGEIF(IMDB_Movie_Data!A:A, D538, IMDB_Movie_Data!I:I)</f>
        <v>6.9</v>
      </c>
      <c r="G538" s="6">
        <f t="shared" si="8"/>
        <v>0.98</v>
      </c>
    </row>
    <row r="539" spans="4:7" hidden="1" x14ac:dyDescent="0.3">
      <c r="D539" s="2" t="s">
        <v>14884</v>
      </c>
      <c r="E539" s="2">
        <f>COUNTIF(IMDB_Movie_Data!A:A, D539)</f>
        <v>1</v>
      </c>
      <c r="F539" s="2">
        <f>AVERAGEIF(IMDB_Movie_Data!A:A, D539, IMDB_Movie_Data!I:I)</f>
        <v>6.9</v>
      </c>
      <c r="G539" s="6">
        <f t="shared" si="8"/>
        <v>0.98099999999999998</v>
      </c>
    </row>
    <row r="540" spans="4:7" hidden="1" x14ac:dyDescent="0.3">
      <c r="D540" s="2" t="s">
        <v>15844</v>
      </c>
      <c r="E540" s="2">
        <f>COUNTIF(IMDB_Movie_Data!A:A, D540)</f>
        <v>1</v>
      </c>
      <c r="F540" s="2">
        <f>AVERAGEIF(IMDB_Movie_Data!A:A, D540, IMDB_Movie_Data!I:I)</f>
        <v>6.9</v>
      </c>
      <c r="G540" s="6">
        <f t="shared" si="8"/>
        <v>0.98099999999999998</v>
      </c>
    </row>
    <row r="541" spans="4:7" hidden="1" x14ac:dyDescent="0.3">
      <c r="D541" s="2" t="s">
        <v>16368</v>
      </c>
      <c r="E541" s="2">
        <f>COUNTIF(IMDB_Movie_Data!A:A, D541)</f>
        <v>1</v>
      </c>
      <c r="F541" s="2">
        <f>AVERAGEIF(IMDB_Movie_Data!A:A, D541, IMDB_Movie_Data!I:I)</f>
        <v>6.9</v>
      </c>
      <c r="G541" s="6">
        <f t="shared" si="8"/>
        <v>0.98199999999999998</v>
      </c>
    </row>
    <row r="542" spans="4:7" hidden="1" x14ac:dyDescent="0.3">
      <c r="D542" s="2" t="s">
        <v>16281</v>
      </c>
      <c r="E542" s="2">
        <f>COUNTIF(IMDB_Movie_Data!A:A, D542)</f>
        <v>1</v>
      </c>
      <c r="F542" s="2">
        <f>AVERAGEIF(IMDB_Movie_Data!A:A, D542, IMDB_Movie_Data!I:I)</f>
        <v>6.9</v>
      </c>
      <c r="G542" s="6">
        <f t="shared" si="8"/>
        <v>0.98299999999999998</v>
      </c>
    </row>
    <row r="543" spans="4:7" hidden="1" x14ac:dyDescent="0.3">
      <c r="D543" s="2" t="s">
        <v>16379</v>
      </c>
      <c r="E543" s="2">
        <f>COUNTIF(IMDB_Movie_Data!A:A, D543)</f>
        <v>1</v>
      </c>
      <c r="F543" s="2">
        <f>AVERAGEIF(IMDB_Movie_Data!A:A, D543, IMDB_Movie_Data!I:I)</f>
        <v>6.9</v>
      </c>
      <c r="G543" s="6">
        <f t="shared" si="8"/>
        <v>0.98399999999999999</v>
      </c>
    </row>
    <row r="544" spans="4:7" hidden="1" x14ac:dyDescent="0.3">
      <c r="D544" s="2" t="s">
        <v>2293</v>
      </c>
      <c r="E544" s="2">
        <f>COUNTIF(IMDB_Movie_Data!A:A, D544)</f>
        <v>1</v>
      </c>
      <c r="F544" s="2">
        <f>AVERAGEIF(IMDB_Movie_Data!A:A, D544, IMDB_Movie_Data!I:I)</f>
        <v>6.9</v>
      </c>
      <c r="G544" s="6">
        <f t="shared" si="8"/>
        <v>0.98499999999999999</v>
      </c>
    </row>
    <row r="545" spans="4:7" hidden="1" x14ac:dyDescent="0.3">
      <c r="D545" s="2" t="s">
        <v>16917</v>
      </c>
      <c r="E545" s="2">
        <f>COUNTIF(IMDB_Movie_Data!A:A, D545)</f>
        <v>1</v>
      </c>
      <c r="F545" s="2">
        <f>AVERAGEIF(IMDB_Movie_Data!A:A, D545, IMDB_Movie_Data!I:I)</f>
        <v>6.9</v>
      </c>
      <c r="G545" s="6">
        <f t="shared" si="8"/>
        <v>0.98499999999999999</v>
      </c>
    </row>
    <row r="546" spans="4:7" hidden="1" x14ac:dyDescent="0.3">
      <c r="D546" s="2" t="s">
        <v>17041</v>
      </c>
      <c r="E546" s="2">
        <f>COUNTIF(IMDB_Movie_Data!A:A, D546)</f>
        <v>1</v>
      </c>
      <c r="F546" s="2">
        <f>AVERAGEIF(IMDB_Movie_Data!A:A, D546, IMDB_Movie_Data!I:I)</f>
        <v>6.9</v>
      </c>
      <c r="G546" s="6">
        <f t="shared" si="8"/>
        <v>0.98599999999999999</v>
      </c>
    </row>
    <row r="547" spans="4:7" hidden="1" x14ac:dyDescent="0.3">
      <c r="D547" s="2" t="s">
        <v>17538</v>
      </c>
      <c r="E547" s="2">
        <f>COUNTIF(IMDB_Movie_Data!A:A, D547)</f>
        <v>1</v>
      </c>
      <c r="F547" s="2">
        <f>AVERAGEIF(IMDB_Movie_Data!A:A, D547, IMDB_Movie_Data!I:I)</f>
        <v>6.9</v>
      </c>
      <c r="G547" s="6">
        <f t="shared" si="8"/>
        <v>0.98699999999999999</v>
      </c>
    </row>
    <row r="548" spans="4:7" hidden="1" x14ac:dyDescent="0.3">
      <c r="D548" s="2" t="s">
        <v>17761</v>
      </c>
      <c r="E548" s="2">
        <f>COUNTIF(IMDB_Movie_Data!A:A, D548)</f>
        <v>1</v>
      </c>
      <c r="F548" s="2">
        <f>AVERAGEIF(IMDB_Movie_Data!A:A, D548, IMDB_Movie_Data!I:I)</f>
        <v>6.9</v>
      </c>
      <c r="G548" s="6">
        <f t="shared" si="8"/>
        <v>0.98799999999999999</v>
      </c>
    </row>
    <row r="549" spans="4:7" hidden="1" x14ac:dyDescent="0.3">
      <c r="D549" s="2" t="s">
        <v>17806</v>
      </c>
      <c r="E549" s="2">
        <f>COUNTIF(IMDB_Movie_Data!A:A, D549)</f>
        <v>1</v>
      </c>
      <c r="F549" s="2">
        <f>AVERAGEIF(IMDB_Movie_Data!A:A, D549, IMDB_Movie_Data!I:I)</f>
        <v>6.9</v>
      </c>
      <c r="G549" s="6">
        <f t="shared" si="8"/>
        <v>0.98899999999999999</v>
      </c>
    </row>
    <row r="550" spans="4:7" hidden="1" x14ac:dyDescent="0.3">
      <c r="D550" s="2" t="s">
        <v>17858</v>
      </c>
      <c r="E550" s="2">
        <f>COUNTIF(IMDB_Movie_Data!A:A, D550)</f>
        <v>1</v>
      </c>
      <c r="F550" s="2">
        <f>AVERAGEIF(IMDB_Movie_Data!A:A, D550, IMDB_Movie_Data!I:I)</f>
        <v>6.9</v>
      </c>
      <c r="G550" s="6">
        <f t="shared" si="8"/>
        <v>0.99</v>
      </c>
    </row>
    <row r="551" spans="4:7" hidden="1" x14ac:dyDescent="0.3">
      <c r="D551" s="2" t="s">
        <v>18844</v>
      </c>
      <c r="E551" s="2">
        <f>COUNTIF(IMDB_Movie_Data!A:A, D551)</f>
        <v>1</v>
      </c>
      <c r="F551" s="2">
        <f>AVERAGEIF(IMDB_Movie_Data!A:A, D551, IMDB_Movie_Data!I:I)</f>
        <v>6.9</v>
      </c>
      <c r="G551" s="6">
        <f t="shared" si="8"/>
        <v>0.99</v>
      </c>
    </row>
    <row r="552" spans="4:7" hidden="1" x14ac:dyDescent="0.3">
      <c r="D552" s="2" t="s">
        <v>18600</v>
      </c>
      <c r="E552" s="2">
        <f>COUNTIF(IMDB_Movie_Data!A:A, D552)</f>
        <v>1</v>
      </c>
      <c r="F552" s="2">
        <f>AVERAGEIF(IMDB_Movie_Data!A:A, D552, IMDB_Movie_Data!I:I)</f>
        <v>6.9</v>
      </c>
      <c r="G552" s="6">
        <f t="shared" si="8"/>
        <v>0.99099999999999999</v>
      </c>
    </row>
    <row r="553" spans="4:7" hidden="1" x14ac:dyDescent="0.3">
      <c r="D553" s="2" t="s">
        <v>19358</v>
      </c>
      <c r="E553" s="2">
        <f>COUNTIF(IMDB_Movie_Data!A:A, D553)</f>
        <v>1</v>
      </c>
      <c r="F553" s="2">
        <f>AVERAGEIF(IMDB_Movie_Data!A:A, D553, IMDB_Movie_Data!I:I)</f>
        <v>6.9</v>
      </c>
      <c r="G553" s="6">
        <f t="shared" si="8"/>
        <v>0.99199999999999999</v>
      </c>
    </row>
    <row r="554" spans="4:7" hidden="1" x14ac:dyDescent="0.3">
      <c r="D554" s="2" t="s">
        <v>13503</v>
      </c>
      <c r="E554" s="2">
        <f>COUNTIF(IMDB_Movie_Data!A:A, D554)</f>
        <v>1</v>
      </c>
      <c r="F554" s="2">
        <f>AVERAGEIF(IMDB_Movie_Data!A:A, D554, IMDB_Movie_Data!I:I)</f>
        <v>6.9</v>
      </c>
      <c r="G554" s="6">
        <f t="shared" si="8"/>
        <v>0.99299999999999999</v>
      </c>
    </row>
    <row r="555" spans="4:7" hidden="1" x14ac:dyDescent="0.3">
      <c r="D555" s="2" t="s">
        <v>20139</v>
      </c>
      <c r="E555" s="2">
        <f>COUNTIF(IMDB_Movie_Data!A:A, D555)</f>
        <v>1</v>
      </c>
      <c r="F555" s="2">
        <f>AVERAGEIF(IMDB_Movie_Data!A:A, D555, IMDB_Movie_Data!I:I)</f>
        <v>6.9</v>
      </c>
      <c r="G555" s="6">
        <f t="shared" si="8"/>
        <v>0.99399999999999999</v>
      </c>
    </row>
    <row r="556" spans="4:7" hidden="1" x14ac:dyDescent="0.3">
      <c r="D556" s="2" t="s">
        <v>20316</v>
      </c>
      <c r="E556" s="2">
        <f>COUNTIF(IMDB_Movie_Data!A:A, D556)</f>
        <v>1</v>
      </c>
      <c r="F556" s="2">
        <f>AVERAGEIF(IMDB_Movie_Data!A:A, D556, IMDB_Movie_Data!I:I)</f>
        <v>6.9</v>
      </c>
      <c r="G556" s="6">
        <f t="shared" si="8"/>
        <v>0.995</v>
      </c>
    </row>
    <row r="557" spans="4:7" hidden="1" x14ac:dyDescent="0.3">
      <c r="D557" s="2" t="s">
        <v>23422</v>
      </c>
      <c r="E557" s="2">
        <f>COUNTIF(IMDB_Movie_Data!A:A, D557)</f>
        <v>1</v>
      </c>
      <c r="F557" s="2">
        <f>AVERAGEIF(IMDB_Movie_Data!A:A, D557, IMDB_Movie_Data!I:I)</f>
        <v>6.9</v>
      </c>
      <c r="G557" s="6">
        <f t="shared" si="8"/>
        <v>0.995</v>
      </c>
    </row>
    <row r="558" spans="4:7" hidden="1" x14ac:dyDescent="0.3">
      <c r="D558" s="2" t="s">
        <v>20805</v>
      </c>
      <c r="E558" s="2">
        <f>COUNTIF(IMDB_Movie_Data!A:A, D558)</f>
        <v>1</v>
      </c>
      <c r="F558" s="2">
        <f>AVERAGEIF(IMDB_Movie_Data!A:A, D558, IMDB_Movie_Data!I:I)</f>
        <v>6.9</v>
      </c>
      <c r="G558" s="6">
        <f t="shared" si="8"/>
        <v>0.996</v>
      </c>
    </row>
    <row r="559" spans="4:7" hidden="1" x14ac:dyDescent="0.3">
      <c r="D559" s="2" t="s">
        <v>21856</v>
      </c>
      <c r="E559" s="2">
        <f>COUNTIF(IMDB_Movie_Data!A:A, D559)</f>
        <v>1</v>
      </c>
      <c r="F559" s="2">
        <f>AVERAGEIF(IMDB_Movie_Data!A:A, D559, IMDB_Movie_Data!I:I)</f>
        <v>6.9</v>
      </c>
      <c r="G559" s="6">
        <f t="shared" si="8"/>
        <v>0.997</v>
      </c>
    </row>
    <row r="560" spans="4:7" hidden="1" x14ac:dyDescent="0.3">
      <c r="D560" s="2" t="s">
        <v>22239</v>
      </c>
      <c r="E560" s="2">
        <f>COUNTIF(IMDB_Movie_Data!A:A, D560)</f>
        <v>1</v>
      </c>
      <c r="F560" s="2">
        <f>AVERAGEIF(IMDB_Movie_Data!A:A, D560, IMDB_Movie_Data!I:I)</f>
        <v>6.9</v>
      </c>
      <c r="G560" s="6">
        <f t="shared" si="8"/>
        <v>0.998</v>
      </c>
    </row>
    <row r="561" spans="4:7" hidden="1" x14ac:dyDescent="0.3">
      <c r="D561" s="2" t="s">
        <v>22887</v>
      </c>
      <c r="E561" s="2">
        <f>COUNTIF(IMDB_Movie_Data!A:A, D561)</f>
        <v>1</v>
      </c>
      <c r="F561" s="2">
        <f>AVERAGEIF(IMDB_Movie_Data!A:A, D561, IMDB_Movie_Data!I:I)</f>
        <v>6.9</v>
      </c>
      <c r="G561" s="6">
        <f t="shared" si="8"/>
        <v>0.999</v>
      </c>
    </row>
    <row r="562" spans="4:7" hidden="1" x14ac:dyDescent="0.3">
      <c r="D562" s="2" t="s">
        <v>9521</v>
      </c>
      <c r="E562" s="2">
        <f>COUNTIF(IMDB_Movie_Data!A:A, D562)</f>
        <v>3</v>
      </c>
      <c r="F562" s="2">
        <f>AVERAGEIF(IMDB_Movie_Data!A:A, D562, IMDB_Movie_Data!I:I)</f>
        <v>6.8999999999999995</v>
      </c>
      <c r="G562" s="6">
        <f t="shared" si="8"/>
        <v>0.998</v>
      </c>
    </row>
    <row r="563" spans="4:7" hidden="1" x14ac:dyDescent="0.3">
      <c r="D563" s="2" t="s">
        <v>6977</v>
      </c>
      <c r="E563" s="2">
        <f>COUNTIF(IMDB_Movie_Data!A:A, D563)</f>
        <v>3</v>
      </c>
      <c r="F563" s="2">
        <f>AVERAGEIF(IMDB_Movie_Data!A:A, D563, IMDB_Movie_Data!I:I)</f>
        <v>6.8999999999999995</v>
      </c>
      <c r="G563" s="6">
        <f t="shared" si="8"/>
        <v>0.999</v>
      </c>
    </row>
    <row r="564" spans="4:7" hidden="1" x14ac:dyDescent="0.3">
      <c r="D564" s="2" t="s">
        <v>3778</v>
      </c>
      <c r="E564" s="2">
        <f>COUNTIF(IMDB_Movie_Data!A:A, D564)</f>
        <v>6</v>
      </c>
      <c r="F564" s="2">
        <f>AVERAGEIF(IMDB_Movie_Data!A:A, D564, IMDB_Movie_Data!I:I)</f>
        <v>6.8833333333333329</v>
      </c>
      <c r="G564" s="6">
        <f t="shared" si="8"/>
        <v>0.999</v>
      </c>
    </row>
    <row r="565" spans="4:7" hidden="1" x14ac:dyDescent="0.3">
      <c r="D565" s="2" t="s">
        <v>816</v>
      </c>
      <c r="E565" s="2">
        <f>COUNTIF(IMDB_Movie_Data!A:A, D565)</f>
        <v>4</v>
      </c>
      <c r="F565" s="2">
        <f>AVERAGEIF(IMDB_Movie_Data!A:A, D565, IMDB_Movie_Data!I:I)</f>
        <v>6.875</v>
      </c>
      <c r="G565" s="6">
        <f t="shared" si="8"/>
        <v>0.999</v>
      </c>
    </row>
    <row r="566" spans="4:7" hidden="1" x14ac:dyDescent="0.3">
      <c r="D566" s="2" t="s">
        <v>3739</v>
      </c>
      <c r="E566" s="2">
        <f>COUNTIF(IMDB_Movie_Data!A:A, D566)</f>
        <v>3</v>
      </c>
      <c r="F566" s="2">
        <f>AVERAGEIF(IMDB_Movie_Data!A:A, D566, IMDB_Movie_Data!I:I)</f>
        <v>6.8666666666666671</v>
      </c>
      <c r="G566" s="6">
        <f t="shared" si="8"/>
        <v>0.997</v>
      </c>
    </row>
    <row r="567" spans="4:7" hidden="1" x14ac:dyDescent="0.3">
      <c r="D567" s="2" t="s">
        <v>1807</v>
      </c>
      <c r="E567" s="2">
        <f>COUNTIF(IMDB_Movie_Data!A:A, D567)</f>
        <v>3</v>
      </c>
      <c r="F567" s="2">
        <f>AVERAGEIF(IMDB_Movie_Data!A:A, D567, IMDB_Movie_Data!I:I)</f>
        <v>6.8666666666666671</v>
      </c>
      <c r="G567" s="6">
        <f t="shared" si="8"/>
        <v>0.998</v>
      </c>
    </row>
    <row r="568" spans="4:7" hidden="1" x14ac:dyDescent="0.3">
      <c r="D568" s="2" t="s">
        <v>9392</v>
      </c>
      <c r="E568" s="2">
        <f>COUNTIF(IMDB_Movie_Data!A:A, D568)</f>
        <v>3</v>
      </c>
      <c r="F568" s="2">
        <f>AVERAGEIF(IMDB_Movie_Data!A:A, D568, IMDB_Movie_Data!I:I)</f>
        <v>6.8666666666666671</v>
      </c>
      <c r="G568" s="6">
        <f t="shared" si="8"/>
        <v>0.999</v>
      </c>
    </row>
    <row r="569" spans="4:7" hidden="1" x14ac:dyDescent="0.3">
      <c r="D569" s="2" t="s">
        <v>13181</v>
      </c>
      <c r="E569" s="2">
        <f>COUNTIF(IMDB_Movie_Data!A:A, D569)</f>
        <v>5</v>
      </c>
      <c r="F569" s="2">
        <f>AVERAGEIF(IMDB_Movie_Data!A:A, D569, IMDB_Movie_Data!I:I)</f>
        <v>6.8600000000000012</v>
      </c>
      <c r="G569" s="6">
        <f t="shared" si="8"/>
        <v>0.999</v>
      </c>
    </row>
    <row r="570" spans="4:7" hidden="1" x14ac:dyDescent="0.3">
      <c r="D570" s="2" t="s">
        <v>15906</v>
      </c>
      <c r="E570" s="2">
        <f>COUNTIF(IMDB_Movie_Data!A:A, D570)</f>
        <v>4</v>
      </c>
      <c r="F570" s="2">
        <f>AVERAGEIF(IMDB_Movie_Data!A:A, D570, IMDB_Movie_Data!I:I)</f>
        <v>6.8500000000000005</v>
      </c>
      <c r="G570" s="6">
        <f t="shared" si="8"/>
        <v>0.998</v>
      </c>
    </row>
    <row r="571" spans="4:7" hidden="1" x14ac:dyDescent="0.3">
      <c r="D571" s="2" t="s">
        <v>4965</v>
      </c>
      <c r="E571" s="2">
        <f>COUNTIF(IMDB_Movie_Data!A:A, D571)</f>
        <v>4</v>
      </c>
      <c r="F571" s="2">
        <f>AVERAGEIF(IMDB_Movie_Data!A:A, D571, IMDB_Movie_Data!I:I)</f>
        <v>6.8500000000000005</v>
      </c>
      <c r="G571" s="6">
        <f t="shared" si="8"/>
        <v>0.999</v>
      </c>
    </row>
    <row r="572" spans="4:7" hidden="1" x14ac:dyDescent="0.3">
      <c r="D572" s="2" t="s">
        <v>15234</v>
      </c>
      <c r="E572" s="2">
        <f>COUNTIF(IMDB_Movie_Data!A:A, D572)</f>
        <v>2</v>
      </c>
      <c r="F572" s="2">
        <f>AVERAGEIF(IMDB_Movie_Data!A:A, D572, IMDB_Movie_Data!I:I)</f>
        <v>6.85</v>
      </c>
      <c r="G572" s="6">
        <f t="shared" si="8"/>
        <v>0.98899999999999999</v>
      </c>
    </row>
    <row r="573" spans="4:7" hidden="1" x14ac:dyDescent="0.3">
      <c r="D573" s="2" t="s">
        <v>9878</v>
      </c>
      <c r="E573" s="2">
        <f>COUNTIF(IMDB_Movie_Data!A:A, D573)</f>
        <v>2</v>
      </c>
      <c r="F573" s="2">
        <f>AVERAGEIF(IMDB_Movie_Data!A:A, D573, IMDB_Movie_Data!I:I)</f>
        <v>6.85</v>
      </c>
      <c r="G573" s="6">
        <f t="shared" si="8"/>
        <v>0.98899999999999999</v>
      </c>
    </row>
    <row r="574" spans="4:7" hidden="1" x14ac:dyDescent="0.3">
      <c r="D574" s="2" t="s">
        <v>8607</v>
      </c>
      <c r="E574" s="2">
        <f>COUNTIF(IMDB_Movie_Data!A:A, D574)</f>
        <v>2</v>
      </c>
      <c r="F574" s="2">
        <f>AVERAGEIF(IMDB_Movie_Data!A:A, D574, IMDB_Movie_Data!I:I)</f>
        <v>6.85</v>
      </c>
      <c r="G574" s="6">
        <f t="shared" si="8"/>
        <v>0.99</v>
      </c>
    </row>
    <row r="575" spans="4:7" hidden="1" x14ac:dyDescent="0.3">
      <c r="D575" s="2" t="s">
        <v>8702</v>
      </c>
      <c r="E575" s="2">
        <f>COUNTIF(IMDB_Movie_Data!A:A, D575)</f>
        <v>2</v>
      </c>
      <c r="F575" s="2">
        <f>AVERAGEIF(IMDB_Movie_Data!A:A, D575, IMDB_Movie_Data!I:I)</f>
        <v>6.85</v>
      </c>
      <c r="G575" s="6">
        <f t="shared" si="8"/>
        <v>0.99099999999999999</v>
      </c>
    </row>
    <row r="576" spans="4:7" hidden="1" x14ac:dyDescent="0.3">
      <c r="D576" s="2" t="s">
        <v>6496</v>
      </c>
      <c r="E576" s="2">
        <f>COUNTIF(IMDB_Movie_Data!A:A, D576)</f>
        <v>2</v>
      </c>
      <c r="F576" s="2">
        <f>AVERAGEIF(IMDB_Movie_Data!A:A, D576, IMDB_Movie_Data!I:I)</f>
        <v>6.85</v>
      </c>
      <c r="G576" s="6">
        <f t="shared" si="8"/>
        <v>0.99199999999999999</v>
      </c>
    </row>
    <row r="577" spans="4:7" hidden="1" x14ac:dyDescent="0.3">
      <c r="D577" s="2" t="s">
        <v>6868</v>
      </c>
      <c r="E577" s="2">
        <f>COUNTIF(IMDB_Movie_Data!A:A, D577)</f>
        <v>2</v>
      </c>
      <c r="F577" s="2">
        <f>AVERAGEIF(IMDB_Movie_Data!A:A, D577, IMDB_Movie_Data!I:I)</f>
        <v>6.85</v>
      </c>
      <c r="G577" s="6">
        <f t="shared" si="8"/>
        <v>0.99299999999999999</v>
      </c>
    </row>
    <row r="578" spans="4:7" hidden="1" x14ac:dyDescent="0.3">
      <c r="D578" s="2" t="s">
        <v>5462</v>
      </c>
      <c r="E578" s="2">
        <f>COUNTIF(IMDB_Movie_Data!A:A, D578)</f>
        <v>4</v>
      </c>
      <c r="F578" s="2">
        <f>AVERAGEIF(IMDB_Movie_Data!A:A, D578, IMDB_Movie_Data!I:I)</f>
        <v>6.85</v>
      </c>
      <c r="G578" s="6">
        <f t="shared" si="8"/>
        <v>0.99399999999999999</v>
      </c>
    </row>
    <row r="579" spans="4:7" hidden="1" x14ac:dyDescent="0.3">
      <c r="D579" s="2" t="s">
        <v>6131</v>
      </c>
      <c r="E579" s="2">
        <f>COUNTIF(IMDB_Movie_Data!A:A, D579)</f>
        <v>2</v>
      </c>
      <c r="F579" s="2">
        <f>AVERAGEIF(IMDB_Movie_Data!A:A, D579, IMDB_Movie_Data!I:I)</f>
        <v>6.85</v>
      </c>
      <c r="G579" s="6">
        <f t="shared" si="8"/>
        <v>0.99399999999999999</v>
      </c>
    </row>
    <row r="580" spans="4:7" hidden="1" x14ac:dyDescent="0.3">
      <c r="D580" s="2" t="s">
        <v>1784</v>
      </c>
      <c r="E580" s="2">
        <f>COUNTIF(IMDB_Movie_Data!A:A, D580)</f>
        <v>2</v>
      </c>
      <c r="F580" s="2">
        <f>AVERAGEIF(IMDB_Movie_Data!A:A, D580, IMDB_Movie_Data!I:I)</f>
        <v>6.85</v>
      </c>
      <c r="G580" s="6">
        <f t="shared" si="8"/>
        <v>0.995</v>
      </c>
    </row>
    <row r="581" spans="4:7" hidden="1" x14ac:dyDescent="0.3">
      <c r="D581" s="2" t="s">
        <v>4752</v>
      </c>
      <c r="E581" s="2">
        <f>COUNTIF(IMDB_Movie_Data!A:A, D581)</f>
        <v>2</v>
      </c>
      <c r="F581" s="2">
        <f>AVERAGEIF(IMDB_Movie_Data!A:A, D581, IMDB_Movie_Data!I:I)</f>
        <v>6.85</v>
      </c>
      <c r="G581" s="6">
        <f t="shared" ref="G581:G644" si="9">_xlfn.PERCENTRANK.EXC(F581:F2331, F581)</f>
        <v>0.996</v>
      </c>
    </row>
    <row r="582" spans="4:7" hidden="1" x14ac:dyDescent="0.3">
      <c r="D582" s="2" t="s">
        <v>2482</v>
      </c>
      <c r="E582" s="2">
        <f>COUNTIF(IMDB_Movie_Data!A:A, D582)</f>
        <v>2</v>
      </c>
      <c r="F582" s="2">
        <f>AVERAGEIF(IMDB_Movie_Data!A:A, D582, IMDB_Movie_Data!I:I)</f>
        <v>6.85</v>
      </c>
      <c r="G582" s="6">
        <f t="shared" si="9"/>
        <v>0.997</v>
      </c>
    </row>
    <row r="583" spans="4:7" hidden="1" x14ac:dyDescent="0.3">
      <c r="D583" s="2" t="s">
        <v>1769</v>
      </c>
      <c r="E583" s="2">
        <f>COUNTIF(IMDB_Movie_Data!A:A, D583)</f>
        <v>2</v>
      </c>
      <c r="F583" s="2">
        <f>AVERAGEIF(IMDB_Movie_Data!A:A, D583, IMDB_Movie_Data!I:I)</f>
        <v>6.85</v>
      </c>
      <c r="G583" s="6">
        <f t="shared" si="9"/>
        <v>0.998</v>
      </c>
    </row>
    <row r="584" spans="4:7" hidden="1" x14ac:dyDescent="0.3">
      <c r="D584" s="2" t="s">
        <v>735</v>
      </c>
      <c r="E584" s="2">
        <f>COUNTIF(IMDB_Movie_Data!A:A, D584)</f>
        <v>2</v>
      </c>
      <c r="F584" s="2">
        <f>AVERAGEIF(IMDB_Movie_Data!A:A, D584, IMDB_Movie_Data!I:I)</f>
        <v>6.85</v>
      </c>
      <c r="G584" s="6">
        <f t="shared" si="9"/>
        <v>0.999</v>
      </c>
    </row>
    <row r="585" spans="4:7" hidden="1" x14ac:dyDescent="0.3">
      <c r="D585" s="2" t="s">
        <v>371</v>
      </c>
      <c r="E585" s="2">
        <f>COUNTIF(IMDB_Movie_Data!A:A, D585)</f>
        <v>7</v>
      </c>
      <c r="F585" s="2">
        <f>AVERAGEIF(IMDB_Movie_Data!A:A, D585, IMDB_Movie_Data!I:I)</f>
        <v>6.8428571428571425</v>
      </c>
      <c r="G585" s="6">
        <f t="shared" si="9"/>
        <v>0.999</v>
      </c>
    </row>
    <row r="586" spans="4:7" hidden="1" x14ac:dyDescent="0.3">
      <c r="D586" s="2" t="s">
        <v>7204</v>
      </c>
      <c r="E586" s="2">
        <f>COUNTIF(IMDB_Movie_Data!A:A, D586)</f>
        <v>5</v>
      </c>
      <c r="F586" s="2">
        <f>AVERAGEIF(IMDB_Movie_Data!A:A, D586, IMDB_Movie_Data!I:I)</f>
        <v>6.8400000000000007</v>
      </c>
      <c r="G586" s="6">
        <f t="shared" si="9"/>
        <v>0.998</v>
      </c>
    </row>
    <row r="587" spans="4:7" hidden="1" x14ac:dyDescent="0.3">
      <c r="D587" s="2" t="s">
        <v>408</v>
      </c>
      <c r="E587" s="2">
        <f>COUNTIF(IMDB_Movie_Data!A:A, D587)</f>
        <v>5</v>
      </c>
      <c r="F587" s="2">
        <f>AVERAGEIF(IMDB_Movie_Data!A:A, D587, IMDB_Movie_Data!I:I)</f>
        <v>6.8400000000000007</v>
      </c>
      <c r="G587" s="6">
        <f t="shared" si="9"/>
        <v>0.999</v>
      </c>
    </row>
    <row r="588" spans="4:7" hidden="1" x14ac:dyDescent="0.3">
      <c r="D588" s="2" t="s">
        <v>4041</v>
      </c>
      <c r="E588" s="2">
        <f>COUNTIF(IMDB_Movie_Data!A:A, D588)</f>
        <v>5</v>
      </c>
      <c r="F588" s="2">
        <f>AVERAGEIF(IMDB_Movie_Data!A:A, D588, IMDB_Movie_Data!I:I)</f>
        <v>6.839999999999999</v>
      </c>
      <c r="G588" s="6">
        <f t="shared" si="9"/>
        <v>0.999</v>
      </c>
    </row>
    <row r="589" spans="4:7" hidden="1" x14ac:dyDescent="0.3">
      <c r="D589" s="2" t="s">
        <v>13030</v>
      </c>
      <c r="E589" s="2">
        <f>COUNTIF(IMDB_Movie_Data!A:A, D589)</f>
        <v>3</v>
      </c>
      <c r="F589" s="2">
        <f>AVERAGEIF(IMDB_Movie_Data!A:A, D589, IMDB_Movie_Data!I:I)</f>
        <v>6.833333333333333</v>
      </c>
      <c r="G589" s="6">
        <f t="shared" si="9"/>
        <v>0.997</v>
      </c>
    </row>
    <row r="590" spans="4:7" hidden="1" x14ac:dyDescent="0.3">
      <c r="D590" s="2" t="s">
        <v>12849</v>
      </c>
      <c r="E590" s="2">
        <f>COUNTIF(IMDB_Movie_Data!A:A, D590)</f>
        <v>3</v>
      </c>
      <c r="F590" s="2">
        <f>AVERAGEIF(IMDB_Movie_Data!A:A, D590, IMDB_Movie_Data!I:I)</f>
        <v>6.833333333333333</v>
      </c>
      <c r="G590" s="6">
        <f t="shared" si="9"/>
        <v>0.998</v>
      </c>
    </row>
    <row r="591" spans="4:7" hidden="1" x14ac:dyDescent="0.3">
      <c r="D591" s="2" t="s">
        <v>4212</v>
      </c>
      <c r="E591" s="2">
        <f>COUNTIF(IMDB_Movie_Data!A:A, D591)</f>
        <v>3</v>
      </c>
      <c r="F591" s="2">
        <f>AVERAGEIF(IMDB_Movie_Data!A:A, D591, IMDB_Movie_Data!I:I)</f>
        <v>6.833333333333333</v>
      </c>
      <c r="G591" s="6">
        <f t="shared" si="9"/>
        <v>0.999</v>
      </c>
    </row>
    <row r="592" spans="4:7" hidden="1" x14ac:dyDescent="0.3">
      <c r="D592" s="2" t="s">
        <v>1278</v>
      </c>
      <c r="E592" s="2">
        <f>COUNTIF(IMDB_Movie_Data!A:A, D592)</f>
        <v>4</v>
      </c>
      <c r="F592" s="2">
        <f>AVERAGEIF(IMDB_Movie_Data!A:A, D592, IMDB_Movie_Data!I:I)</f>
        <v>6.8249999999999993</v>
      </c>
      <c r="G592" s="6">
        <f t="shared" si="9"/>
        <v>0.999</v>
      </c>
    </row>
    <row r="593" spans="4:7" hidden="1" x14ac:dyDescent="0.3">
      <c r="D593" s="2" t="s">
        <v>1039</v>
      </c>
      <c r="E593" s="2">
        <f>COUNTIF(IMDB_Movie_Data!A:A, D593)</f>
        <v>5</v>
      </c>
      <c r="F593" s="2">
        <f>AVERAGEIF(IMDB_Movie_Data!A:A, D593, IMDB_Movie_Data!I:I)</f>
        <v>6.82</v>
      </c>
      <c r="G593" s="6">
        <f t="shared" si="9"/>
        <v>0.999</v>
      </c>
    </row>
    <row r="594" spans="4:7" hidden="1" x14ac:dyDescent="0.3">
      <c r="D594" s="2" t="s">
        <v>4423</v>
      </c>
      <c r="E594" s="2">
        <f>COUNTIF(IMDB_Movie_Data!A:A, D594)</f>
        <v>4</v>
      </c>
      <c r="F594" s="2">
        <f>AVERAGEIF(IMDB_Movie_Data!A:A, D594, IMDB_Movie_Data!I:I)</f>
        <v>6.8000000000000007</v>
      </c>
      <c r="G594" s="6">
        <f t="shared" si="9"/>
        <v>0.999</v>
      </c>
    </row>
    <row r="595" spans="4:7" hidden="1" x14ac:dyDescent="0.3">
      <c r="D595" s="2" t="s">
        <v>3722</v>
      </c>
      <c r="E595" s="2">
        <f>COUNTIF(IMDB_Movie_Data!A:A, D595)</f>
        <v>4</v>
      </c>
      <c r="F595" s="2">
        <f>AVERAGEIF(IMDB_Movie_Data!A:A, D595, IMDB_Movie_Data!I:I)</f>
        <v>6.8</v>
      </c>
      <c r="G595" s="6">
        <f t="shared" si="9"/>
        <v>0.96199999999999997</v>
      </c>
    </row>
    <row r="596" spans="4:7" hidden="1" x14ac:dyDescent="0.3">
      <c r="D596" s="2" t="s">
        <v>14895</v>
      </c>
      <c r="E596" s="2">
        <f>COUNTIF(IMDB_Movie_Data!A:A, D596)</f>
        <v>3</v>
      </c>
      <c r="F596" s="2">
        <f>AVERAGEIF(IMDB_Movie_Data!A:A, D596, IMDB_Movie_Data!I:I)</f>
        <v>6.8</v>
      </c>
      <c r="G596" s="6">
        <f t="shared" si="9"/>
        <v>0.96299999999999997</v>
      </c>
    </row>
    <row r="597" spans="4:7" hidden="1" x14ac:dyDescent="0.3">
      <c r="D597" s="2" t="s">
        <v>11681</v>
      </c>
      <c r="E597" s="2">
        <f>COUNTIF(IMDB_Movie_Data!A:A, D597)</f>
        <v>3</v>
      </c>
      <c r="F597" s="2">
        <f>AVERAGEIF(IMDB_Movie_Data!A:A, D597, IMDB_Movie_Data!I:I)</f>
        <v>6.8</v>
      </c>
      <c r="G597" s="6">
        <f t="shared" si="9"/>
        <v>0.96399999999999997</v>
      </c>
    </row>
    <row r="598" spans="4:7" hidden="1" x14ac:dyDescent="0.3">
      <c r="D598" s="2" t="s">
        <v>12348</v>
      </c>
      <c r="E598" s="2">
        <f>COUNTIF(IMDB_Movie_Data!A:A, D598)</f>
        <v>2</v>
      </c>
      <c r="F598" s="2">
        <f>AVERAGEIF(IMDB_Movie_Data!A:A, D598, IMDB_Movie_Data!I:I)</f>
        <v>6.8</v>
      </c>
      <c r="G598" s="6">
        <f t="shared" si="9"/>
        <v>0.96499999999999997</v>
      </c>
    </row>
    <row r="599" spans="4:7" hidden="1" x14ac:dyDescent="0.3">
      <c r="D599" s="2" t="s">
        <v>9646</v>
      </c>
      <c r="E599" s="2">
        <f>COUNTIF(IMDB_Movie_Data!A:A, D599)</f>
        <v>2</v>
      </c>
      <c r="F599" s="2">
        <f>AVERAGEIF(IMDB_Movie_Data!A:A, D599, IMDB_Movie_Data!I:I)</f>
        <v>6.8</v>
      </c>
      <c r="G599" s="6">
        <f t="shared" si="9"/>
        <v>0.96599999999999997</v>
      </c>
    </row>
    <row r="600" spans="4:7" hidden="1" x14ac:dyDescent="0.3">
      <c r="D600" s="2" t="s">
        <v>2037</v>
      </c>
      <c r="E600" s="2">
        <f>COUNTIF(IMDB_Movie_Data!A:A, D600)</f>
        <v>2</v>
      </c>
      <c r="F600" s="2">
        <f>AVERAGEIF(IMDB_Movie_Data!A:A, D600, IMDB_Movie_Data!I:I)</f>
        <v>6.8</v>
      </c>
      <c r="G600" s="6">
        <f t="shared" si="9"/>
        <v>0.96699999999999997</v>
      </c>
    </row>
    <row r="601" spans="4:7" hidden="1" x14ac:dyDescent="0.3">
      <c r="D601" s="2" t="s">
        <v>4188</v>
      </c>
      <c r="E601" s="2">
        <f>COUNTIF(IMDB_Movie_Data!A:A, D601)</f>
        <v>1</v>
      </c>
      <c r="F601" s="2">
        <f>AVERAGEIF(IMDB_Movie_Data!A:A, D601, IMDB_Movie_Data!I:I)</f>
        <v>6.8</v>
      </c>
      <c r="G601" s="6">
        <f t="shared" si="9"/>
        <v>0.96699999999999997</v>
      </c>
    </row>
    <row r="602" spans="4:7" hidden="1" x14ac:dyDescent="0.3">
      <c r="D602" s="2" t="s">
        <v>6485</v>
      </c>
      <c r="E602" s="2">
        <f>COUNTIF(IMDB_Movie_Data!A:A, D602)</f>
        <v>1</v>
      </c>
      <c r="F602" s="2">
        <f>AVERAGEIF(IMDB_Movie_Data!A:A, D602, IMDB_Movie_Data!I:I)</f>
        <v>6.8</v>
      </c>
      <c r="G602" s="6">
        <f t="shared" si="9"/>
        <v>0.96799999999999997</v>
      </c>
    </row>
    <row r="603" spans="4:7" hidden="1" x14ac:dyDescent="0.3">
      <c r="D603" s="2" t="s">
        <v>6037</v>
      </c>
      <c r="E603" s="2">
        <f>COUNTIF(IMDB_Movie_Data!A:A, D603)</f>
        <v>1</v>
      </c>
      <c r="F603" s="2">
        <f>AVERAGEIF(IMDB_Movie_Data!A:A, D603, IMDB_Movie_Data!I:I)</f>
        <v>6.8</v>
      </c>
      <c r="G603" s="6">
        <f t="shared" si="9"/>
        <v>0.96899999999999997</v>
      </c>
    </row>
    <row r="604" spans="4:7" hidden="1" x14ac:dyDescent="0.3">
      <c r="D604" s="2" t="s">
        <v>8102</v>
      </c>
      <c r="E604" s="2">
        <f>COUNTIF(IMDB_Movie_Data!A:A, D604)</f>
        <v>1</v>
      </c>
      <c r="F604" s="2">
        <f>AVERAGEIF(IMDB_Movie_Data!A:A, D604, IMDB_Movie_Data!I:I)</f>
        <v>6.8</v>
      </c>
      <c r="G604" s="6">
        <f t="shared" si="9"/>
        <v>0.97</v>
      </c>
    </row>
    <row r="605" spans="4:7" hidden="1" x14ac:dyDescent="0.3">
      <c r="D605" s="2" t="s">
        <v>5825</v>
      </c>
      <c r="E605" s="2">
        <f>COUNTIF(IMDB_Movie_Data!A:A, D605)</f>
        <v>1</v>
      </c>
      <c r="F605" s="2">
        <f>AVERAGEIF(IMDB_Movie_Data!A:A, D605, IMDB_Movie_Data!I:I)</f>
        <v>6.8</v>
      </c>
      <c r="G605" s="6">
        <f t="shared" si="9"/>
        <v>0.97099999999999997</v>
      </c>
    </row>
    <row r="606" spans="4:7" hidden="1" x14ac:dyDescent="0.3">
      <c r="D606" s="2" t="s">
        <v>2964</v>
      </c>
      <c r="E606" s="2">
        <f>COUNTIF(IMDB_Movie_Data!A:A, D606)</f>
        <v>1</v>
      </c>
      <c r="F606" s="2">
        <f>AVERAGEIF(IMDB_Movie_Data!A:A, D606, IMDB_Movie_Data!I:I)</f>
        <v>6.8</v>
      </c>
      <c r="G606" s="6">
        <f t="shared" si="9"/>
        <v>0.97199999999999998</v>
      </c>
    </row>
    <row r="607" spans="4:7" hidden="1" x14ac:dyDescent="0.3">
      <c r="D607" s="2" t="s">
        <v>1947</v>
      </c>
      <c r="E607" s="2">
        <f>COUNTIF(IMDB_Movie_Data!A:A, D607)</f>
        <v>1</v>
      </c>
      <c r="F607" s="2">
        <f>AVERAGEIF(IMDB_Movie_Data!A:A, D607, IMDB_Movie_Data!I:I)</f>
        <v>6.8</v>
      </c>
      <c r="G607" s="6">
        <f t="shared" si="9"/>
        <v>0.97299999999999998</v>
      </c>
    </row>
    <row r="608" spans="4:7" hidden="1" x14ac:dyDescent="0.3">
      <c r="D608" s="2" t="s">
        <v>9177</v>
      </c>
      <c r="E608" s="2">
        <f>COUNTIF(IMDB_Movie_Data!A:A, D608)</f>
        <v>1</v>
      </c>
      <c r="F608" s="2">
        <f>AVERAGEIF(IMDB_Movie_Data!A:A, D608, IMDB_Movie_Data!I:I)</f>
        <v>6.8</v>
      </c>
      <c r="G608" s="6">
        <f t="shared" si="9"/>
        <v>0.97299999999999998</v>
      </c>
    </row>
    <row r="609" spans="4:7" hidden="1" x14ac:dyDescent="0.3">
      <c r="D609" s="2" t="s">
        <v>9735</v>
      </c>
      <c r="E609" s="2">
        <f>COUNTIF(IMDB_Movie_Data!A:A, D609)</f>
        <v>1</v>
      </c>
      <c r="F609" s="2">
        <f>AVERAGEIF(IMDB_Movie_Data!A:A, D609, IMDB_Movie_Data!I:I)</f>
        <v>6.8</v>
      </c>
      <c r="G609" s="6">
        <f t="shared" si="9"/>
        <v>0.97399999999999998</v>
      </c>
    </row>
    <row r="610" spans="4:7" hidden="1" x14ac:dyDescent="0.3">
      <c r="D610" s="2" t="s">
        <v>12814</v>
      </c>
      <c r="E610" s="2">
        <f>COUNTIF(IMDB_Movie_Data!A:A, D610)</f>
        <v>1</v>
      </c>
      <c r="F610" s="2">
        <f>AVERAGEIF(IMDB_Movie_Data!A:A, D610, IMDB_Movie_Data!I:I)</f>
        <v>6.8</v>
      </c>
      <c r="G610" s="6">
        <f t="shared" si="9"/>
        <v>0.97499999999999998</v>
      </c>
    </row>
    <row r="611" spans="4:7" hidden="1" x14ac:dyDescent="0.3">
      <c r="D611" s="2" t="s">
        <v>12684</v>
      </c>
      <c r="E611" s="2">
        <f>COUNTIF(IMDB_Movie_Data!A:A, D611)</f>
        <v>1</v>
      </c>
      <c r="F611" s="2">
        <f>AVERAGEIF(IMDB_Movie_Data!A:A, D611, IMDB_Movie_Data!I:I)</f>
        <v>6.8</v>
      </c>
      <c r="G611" s="6">
        <f t="shared" si="9"/>
        <v>0.97599999999999998</v>
      </c>
    </row>
    <row r="612" spans="4:7" hidden="1" x14ac:dyDescent="0.3">
      <c r="D612" s="2" t="s">
        <v>12537</v>
      </c>
      <c r="E612" s="2">
        <f>COUNTIF(IMDB_Movie_Data!A:A, D612)</f>
        <v>1</v>
      </c>
      <c r="F612" s="2">
        <f>AVERAGEIF(IMDB_Movie_Data!A:A, D612, IMDB_Movie_Data!I:I)</f>
        <v>6.8</v>
      </c>
      <c r="G612" s="6">
        <f t="shared" si="9"/>
        <v>0.97699999999999998</v>
      </c>
    </row>
    <row r="613" spans="4:7" hidden="1" x14ac:dyDescent="0.3">
      <c r="D613" s="2" t="s">
        <v>13893</v>
      </c>
      <c r="E613" s="2">
        <f>COUNTIF(IMDB_Movie_Data!A:A, D613)</f>
        <v>1</v>
      </c>
      <c r="F613" s="2">
        <f>AVERAGEIF(IMDB_Movie_Data!A:A, D613, IMDB_Movie_Data!I:I)</f>
        <v>6.8</v>
      </c>
      <c r="G613" s="6">
        <f t="shared" si="9"/>
        <v>0.97799999999999998</v>
      </c>
    </row>
    <row r="614" spans="4:7" hidden="1" x14ac:dyDescent="0.3">
      <c r="D614" s="2" t="s">
        <v>14598</v>
      </c>
      <c r="E614" s="2">
        <f>COUNTIF(IMDB_Movie_Data!A:A, D614)</f>
        <v>1</v>
      </c>
      <c r="F614" s="2">
        <f>AVERAGEIF(IMDB_Movie_Data!A:A, D614, IMDB_Movie_Data!I:I)</f>
        <v>6.8</v>
      </c>
      <c r="G614" s="6">
        <f t="shared" si="9"/>
        <v>0.97899999999999998</v>
      </c>
    </row>
    <row r="615" spans="4:7" hidden="1" x14ac:dyDescent="0.3">
      <c r="D615" s="2" t="s">
        <v>13676</v>
      </c>
      <c r="E615" s="2">
        <f>COUNTIF(IMDB_Movie_Data!A:A, D615)</f>
        <v>1</v>
      </c>
      <c r="F615" s="2">
        <f>AVERAGEIF(IMDB_Movie_Data!A:A, D615, IMDB_Movie_Data!I:I)</f>
        <v>6.8</v>
      </c>
      <c r="G615" s="6">
        <f t="shared" si="9"/>
        <v>0.97899999999999998</v>
      </c>
    </row>
    <row r="616" spans="4:7" hidden="1" x14ac:dyDescent="0.3">
      <c r="D616" s="2" t="s">
        <v>14518</v>
      </c>
      <c r="E616" s="2">
        <f>COUNTIF(IMDB_Movie_Data!A:A, D616)</f>
        <v>1</v>
      </c>
      <c r="F616" s="2">
        <f>AVERAGEIF(IMDB_Movie_Data!A:A, D616, IMDB_Movie_Data!I:I)</f>
        <v>6.8</v>
      </c>
      <c r="G616" s="6">
        <f t="shared" si="9"/>
        <v>0.98</v>
      </c>
    </row>
    <row r="617" spans="4:7" hidden="1" x14ac:dyDescent="0.3">
      <c r="D617" s="2" t="s">
        <v>14669</v>
      </c>
      <c r="E617" s="2">
        <f>COUNTIF(IMDB_Movie_Data!A:A, D617)</f>
        <v>1</v>
      </c>
      <c r="F617" s="2">
        <f>AVERAGEIF(IMDB_Movie_Data!A:A, D617, IMDB_Movie_Data!I:I)</f>
        <v>6.8</v>
      </c>
      <c r="G617" s="6">
        <f t="shared" si="9"/>
        <v>0.98099999999999998</v>
      </c>
    </row>
    <row r="618" spans="4:7" hidden="1" x14ac:dyDescent="0.3">
      <c r="D618" s="2" t="s">
        <v>16220</v>
      </c>
      <c r="E618" s="2">
        <f>COUNTIF(IMDB_Movie_Data!A:A, D618)</f>
        <v>1</v>
      </c>
      <c r="F618" s="2">
        <f>AVERAGEIF(IMDB_Movie_Data!A:A, D618, IMDB_Movie_Data!I:I)</f>
        <v>6.8</v>
      </c>
      <c r="G618" s="6">
        <f t="shared" si="9"/>
        <v>0.98199999999999998</v>
      </c>
    </row>
    <row r="619" spans="4:7" hidden="1" x14ac:dyDescent="0.3">
      <c r="D619" s="2" t="s">
        <v>16046</v>
      </c>
      <c r="E619" s="2">
        <f>COUNTIF(IMDB_Movie_Data!A:A, D619)</f>
        <v>1</v>
      </c>
      <c r="F619" s="2">
        <f>AVERAGEIF(IMDB_Movie_Data!A:A, D619, IMDB_Movie_Data!I:I)</f>
        <v>6.8</v>
      </c>
      <c r="G619" s="6">
        <f t="shared" si="9"/>
        <v>0.98299999999999998</v>
      </c>
    </row>
    <row r="620" spans="4:7" hidden="1" x14ac:dyDescent="0.3">
      <c r="D620" s="2" t="s">
        <v>16510</v>
      </c>
      <c r="E620" s="2">
        <f>COUNTIF(IMDB_Movie_Data!A:A, D620)</f>
        <v>1</v>
      </c>
      <c r="F620" s="2">
        <f>AVERAGEIF(IMDB_Movie_Data!A:A, D620, IMDB_Movie_Data!I:I)</f>
        <v>6.8</v>
      </c>
      <c r="G620" s="6">
        <f t="shared" si="9"/>
        <v>0.98399999999999999</v>
      </c>
    </row>
    <row r="621" spans="4:7" hidden="1" x14ac:dyDescent="0.3">
      <c r="D621" s="2" t="s">
        <v>16860</v>
      </c>
      <c r="E621" s="2">
        <f>COUNTIF(IMDB_Movie_Data!A:A, D621)</f>
        <v>1</v>
      </c>
      <c r="F621" s="2">
        <f>AVERAGEIF(IMDB_Movie_Data!A:A, D621, IMDB_Movie_Data!I:I)</f>
        <v>6.8</v>
      </c>
      <c r="G621" s="6">
        <f t="shared" si="9"/>
        <v>0.98499999999999999</v>
      </c>
    </row>
    <row r="622" spans="4:7" hidden="1" x14ac:dyDescent="0.3">
      <c r="D622" s="2" t="s">
        <v>17570</v>
      </c>
      <c r="E622" s="2">
        <f>COUNTIF(IMDB_Movie_Data!A:A, D622)</f>
        <v>1</v>
      </c>
      <c r="F622" s="2">
        <f>AVERAGEIF(IMDB_Movie_Data!A:A, D622, IMDB_Movie_Data!I:I)</f>
        <v>6.8</v>
      </c>
      <c r="G622" s="6">
        <f t="shared" si="9"/>
        <v>0.98499999999999999</v>
      </c>
    </row>
    <row r="623" spans="4:7" hidden="1" x14ac:dyDescent="0.3">
      <c r="D623" s="2" t="s">
        <v>18292</v>
      </c>
      <c r="E623" s="2">
        <f>COUNTIF(IMDB_Movie_Data!A:A, D623)</f>
        <v>1</v>
      </c>
      <c r="F623" s="2">
        <f>AVERAGEIF(IMDB_Movie_Data!A:A, D623, IMDB_Movie_Data!I:I)</f>
        <v>6.8</v>
      </c>
      <c r="G623" s="6">
        <f t="shared" si="9"/>
        <v>0.98599999999999999</v>
      </c>
    </row>
    <row r="624" spans="4:7" hidden="1" x14ac:dyDescent="0.3">
      <c r="D624" s="2" t="s">
        <v>17194</v>
      </c>
      <c r="E624" s="2">
        <f>COUNTIF(IMDB_Movie_Data!A:A, D624)</f>
        <v>1</v>
      </c>
      <c r="F624" s="2">
        <f>AVERAGEIF(IMDB_Movie_Data!A:A, D624, IMDB_Movie_Data!I:I)</f>
        <v>6.8</v>
      </c>
      <c r="G624" s="6">
        <f t="shared" si="9"/>
        <v>0.98699999999999999</v>
      </c>
    </row>
    <row r="625" spans="4:7" hidden="1" x14ac:dyDescent="0.3">
      <c r="D625" s="2" t="s">
        <v>18832</v>
      </c>
      <c r="E625" s="2">
        <f>COUNTIF(IMDB_Movie_Data!A:A, D625)</f>
        <v>1</v>
      </c>
      <c r="F625" s="2">
        <f>AVERAGEIF(IMDB_Movie_Data!A:A, D625, IMDB_Movie_Data!I:I)</f>
        <v>6.8</v>
      </c>
      <c r="G625" s="6">
        <f t="shared" si="9"/>
        <v>0.98799999999999999</v>
      </c>
    </row>
    <row r="626" spans="4:7" hidden="1" x14ac:dyDescent="0.3">
      <c r="D626" s="2" t="s">
        <v>18965</v>
      </c>
      <c r="E626" s="2">
        <f>COUNTIF(IMDB_Movie_Data!A:A, D626)</f>
        <v>1</v>
      </c>
      <c r="F626" s="2">
        <f>AVERAGEIF(IMDB_Movie_Data!A:A, D626, IMDB_Movie_Data!I:I)</f>
        <v>6.8</v>
      </c>
      <c r="G626" s="6">
        <f t="shared" si="9"/>
        <v>0.98899999999999999</v>
      </c>
    </row>
    <row r="627" spans="4:7" hidden="1" x14ac:dyDescent="0.3">
      <c r="D627" s="2" t="s">
        <v>18917</v>
      </c>
      <c r="E627" s="2">
        <f>COUNTIF(IMDB_Movie_Data!A:A, D627)</f>
        <v>1</v>
      </c>
      <c r="F627" s="2">
        <f>AVERAGEIF(IMDB_Movie_Data!A:A, D627, IMDB_Movie_Data!I:I)</f>
        <v>6.8</v>
      </c>
      <c r="G627" s="6">
        <f t="shared" si="9"/>
        <v>0.99</v>
      </c>
    </row>
    <row r="628" spans="4:7" hidden="1" x14ac:dyDescent="0.3">
      <c r="D628" s="2" t="s">
        <v>20672</v>
      </c>
      <c r="E628" s="2">
        <f>COUNTIF(IMDB_Movie_Data!A:A, D628)</f>
        <v>1</v>
      </c>
      <c r="F628" s="2">
        <f>AVERAGEIF(IMDB_Movie_Data!A:A, D628, IMDB_Movie_Data!I:I)</f>
        <v>6.8</v>
      </c>
      <c r="G628" s="6">
        <f t="shared" si="9"/>
        <v>0.99099999999999999</v>
      </c>
    </row>
    <row r="629" spans="4:7" hidden="1" x14ac:dyDescent="0.3">
      <c r="D629" s="2" t="s">
        <v>19750</v>
      </c>
      <c r="E629" s="2">
        <f>COUNTIF(IMDB_Movie_Data!A:A, D629)</f>
        <v>1</v>
      </c>
      <c r="F629" s="2">
        <f>AVERAGEIF(IMDB_Movie_Data!A:A, D629, IMDB_Movie_Data!I:I)</f>
        <v>6.8</v>
      </c>
      <c r="G629" s="6">
        <f t="shared" si="9"/>
        <v>0.99199999999999999</v>
      </c>
    </row>
    <row r="630" spans="4:7" hidden="1" x14ac:dyDescent="0.3">
      <c r="D630" s="2" t="s">
        <v>20884</v>
      </c>
      <c r="E630" s="2">
        <f>COUNTIF(IMDB_Movie_Data!A:A, D630)</f>
        <v>1</v>
      </c>
      <c r="F630" s="2">
        <f>AVERAGEIF(IMDB_Movie_Data!A:A, D630, IMDB_Movie_Data!I:I)</f>
        <v>6.8</v>
      </c>
      <c r="G630" s="6">
        <f t="shared" si="9"/>
        <v>0.99199999999999999</v>
      </c>
    </row>
    <row r="631" spans="4:7" hidden="1" x14ac:dyDescent="0.3">
      <c r="D631" s="2" t="s">
        <v>21423</v>
      </c>
      <c r="E631" s="2">
        <f>COUNTIF(IMDB_Movie_Data!A:A, D631)</f>
        <v>1</v>
      </c>
      <c r="F631" s="2">
        <f>AVERAGEIF(IMDB_Movie_Data!A:A, D631, IMDB_Movie_Data!I:I)</f>
        <v>6.8</v>
      </c>
      <c r="G631" s="6">
        <f t="shared" si="9"/>
        <v>0.99299999999999999</v>
      </c>
    </row>
    <row r="632" spans="4:7" hidden="1" x14ac:dyDescent="0.3">
      <c r="D632" s="2" t="s">
        <v>21791</v>
      </c>
      <c r="E632" s="2">
        <f>COUNTIF(IMDB_Movie_Data!A:A, D632)</f>
        <v>1</v>
      </c>
      <c r="F632" s="2">
        <f>AVERAGEIF(IMDB_Movie_Data!A:A, D632, IMDB_Movie_Data!I:I)</f>
        <v>6.8</v>
      </c>
      <c r="G632" s="6">
        <f t="shared" si="9"/>
        <v>0.99399999999999999</v>
      </c>
    </row>
    <row r="633" spans="4:7" hidden="1" x14ac:dyDescent="0.3">
      <c r="D633" s="2" t="s">
        <v>23730</v>
      </c>
      <c r="E633" s="2">
        <f>COUNTIF(IMDB_Movie_Data!A:A, D633)</f>
        <v>1</v>
      </c>
      <c r="F633" s="2">
        <f>AVERAGEIF(IMDB_Movie_Data!A:A, D633, IMDB_Movie_Data!I:I)</f>
        <v>6.8</v>
      </c>
      <c r="G633" s="6">
        <f t="shared" si="9"/>
        <v>0.995</v>
      </c>
    </row>
    <row r="634" spans="4:7" hidden="1" x14ac:dyDescent="0.3">
      <c r="D634" s="2" t="s">
        <v>22215</v>
      </c>
      <c r="E634" s="2">
        <f>COUNTIF(IMDB_Movie_Data!A:A, D634)</f>
        <v>1</v>
      </c>
      <c r="F634" s="2">
        <f>AVERAGEIF(IMDB_Movie_Data!A:A, D634, IMDB_Movie_Data!I:I)</f>
        <v>6.8</v>
      </c>
      <c r="G634" s="6">
        <f t="shared" si="9"/>
        <v>0.996</v>
      </c>
    </row>
    <row r="635" spans="4:7" hidden="1" x14ac:dyDescent="0.3">
      <c r="D635" s="2" t="s">
        <v>21813</v>
      </c>
      <c r="E635" s="2">
        <f>COUNTIF(IMDB_Movie_Data!A:A, D635)</f>
        <v>1</v>
      </c>
      <c r="F635" s="2">
        <f>AVERAGEIF(IMDB_Movie_Data!A:A, D635, IMDB_Movie_Data!I:I)</f>
        <v>6.8</v>
      </c>
      <c r="G635" s="6">
        <f t="shared" si="9"/>
        <v>0.997</v>
      </c>
    </row>
    <row r="636" spans="4:7" hidden="1" x14ac:dyDescent="0.3">
      <c r="D636" s="2" t="s">
        <v>22557</v>
      </c>
      <c r="E636" s="2">
        <f>COUNTIF(IMDB_Movie_Data!A:A, D636)</f>
        <v>1</v>
      </c>
      <c r="F636" s="2">
        <f>AVERAGEIF(IMDB_Movie_Data!A:A, D636, IMDB_Movie_Data!I:I)</f>
        <v>6.8</v>
      </c>
      <c r="G636" s="6">
        <f t="shared" si="9"/>
        <v>0.998</v>
      </c>
    </row>
    <row r="637" spans="4:7" hidden="1" x14ac:dyDescent="0.3">
      <c r="D637" s="2" t="s">
        <v>22747</v>
      </c>
      <c r="E637" s="2">
        <f>COUNTIF(IMDB_Movie_Data!A:A, D637)</f>
        <v>1</v>
      </c>
      <c r="F637" s="2">
        <f>AVERAGEIF(IMDB_Movie_Data!A:A, D637, IMDB_Movie_Data!I:I)</f>
        <v>6.8</v>
      </c>
      <c r="G637" s="6">
        <f t="shared" si="9"/>
        <v>0.999</v>
      </c>
    </row>
    <row r="638" spans="4:7" x14ac:dyDescent="0.3">
      <c r="D638" s="2" t="s">
        <v>1739</v>
      </c>
      <c r="E638" s="2">
        <f>COUNTIF(IMDB_Movie_Data!A:A, D638)</f>
        <v>12</v>
      </c>
      <c r="F638" s="2">
        <f>AVERAGEIF(IMDB_Movie_Data!A:A, D638, IMDB_Movie_Data!I:I)</f>
        <v>6.791666666666667</v>
      </c>
      <c r="G638" s="9">
        <f t="shared" si="9"/>
        <v>0.999</v>
      </c>
    </row>
    <row r="639" spans="4:7" hidden="1" x14ac:dyDescent="0.3">
      <c r="D639" s="2" t="s">
        <v>3347</v>
      </c>
      <c r="E639" s="2">
        <f>COUNTIF(IMDB_Movie_Data!A:A, D639)</f>
        <v>5</v>
      </c>
      <c r="F639" s="2">
        <f>AVERAGEIF(IMDB_Movie_Data!A:A, D639, IMDB_Movie_Data!I:I)</f>
        <v>6.7800000000000011</v>
      </c>
      <c r="G639" s="6">
        <f t="shared" si="9"/>
        <v>0.999</v>
      </c>
    </row>
    <row r="640" spans="4:7" x14ac:dyDescent="0.3">
      <c r="D640" s="2" t="s">
        <v>7134</v>
      </c>
      <c r="E640" s="2">
        <f>COUNTIF(IMDB_Movie_Data!A:A, D640)</f>
        <v>10</v>
      </c>
      <c r="F640" s="2">
        <f>AVERAGEIF(IMDB_Movie_Data!A:A, D640, IMDB_Movie_Data!I:I)</f>
        <v>6.7799999999999994</v>
      </c>
      <c r="G640" s="9">
        <f t="shared" si="9"/>
        <v>0.998</v>
      </c>
    </row>
    <row r="641" spans="4:7" hidden="1" x14ac:dyDescent="0.3">
      <c r="D641" s="2" t="s">
        <v>4537</v>
      </c>
      <c r="E641" s="2">
        <f>COUNTIF(IMDB_Movie_Data!A:A, D641)</f>
        <v>5</v>
      </c>
      <c r="F641" s="2">
        <f>AVERAGEIF(IMDB_Movie_Data!A:A, D641, IMDB_Movie_Data!I:I)</f>
        <v>6.7799999999999994</v>
      </c>
      <c r="G641" s="6">
        <f t="shared" si="9"/>
        <v>0.999</v>
      </c>
    </row>
    <row r="642" spans="4:7" hidden="1" x14ac:dyDescent="0.3">
      <c r="D642" s="2" t="s">
        <v>6997</v>
      </c>
      <c r="E642" s="2">
        <f>COUNTIF(IMDB_Movie_Data!A:A, D642)</f>
        <v>4</v>
      </c>
      <c r="F642" s="2">
        <f>AVERAGEIF(IMDB_Movie_Data!A:A, D642, IMDB_Movie_Data!I:I)</f>
        <v>6.7749999999999995</v>
      </c>
      <c r="G642" s="6">
        <f t="shared" si="9"/>
        <v>0.999</v>
      </c>
    </row>
    <row r="643" spans="4:7" hidden="1" x14ac:dyDescent="0.3">
      <c r="D643" s="2" t="s">
        <v>1489</v>
      </c>
      <c r="E643" s="2">
        <f>COUNTIF(IMDB_Movie_Data!A:A, D643)</f>
        <v>7</v>
      </c>
      <c r="F643" s="2">
        <f>AVERAGEIF(IMDB_Movie_Data!A:A, D643, IMDB_Movie_Data!I:I)</f>
        <v>6.7714285714285705</v>
      </c>
      <c r="G643" s="6">
        <f t="shared" si="9"/>
        <v>0.999</v>
      </c>
    </row>
    <row r="644" spans="4:7" x14ac:dyDescent="0.3">
      <c r="D644" s="2" t="s">
        <v>1198</v>
      </c>
      <c r="E644" s="2">
        <f>COUNTIF(IMDB_Movie_Data!A:A, D644)</f>
        <v>9</v>
      </c>
      <c r="F644" s="2">
        <f>AVERAGEIF(IMDB_Movie_Data!A:A, D644, IMDB_Movie_Data!I:I)</f>
        <v>6.7666666666666675</v>
      </c>
      <c r="G644" s="9">
        <f t="shared" si="9"/>
        <v>0.999</v>
      </c>
    </row>
    <row r="645" spans="4:7" hidden="1" x14ac:dyDescent="0.3">
      <c r="D645" s="2" t="s">
        <v>710</v>
      </c>
      <c r="E645" s="2">
        <f>COUNTIF(IMDB_Movie_Data!A:A, D645)</f>
        <v>6</v>
      </c>
      <c r="F645" s="2">
        <f>AVERAGEIF(IMDB_Movie_Data!A:A, D645, IMDB_Movie_Data!I:I)</f>
        <v>6.7666666666666666</v>
      </c>
      <c r="G645" s="6">
        <f t="shared" ref="G645:G708" si="10">_xlfn.PERCENTRANK.EXC(F645:F2395, F645)</f>
        <v>0.997</v>
      </c>
    </row>
    <row r="646" spans="4:7" hidden="1" x14ac:dyDescent="0.3">
      <c r="D646" s="2" t="s">
        <v>5059</v>
      </c>
      <c r="E646" s="2">
        <f>COUNTIF(IMDB_Movie_Data!A:A, D646)</f>
        <v>3</v>
      </c>
      <c r="F646" s="2">
        <f>AVERAGEIF(IMDB_Movie_Data!A:A, D646, IMDB_Movie_Data!I:I)</f>
        <v>6.7666666666666666</v>
      </c>
      <c r="G646" s="6">
        <f t="shared" si="10"/>
        <v>0.998</v>
      </c>
    </row>
    <row r="647" spans="4:7" hidden="1" x14ac:dyDescent="0.3">
      <c r="D647" s="2" t="s">
        <v>3836</v>
      </c>
      <c r="E647" s="2">
        <f>COUNTIF(IMDB_Movie_Data!A:A, D647)</f>
        <v>3</v>
      </c>
      <c r="F647" s="2">
        <f>AVERAGEIF(IMDB_Movie_Data!A:A, D647, IMDB_Movie_Data!I:I)</f>
        <v>6.7666666666666666</v>
      </c>
      <c r="G647" s="6">
        <f t="shared" si="10"/>
        <v>0.999</v>
      </c>
    </row>
    <row r="648" spans="4:7" hidden="1" x14ac:dyDescent="0.3">
      <c r="D648" s="2" t="s">
        <v>8052</v>
      </c>
      <c r="E648" s="2">
        <f>COUNTIF(IMDB_Movie_Data!A:A, D648)</f>
        <v>3</v>
      </c>
      <c r="F648" s="2">
        <f>AVERAGEIF(IMDB_Movie_Data!A:A, D648, IMDB_Movie_Data!I:I)</f>
        <v>6.7666666666666657</v>
      </c>
      <c r="G648" s="6">
        <f t="shared" si="10"/>
        <v>0.998</v>
      </c>
    </row>
    <row r="649" spans="4:7" hidden="1" x14ac:dyDescent="0.3">
      <c r="D649" s="2" t="s">
        <v>10665</v>
      </c>
      <c r="E649" s="2">
        <f>COUNTIF(IMDB_Movie_Data!A:A, D649)</f>
        <v>3</v>
      </c>
      <c r="F649" s="2">
        <f>AVERAGEIF(IMDB_Movie_Data!A:A, D649, IMDB_Movie_Data!I:I)</f>
        <v>6.7666666666666657</v>
      </c>
      <c r="G649" s="6">
        <f t="shared" si="10"/>
        <v>0.999</v>
      </c>
    </row>
    <row r="650" spans="4:7" x14ac:dyDescent="0.3">
      <c r="D650" s="2" t="s">
        <v>5050</v>
      </c>
      <c r="E650" s="2">
        <f>COUNTIF(IMDB_Movie_Data!A:A, D650)</f>
        <v>8</v>
      </c>
      <c r="F650" s="2">
        <f>AVERAGEIF(IMDB_Movie_Data!A:A, D650, IMDB_Movie_Data!I:I)</f>
        <v>6.7624999999999993</v>
      </c>
      <c r="G650" s="9">
        <f t="shared" si="10"/>
        <v>0.999</v>
      </c>
    </row>
    <row r="651" spans="4:7" hidden="1" x14ac:dyDescent="0.3">
      <c r="D651" s="2" t="s">
        <v>801</v>
      </c>
      <c r="E651" s="2">
        <f>COUNTIF(IMDB_Movie_Data!A:A, D651)</f>
        <v>5</v>
      </c>
      <c r="F651" s="2">
        <f>AVERAGEIF(IMDB_Movie_Data!A:A, D651, IMDB_Movie_Data!I:I)</f>
        <v>6.7600000000000007</v>
      </c>
      <c r="G651" s="6">
        <f t="shared" si="10"/>
        <v>0.998</v>
      </c>
    </row>
    <row r="652" spans="4:7" hidden="1" x14ac:dyDescent="0.3">
      <c r="D652" s="2" t="s">
        <v>2367</v>
      </c>
      <c r="E652" s="2">
        <f>COUNTIF(IMDB_Movie_Data!A:A, D652)</f>
        <v>5</v>
      </c>
      <c r="F652" s="2">
        <f>AVERAGEIF(IMDB_Movie_Data!A:A, D652, IMDB_Movie_Data!I:I)</f>
        <v>6.7600000000000007</v>
      </c>
      <c r="G652" s="6">
        <f t="shared" si="10"/>
        <v>0.999</v>
      </c>
    </row>
    <row r="653" spans="4:7" hidden="1" x14ac:dyDescent="0.3">
      <c r="D653" s="2" t="s">
        <v>5624</v>
      </c>
      <c r="E653" s="2">
        <f>COUNTIF(IMDB_Movie_Data!A:A, D653)</f>
        <v>4</v>
      </c>
      <c r="F653" s="2">
        <f>AVERAGEIF(IMDB_Movie_Data!A:A, D653, IMDB_Movie_Data!I:I)</f>
        <v>6.7500000000000009</v>
      </c>
      <c r="G653" s="6">
        <f t="shared" si="10"/>
        <v>0.999</v>
      </c>
    </row>
    <row r="654" spans="4:7" hidden="1" x14ac:dyDescent="0.3">
      <c r="D654" s="2" t="s">
        <v>14184</v>
      </c>
      <c r="E654" s="2">
        <f>COUNTIF(IMDB_Movie_Data!A:A, D654)</f>
        <v>2</v>
      </c>
      <c r="F654" s="2">
        <f>AVERAGEIF(IMDB_Movie_Data!A:A, D654, IMDB_Movie_Data!I:I)</f>
        <v>6.75</v>
      </c>
      <c r="G654" s="6">
        <f t="shared" si="10"/>
        <v>0.996</v>
      </c>
    </row>
    <row r="655" spans="4:7" hidden="1" x14ac:dyDescent="0.3">
      <c r="D655" s="2" t="s">
        <v>5428</v>
      </c>
      <c r="E655" s="2">
        <f>COUNTIF(IMDB_Movie_Data!A:A, D655)</f>
        <v>2</v>
      </c>
      <c r="F655" s="2">
        <f>AVERAGEIF(IMDB_Movie_Data!A:A, D655, IMDB_Movie_Data!I:I)</f>
        <v>6.75</v>
      </c>
      <c r="G655" s="6">
        <f t="shared" si="10"/>
        <v>0.997</v>
      </c>
    </row>
    <row r="656" spans="4:7" hidden="1" x14ac:dyDescent="0.3">
      <c r="D656" s="2" t="s">
        <v>1175</v>
      </c>
      <c r="E656" s="2">
        <f>COUNTIF(IMDB_Movie_Data!A:A, D656)</f>
        <v>2</v>
      </c>
      <c r="F656" s="2">
        <f>AVERAGEIF(IMDB_Movie_Data!A:A, D656, IMDB_Movie_Data!I:I)</f>
        <v>6.75</v>
      </c>
      <c r="G656" s="6">
        <f t="shared" si="10"/>
        <v>0.998</v>
      </c>
    </row>
    <row r="657" spans="4:7" hidden="1" x14ac:dyDescent="0.3">
      <c r="D657" s="2" t="s">
        <v>8972</v>
      </c>
      <c r="E657" s="2">
        <f>COUNTIF(IMDB_Movie_Data!A:A, D657)</f>
        <v>4</v>
      </c>
      <c r="F657" s="2">
        <f>AVERAGEIF(IMDB_Movie_Data!A:A, D657, IMDB_Movie_Data!I:I)</f>
        <v>6.75</v>
      </c>
      <c r="G657" s="6">
        <f t="shared" si="10"/>
        <v>0.999</v>
      </c>
    </row>
    <row r="658" spans="4:7" hidden="1" x14ac:dyDescent="0.3">
      <c r="D658" s="2" t="s">
        <v>5882</v>
      </c>
      <c r="E658" s="2">
        <f>COUNTIF(IMDB_Movie_Data!A:A, D658)</f>
        <v>3</v>
      </c>
      <c r="F658" s="2">
        <f>AVERAGEIF(IMDB_Movie_Data!A:A, D658, IMDB_Movie_Data!I:I)</f>
        <v>6.7333333333333343</v>
      </c>
      <c r="G658" s="6">
        <f t="shared" si="10"/>
        <v>0.999</v>
      </c>
    </row>
    <row r="659" spans="4:7" x14ac:dyDescent="0.3">
      <c r="D659" s="2" t="s">
        <v>5076</v>
      </c>
      <c r="E659" s="2">
        <f>COUNTIF(IMDB_Movie_Data!A:A, D659)</f>
        <v>15</v>
      </c>
      <c r="F659" s="2">
        <f>AVERAGEIF(IMDB_Movie_Data!A:A, D659, IMDB_Movie_Data!I:I)</f>
        <v>6.7333333333333334</v>
      </c>
      <c r="G659" s="9">
        <f t="shared" si="10"/>
        <v>0.995</v>
      </c>
    </row>
    <row r="660" spans="4:7" hidden="1" x14ac:dyDescent="0.3">
      <c r="D660" s="2" t="s">
        <v>1318</v>
      </c>
      <c r="E660" s="2">
        <f>COUNTIF(IMDB_Movie_Data!A:A, D660)</f>
        <v>3</v>
      </c>
      <c r="F660" s="2">
        <f>AVERAGEIF(IMDB_Movie_Data!A:A, D660, IMDB_Movie_Data!I:I)</f>
        <v>6.7333333333333334</v>
      </c>
      <c r="G660" s="6">
        <f t="shared" si="10"/>
        <v>0.996</v>
      </c>
    </row>
    <row r="661" spans="4:7" hidden="1" x14ac:dyDescent="0.3">
      <c r="D661" s="2" t="s">
        <v>5683</v>
      </c>
      <c r="E661" s="2">
        <f>COUNTIF(IMDB_Movie_Data!A:A, D661)</f>
        <v>3</v>
      </c>
      <c r="F661" s="2">
        <f>AVERAGEIF(IMDB_Movie_Data!A:A, D661, IMDB_Movie_Data!I:I)</f>
        <v>6.7333333333333334</v>
      </c>
      <c r="G661" s="6">
        <f t="shared" si="10"/>
        <v>0.997</v>
      </c>
    </row>
    <row r="662" spans="4:7" hidden="1" x14ac:dyDescent="0.3">
      <c r="D662" s="2" t="s">
        <v>18269</v>
      </c>
      <c r="E662" s="2">
        <f>COUNTIF(IMDB_Movie_Data!A:A, D662)</f>
        <v>3</v>
      </c>
      <c r="F662" s="2">
        <f>AVERAGEIF(IMDB_Movie_Data!A:A, D662, IMDB_Movie_Data!I:I)</f>
        <v>6.7333333333333334</v>
      </c>
      <c r="G662" s="6">
        <f t="shared" si="10"/>
        <v>0.998</v>
      </c>
    </row>
    <row r="663" spans="4:7" hidden="1" x14ac:dyDescent="0.3">
      <c r="D663" s="2" t="s">
        <v>4053</v>
      </c>
      <c r="E663" s="2">
        <f>COUNTIF(IMDB_Movie_Data!A:A, D663)</f>
        <v>3</v>
      </c>
      <c r="F663" s="2">
        <f>AVERAGEIF(IMDB_Movie_Data!A:A, D663, IMDB_Movie_Data!I:I)</f>
        <v>6.7333333333333334</v>
      </c>
      <c r="G663" s="6">
        <f t="shared" si="10"/>
        <v>0.999</v>
      </c>
    </row>
    <row r="664" spans="4:7" x14ac:dyDescent="0.3">
      <c r="D664" s="2" t="s">
        <v>5367</v>
      </c>
      <c r="E664" s="2">
        <f>COUNTIF(IMDB_Movie_Data!A:A, D664)</f>
        <v>10</v>
      </c>
      <c r="F664" s="2">
        <f>AVERAGEIF(IMDB_Movie_Data!A:A, D664, IMDB_Movie_Data!I:I)</f>
        <v>6.7299999999999995</v>
      </c>
      <c r="G664" s="9">
        <f t="shared" si="10"/>
        <v>0.999</v>
      </c>
    </row>
    <row r="665" spans="4:7" hidden="1" x14ac:dyDescent="0.3">
      <c r="D665" s="2" t="s">
        <v>5081</v>
      </c>
      <c r="E665" s="2">
        <f>COUNTIF(IMDB_Movie_Data!A:A, D665)</f>
        <v>5</v>
      </c>
      <c r="F665" s="2">
        <f>AVERAGEIF(IMDB_Movie_Data!A:A, D665, IMDB_Movie_Data!I:I)</f>
        <v>6.7200000000000006</v>
      </c>
      <c r="G665" s="6">
        <f t="shared" si="10"/>
        <v>0.999</v>
      </c>
    </row>
    <row r="666" spans="4:7" hidden="1" x14ac:dyDescent="0.3">
      <c r="D666" s="2" t="s">
        <v>2641</v>
      </c>
      <c r="E666" s="2">
        <f>COUNTIF(IMDB_Movie_Data!A:A, D666)</f>
        <v>4</v>
      </c>
      <c r="F666" s="2">
        <f>AVERAGEIF(IMDB_Movie_Data!A:A, D666, IMDB_Movie_Data!I:I)</f>
        <v>6.7</v>
      </c>
      <c r="G666" s="6">
        <f t="shared" si="10"/>
        <v>0.96399999999999997</v>
      </c>
    </row>
    <row r="667" spans="4:7" hidden="1" x14ac:dyDescent="0.3">
      <c r="D667" s="2" t="s">
        <v>5990</v>
      </c>
      <c r="E667" s="2">
        <f>COUNTIF(IMDB_Movie_Data!A:A, D667)</f>
        <v>3</v>
      </c>
      <c r="F667" s="2">
        <f>AVERAGEIF(IMDB_Movie_Data!A:A, D667, IMDB_Movie_Data!I:I)</f>
        <v>6.7</v>
      </c>
      <c r="G667" s="6">
        <f t="shared" si="10"/>
        <v>0.96499999999999997</v>
      </c>
    </row>
    <row r="668" spans="4:7" hidden="1" x14ac:dyDescent="0.3">
      <c r="D668" s="2" t="s">
        <v>10265</v>
      </c>
      <c r="E668" s="2">
        <f>COUNTIF(IMDB_Movie_Data!A:A, D668)</f>
        <v>1</v>
      </c>
      <c r="F668" s="2">
        <f>AVERAGEIF(IMDB_Movie_Data!A:A, D668, IMDB_Movie_Data!I:I)</f>
        <v>6.7</v>
      </c>
      <c r="G668" s="6">
        <f t="shared" si="10"/>
        <v>0.96599999999999997</v>
      </c>
    </row>
    <row r="669" spans="4:7" hidden="1" x14ac:dyDescent="0.3">
      <c r="D669" s="2" t="s">
        <v>11431</v>
      </c>
      <c r="E669" s="2">
        <f>COUNTIF(IMDB_Movie_Data!A:A, D669)</f>
        <v>1</v>
      </c>
      <c r="F669" s="2">
        <f>AVERAGEIF(IMDB_Movie_Data!A:A, D669, IMDB_Movie_Data!I:I)</f>
        <v>6.7</v>
      </c>
      <c r="G669" s="6">
        <f t="shared" si="10"/>
        <v>0.96599999999999997</v>
      </c>
    </row>
    <row r="670" spans="4:7" hidden="1" x14ac:dyDescent="0.3">
      <c r="D670" s="2" t="s">
        <v>10848</v>
      </c>
      <c r="E670" s="2">
        <f>COUNTIF(IMDB_Movie_Data!A:A, D670)</f>
        <v>1</v>
      </c>
      <c r="F670" s="2">
        <f>AVERAGEIF(IMDB_Movie_Data!A:A, D670, IMDB_Movie_Data!I:I)</f>
        <v>6.7</v>
      </c>
      <c r="G670" s="6">
        <f t="shared" si="10"/>
        <v>0.96699999999999997</v>
      </c>
    </row>
    <row r="671" spans="4:7" hidden="1" x14ac:dyDescent="0.3">
      <c r="D671" s="2" t="s">
        <v>9461</v>
      </c>
      <c r="E671" s="2">
        <f>COUNTIF(IMDB_Movie_Data!A:A, D671)</f>
        <v>1</v>
      </c>
      <c r="F671" s="2">
        <f>AVERAGEIF(IMDB_Movie_Data!A:A, D671, IMDB_Movie_Data!I:I)</f>
        <v>6.7</v>
      </c>
      <c r="G671" s="6">
        <f t="shared" si="10"/>
        <v>0.96799999999999997</v>
      </c>
    </row>
    <row r="672" spans="4:7" hidden="1" x14ac:dyDescent="0.3">
      <c r="D672" s="2" t="s">
        <v>11792</v>
      </c>
      <c r="E672" s="2">
        <f>COUNTIF(IMDB_Movie_Data!A:A, D672)</f>
        <v>1</v>
      </c>
      <c r="F672" s="2">
        <f>AVERAGEIF(IMDB_Movie_Data!A:A, D672, IMDB_Movie_Data!I:I)</f>
        <v>6.7</v>
      </c>
      <c r="G672" s="6">
        <f t="shared" si="10"/>
        <v>0.96899999999999997</v>
      </c>
    </row>
    <row r="673" spans="4:7" hidden="1" x14ac:dyDescent="0.3">
      <c r="D673" s="2" t="s">
        <v>8421</v>
      </c>
      <c r="E673" s="2">
        <f>COUNTIF(IMDB_Movie_Data!A:A, D673)</f>
        <v>1</v>
      </c>
      <c r="F673" s="2">
        <f>AVERAGEIF(IMDB_Movie_Data!A:A, D673, IMDB_Movie_Data!I:I)</f>
        <v>6.7</v>
      </c>
      <c r="G673" s="6">
        <f t="shared" si="10"/>
        <v>0.97</v>
      </c>
    </row>
    <row r="674" spans="4:7" hidden="1" x14ac:dyDescent="0.3">
      <c r="D674" s="2" t="s">
        <v>6671</v>
      </c>
      <c r="E674" s="2">
        <f>COUNTIF(IMDB_Movie_Data!A:A, D674)</f>
        <v>1</v>
      </c>
      <c r="F674" s="2">
        <f>AVERAGEIF(IMDB_Movie_Data!A:A, D674, IMDB_Movie_Data!I:I)</f>
        <v>6.7</v>
      </c>
      <c r="G674" s="6">
        <f t="shared" si="10"/>
        <v>0.97099999999999997</v>
      </c>
    </row>
    <row r="675" spans="4:7" hidden="1" x14ac:dyDescent="0.3">
      <c r="D675" s="2" t="s">
        <v>11958</v>
      </c>
      <c r="E675" s="2">
        <f>COUNTIF(IMDB_Movie_Data!A:A, D675)</f>
        <v>1</v>
      </c>
      <c r="F675" s="2">
        <f>AVERAGEIF(IMDB_Movie_Data!A:A, D675, IMDB_Movie_Data!I:I)</f>
        <v>6.7</v>
      </c>
      <c r="G675" s="6">
        <f t="shared" si="10"/>
        <v>0.97199999999999998</v>
      </c>
    </row>
    <row r="676" spans="4:7" hidden="1" x14ac:dyDescent="0.3">
      <c r="D676" s="2" t="s">
        <v>4325</v>
      </c>
      <c r="E676" s="2">
        <f>COUNTIF(IMDB_Movie_Data!A:A, D676)</f>
        <v>1</v>
      </c>
      <c r="F676" s="2">
        <f>AVERAGEIF(IMDB_Movie_Data!A:A, D676, IMDB_Movie_Data!I:I)</f>
        <v>6.7</v>
      </c>
      <c r="G676" s="6">
        <f t="shared" si="10"/>
        <v>0.97299999999999998</v>
      </c>
    </row>
    <row r="677" spans="4:7" hidden="1" x14ac:dyDescent="0.3">
      <c r="D677" s="2" t="s">
        <v>12075</v>
      </c>
      <c r="E677" s="2">
        <f>COUNTIF(IMDB_Movie_Data!A:A, D677)</f>
        <v>1</v>
      </c>
      <c r="F677" s="2">
        <f>AVERAGEIF(IMDB_Movie_Data!A:A, D677, IMDB_Movie_Data!I:I)</f>
        <v>6.7</v>
      </c>
      <c r="G677" s="6">
        <f t="shared" si="10"/>
        <v>0.97399999999999998</v>
      </c>
    </row>
    <row r="678" spans="4:7" hidden="1" x14ac:dyDescent="0.3">
      <c r="D678" s="2" t="s">
        <v>13982</v>
      </c>
      <c r="E678" s="2">
        <f>COUNTIF(IMDB_Movie_Data!A:A, D678)</f>
        <v>1</v>
      </c>
      <c r="F678" s="2">
        <f>AVERAGEIF(IMDB_Movie_Data!A:A, D678, IMDB_Movie_Data!I:I)</f>
        <v>6.7</v>
      </c>
      <c r="G678" s="6">
        <f t="shared" si="10"/>
        <v>0.97399999999999998</v>
      </c>
    </row>
    <row r="679" spans="4:7" hidden="1" x14ac:dyDescent="0.3">
      <c r="D679" s="2" t="s">
        <v>14093</v>
      </c>
      <c r="E679" s="2">
        <f>COUNTIF(IMDB_Movie_Data!A:A, D679)</f>
        <v>1</v>
      </c>
      <c r="F679" s="2">
        <f>AVERAGEIF(IMDB_Movie_Data!A:A, D679, IMDB_Movie_Data!I:I)</f>
        <v>6.7</v>
      </c>
      <c r="G679" s="6">
        <f t="shared" si="10"/>
        <v>0.97499999999999998</v>
      </c>
    </row>
    <row r="680" spans="4:7" hidden="1" x14ac:dyDescent="0.3">
      <c r="D680" s="2" t="s">
        <v>14196</v>
      </c>
      <c r="E680" s="2">
        <f>COUNTIF(IMDB_Movie_Data!A:A, D680)</f>
        <v>1</v>
      </c>
      <c r="F680" s="2">
        <f>AVERAGEIF(IMDB_Movie_Data!A:A, D680, IMDB_Movie_Data!I:I)</f>
        <v>6.7</v>
      </c>
      <c r="G680" s="6">
        <f t="shared" si="10"/>
        <v>0.97599999999999998</v>
      </c>
    </row>
    <row r="681" spans="4:7" hidden="1" x14ac:dyDescent="0.3">
      <c r="D681" s="2" t="s">
        <v>14985</v>
      </c>
      <c r="E681" s="2">
        <f>COUNTIF(IMDB_Movie_Data!A:A, D681)</f>
        <v>1</v>
      </c>
      <c r="F681" s="2">
        <f>AVERAGEIF(IMDB_Movie_Data!A:A, D681, IMDB_Movie_Data!I:I)</f>
        <v>6.7</v>
      </c>
      <c r="G681" s="6">
        <f t="shared" si="10"/>
        <v>0.97699999999999998</v>
      </c>
    </row>
    <row r="682" spans="4:7" hidden="1" x14ac:dyDescent="0.3">
      <c r="D682" s="2" t="s">
        <v>15101</v>
      </c>
      <c r="E682" s="2">
        <f>COUNTIF(IMDB_Movie_Data!A:A, D682)</f>
        <v>1</v>
      </c>
      <c r="F682" s="2">
        <f>AVERAGEIF(IMDB_Movie_Data!A:A, D682, IMDB_Movie_Data!I:I)</f>
        <v>6.7</v>
      </c>
      <c r="G682" s="6">
        <f t="shared" si="10"/>
        <v>0.97799999999999998</v>
      </c>
    </row>
    <row r="683" spans="4:7" hidden="1" x14ac:dyDescent="0.3">
      <c r="D683" s="2" t="s">
        <v>15144</v>
      </c>
      <c r="E683" s="2">
        <f>COUNTIF(IMDB_Movie_Data!A:A, D683)</f>
        <v>1</v>
      </c>
      <c r="F683" s="2">
        <f>AVERAGEIF(IMDB_Movie_Data!A:A, D683, IMDB_Movie_Data!I:I)</f>
        <v>6.7</v>
      </c>
      <c r="G683" s="6">
        <f t="shared" si="10"/>
        <v>0.97899999999999998</v>
      </c>
    </row>
    <row r="684" spans="4:7" hidden="1" x14ac:dyDescent="0.3">
      <c r="D684" s="2" t="s">
        <v>15431</v>
      </c>
      <c r="E684" s="2">
        <f>COUNTIF(IMDB_Movie_Data!A:A, D684)</f>
        <v>1</v>
      </c>
      <c r="F684" s="2">
        <f>AVERAGEIF(IMDB_Movie_Data!A:A, D684, IMDB_Movie_Data!I:I)</f>
        <v>6.7</v>
      </c>
      <c r="G684" s="6">
        <f t="shared" si="10"/>
        <v>0.98</v>
      </c>
    </row>
    <row r="685" spans="4:7" hidden="1" x14ac:dyDescent="0.3">
      <c r="D685" s="2" t="s">
        <v>15502</v>
      </c>
      <c r="E685" s="2">
        <f>COUNTIF(IMDB_Movie_Data!A:A, D685)</f>
        <v>1</v>
      </c>
      <c r="F685" s="2">
        <f>AVERAGEIF(IMDB_Movie_Data!A:A, D685, IMDB_Movie_Data!I:I)</f>
        <v>6.7</v>
      </c>
      <c r="G685" s="6">
        <f t="shared" si="10"/>
        <v>0.98099999999999998</v>
      </c>
    </row>
    <row r="686" spans="4:7" hidden="1" x14ac:dyDescent="0.3">
      <c r="D686" s="2" t="s">
        <v>16321</v>
      </c>
      <c r="E686" s="2">
        <f>COUNTIF(IMDB_Movie_Data!A:A, D686)</f>
        <v>1</v>
      </c>
      <c r="F686" s="2">
        <f>AVERAGEIF(IMDB_Movie_Data!A:A, D686, IMDB_Movie_Data!I:I)</f>
        <v>6.7</v>
      </c>
      <c r="G686" s="6">
        <f t="shared" si="10"/>
        <v>0.98199999999999998</v>
      </c>
    </row>
    <row r="687" spans="4:7" hidden="1" x14ac:dyDescent="0.3">
      <c r="D687" s="2" t="s">
        <v>16714</v>
      </c>
      <c r="E687" s="2">
        <f>COUNTIF(IMDB_Movie_Data!A:A, D687)</f>
        <v>1</v>
      </c>
      <c r="F687" s="2">
        <f>AVERAGEIF(IMDB_Movie_Data!A:A, D687, IMDB_Movie_Data!I:I)</f>
        <v>6.7</v>
      </c>
      <c r="G687" s="6">
        <f t="shared" si="10"/>
        <v>0.98299999999999998</v>
      </c>
    </row>
    <row r="688" spans="4:7" hidden="1" x14ac:dyDescent="0.3">
      <c r="D688" s="2" t="s">
        <v>17426</v>
      </c>
      <c r="E688" s="2">
        <f>COUNTIF(IMDB_Movie_Data!A:A, D688)</f>
        <v>1</v>
      </c>
      <c r="F688" s="2">
        <f>AVERAGEIF(IMDB_Movie_Data!A:A, D688, IMDB_Movie_Data!I:I)</f>
        <v>6.7</v>
      </c>
      <c r="G688" s="6">
        <f t="shared" si="10"/>
        <v>0.98399999999999999</v>
      </c>
    </row>
    <row r="689" spans="4:7" hidden="1" x14ac:dyDescent="0.3">
      <c r="D689" s="2" t="s">
        <v>18136</v>
      </c>
      <c r="E689" s="2">
        <f>COUNTIF(IMDB_Movie_Data!A:A, D689)</f>
        <v>1</v>
      </c>
      <c r="F689" s="2">
        <f>AVERAGEIF(IMDB_Movie_Data!A:A, D689, IMDB_Movie_Data!I:I)</f>
        <v>6.7</v>
      </c>
      <c r="G689" s="6">
        <f t="shared" si="10"/>
        <v>0.98499999999999999</v>
      </c>
    </row>
    <row r="690" spans="4:7" hidden="1" x14ac:dyDescent="0.3">
      <c r="D690" s="2" t="s">
        <v>18443</v>
      </c>
      <c r="E690" s="2">
        <f>COUNTIF(IMDB_Movie_Data!A:A, D690)</f>
        <v>1</v>
      </c>
      <c r="F690" s="2">
        <f>AVERAGEIF(IMDB_Movie_Data!A:A, D690, IMDB_Movie_Data!I:I)</f>
        <v>6.7</v>
      </c>
      <c r="G690" s="6">
        <f t="shared" si="10"/>
        <v>0.98499999999999999</v>
      </c>
    </row>
    <row r="691" spans="4:7" hidden="1" x14ac:dyDescent="0.3">
      <c r="D691" s="2" t="s">
        <v>1770</v>
      </c>
      <c r="E691" s="2">
        <f>COUNTIF(IMDB_Movie_Data!A:A, D691)</f>
        <v>1</v>
      </c>
      <c r="F691" s="2">
        <f>AVERAGEIF(IMDB_Movie_Data!A:A, D691, IMDB_Movie_Data!I:I)</f>
        <v>6.7</v>
      </c>
      <c r="G691" s="6">
        <f t="shared" si="10"/>
        <v>0.98599999999999999</v>
      </c>
    </row>
    <row r="692" spans="4:7" hidden="1" x14ac:dyDescent="0.3">
      <c r="D692" s="2" t="s">
        <v>19826</v>
      </c>
      <c r="E692" s="2">
        <f>COUNTIF(IMDB_Movie_Data!A:A, D692)</f>
        <v>1</v>
      </c>
      <c r="F692" s="2">
        <f>AVERAGEIF(IMDB_Movie_Data!A:A, D692, IMDB_Movie_Data!I:I)</f>
        <v>6.7</v>
      </c>
      <c r="G692" s="6">
        <f t="shared" si="10"/>
        <v>0.98699999999999999</v>
      </c>
    </row>
    <row r="693" spans="4:7" hidden="1" x14ac:dyDescent="0.3">
      <c r="D693" s="2" t="s">
        <v>20372</v>
      </c>
      <c r="E693" s="2">
        <f>COUNTIF(IMDB_Movie_Data!A:A, D693)</f>
        <v>1</v>
      </c>
      <c r="F693" s="2">
        <f>AVERAGEIF(IMDB_Movie_Data!A:A, D693, IMDB_Movie_Data!I:I)</f>
        <v>6.7</v>
      </c>
      <c r="G693" s="6">
        <f t="shared" si="10"/>
        <v>0.98799999999999999</v>
      </c>
    </row>
    <row r="694" spans="4:7" hidden="1" x14ac:dyDescent="0.3">
      <c r="D694" s="2" t="s">
        <v>20755</v>
      </c>
      <c r="E694" s="2">
        <f>COUNTIF(IMDB_Movie_Data!A:A, D694)</f>
        <v>1</v>
      </c>
      <c r="F694" s="2">
        <f>AVERAGEIF(IMDB_Movie_Data!A:A, D694, IMDB_Movie_Data!I:I)</f>
        <v>6.7</v>
      </c>
      <c r="G694" s="6">
        <f t="shared" si="10"/>
        <v>0.98899999999999999</v>
      </c>
    </row>
    <row r="695" spans="4:7" hidden="1" x14ac:dyDescent="0.3">
      <c r="D695" s="2" t="s">
        <v>20951</v>
      </c>
      <c r="E695" s="2">
        <f>COUNTIF(IMDB_Movie_Data!A:A, D695)</f>
        <v>1</v>
      </c>
      <c r="F695" s="2">
        <f>AVERAGEIF(IMDB_Movie_Data!A:A, D695, IMDB_Movie_Data!I:I)</f>
        <v>6.7</v>
      </c>
      <c r="G695" s="6">
        <f t="shared" si="10"/>
        <v>0.99</v>
      </c>
    </row>
    <row r="696" spans="4:7" hidden="1" x14ac:dyDescent="0.3">
      <c r="D696" s="2" t="s">
        <v>21027</v>
      </c>
      <c r="E696" s="2">
        <f>COUNTIF(IMDB_Movie_Data!A:A, D696)</f>
        <v>1</v>
      </c>
      <c r="F696" s="2">
        <f>AVERAGEIF(IMDB_Movie_Data!A:A, D696, IMDB_Movie_Data!I:I)</f>
        <v>6.7</v>
      </c>
      <c r="G696" s="6">
        <f t="shared" si="10"/>
        <v>0.99099999999999999</v>
      </c>
    </row>
    <row r="697" spans="4:7" hidden="1" x14ac:dyDescent="0.3">
      <c r="D697" s="2" t="s">
        <v>21033</v>
      </c>
      <c r="E697" s="2">
        <f>COUNTIF(IMDB_Movie_Data!A:A, D697)</f>
        <v>1</v>
      </c>
      <c r="F697" s="2">
        <f>AVERAGEIF(IMDB_Movie_Data!A:A, D697, IMDB_Movie_Data!I:I)</f>
        <v>6.7</v>
      </c>
      <c r="G697" s="6">
        <f t="shared" si="10"/>
        <v>0.99199999999999999</v>
      </c>
    </row>
    <row r="698" spans="4:7" hidden="1" x14ac:dyDescent="0.3">
      <c r="D698" s="2" t="s">
        <v>21106</v>
      </c>
      <c r="E698" s="2">
        <f>COUNTIF(IMDB_Movie_Data!A:A, D698)</f>
        <v>1</v>
      </c>
      <c r="F698" s="2">
        <f>AVERAGEIF(IMDB_Movie_Data!A:A, D698, IMDB_Movie_Data!I:I)</f>
        <v>6.7</v>
      </c>
      <c r="G698" s="6">
        <f t="shared" si="10"/>
        <v>0.99299999999999999</v>
      </c>
    </row>
    <row r="699" spans="4:7" hidden="1" x14ac:dyDescent="0.3">
      <c r="D699" s="2" t="s">
        <v>19088</v>
      </c>
      <c r="E699" s="2">
        <f>COUNTIF(IMDB_Movie_Data!A:A, D699)</f>
        <v>1</v>
      </c>
      <c r="F699" s="2">
        <f>AVERAGEIF(IMDB_Movie_Data!A:A, D699, IMDB_Movie_Data!I:I)</f>
        <v>6.7</v>
      </c>
      <c r="G699" s="6">
        <f t="shared" si="10"/>
        <v>0.99399999999999999</v>
      </c>
    </row>
    <row r="700" spans="4:7" hidden="1" x14ac:dyDescent="0.3">
      <c r="D700" s="2" t="s">
        <v>23174</v>
      </c>
      <c r="E700" s="2">
        <f>COUNTIF(IMDB_Movie_Data!A:A, D700)</f>
        <v>1</v>
      </c>
      <c r="F700" s="2">
        <f>AVERAGEIF(IMDB_Movie_Data!A:A, D700, IMDB_Movie_Data!I:I)</f>
        <v>6.7</v>
      </c>
      <c r="G700" s="6">
        <f t="shared" si="10"/>
        <v>0.995</v>
      </c>
    </row>
    <row r="701" spans="4:7" hidden="1" x14ac:dyDescent="0.3">
      <c r="D701" s="2" t="s">
        <v>23207</v>
      </c>
      <c r="E701" s="2">
        <f>COUNTIF(IMDB_Movie_Data!A:A, D701)</f>
        <v>1</v>
      </c>
      <c r="F701" s="2">
        <f>AVERAGEIF(IMDB_Movie_Data!A:A, D701, IMDB_Movie_Data!I:I)</f>
        <v>6.7</v>
      </c>
      <c r="G701" s="6">
        <f t="shared" si="10"/>
        <v>0.996</v>
      </c>
    </row>
    <row r="702" spans="4:7" hidden="1" x14ac:dyDescent="0.3">
      <c r="D702" s="2" t="s">
        <v>23977</v>
      </c>
      <c r="E702" s="2">
        <f>COUNTIF(IMDB_Movie_Data!A:A, D702)</f>
        <v>1</v>
      </c>
      <c r="F702" s="2">
        <f>AVERAGEIF(IMDB_Movie_Data!A:A, D702, IMDB_Movie_Data!I:I)</f>
        <v>6.7</v>
      </c>
      <c r="G702" s="6">
        <f t="shared" si="10"/>
        <v>0.997</v>
      </c>
    </row>
    <row r="703" spans="4:7" hidden="1" x14ac:dyDescent="0.3">
      <c r="D703" s="2" t="s">
        <v>23369</v>
      </c>
      <c r="E703" s="2">
        <f>COUNTIF(IMDB_Movie_Data!A:A, D703)</f>
        <v>1</v>
      </c>
      <c r="F703" s="2">
        <f>AVERAGEIF(IMDB_Movie_Data!A:A, D703, IMDB_Movie_Data!I:I)</f>
        <v>6.7</v>
      </c>
      <c r="G703" s="6">
        <f t="shared" si="10"/>
        <v>0.998</v>
      </c>
    </row>
    <row r="704" spans="4:7" hidden="1" x14ac:dyDescent="0.3">
      <c r="D704" s="2" t="s">
        <v>23654</v>
      </c>
      <c r="E704" s="2">
        <f>COUNTIF(IMDB_Movie_Data!A:A, D704)</f>
        <v>1</v>
      </c>
      <c r="F704" s="2">
        <f>AVERAGEIF(IMDB_Movie_Data!A:A, D704, IMDB_Movie_Data!I:I)</f>
        <v>6.7</v>
      </c>
      <c r="G704" s="6">
        <f t="shared" si="10"/>
        <v>0.999</v>
      </c>
    </row>
    <row r="705" spans="4:7" hidden="1" x14ac:dyDescent="0.3">
      <c r="D705" s="2" t="s">
        <v>6963</v>
      </c>
      <c r="E705" s="2">
        <f>COUNTIF(IMDB_Movie_Data!A:A, D705)</f>
        <v>4</v>
      </c>
      <c r="F705" s="2">
        <f>AVERAGEIF(IMDB_Movie_Data!A:A, D705, IMDB_Movie_Data!I:I)</f>
        <v>6.6999999999999993</v>
      </c>
      <c r="G705" s="6">
        <f t="shared" si="10"/>
        <v>0.999</v>
      </c>
    </row>
    <row r="706" spans="4:7" hidden="1" x14ac:dyDescent="0.3">
      <c r="D706" s="2" t="s">
        <v>845</v>
      </c>
      <c r="E706" s="2">
        <f>COUNTIF(IMDB_Movie_Data!A:A, D706)</f>
        <v>6</v>
      </c>
      <c r="F706" s="2">
        <f>AVERAGEIF(IMDB_Movie_Data!A:A, D706, IMDB_Movie_Data!I:I)</f>
        <v>6.6833333333333336</v>
      </c>
      <c r="G706" s="6">
        <f t="shared" si="10"/>
        <v>0.999</v>
      </c>
    </row>
    <row r="707" spans="4:7" x14ac:dyDescent="0.3">
      <c r="D707" s="2" t="s">
        <v>1526</v>
      </c>
      <c r="E707" s="2">
        <f>COUNTIF(IMDB_Movie_Data!A:A, D707)</f>
        <v>15</v>
      </c>
      <c r="F707" s="2">
        <f>AVERAGEIF(IMDB_Movie_Data!A:A, D707, IMDB_Movie_Data!I:I)</f>
        <v>6.6800000000000006</v>
      </c>
      <c r="G707" s="9">
        <f t="shared" si="10"/>
        <v>0.999</v>
      </c>
    </row>
    <row r="708" spans="4:7" hidden="1" x14ac:dyDescent="0.3">
      <c r="D708" s="2" t="s">
        <v>528</v>
      </c>
      <c r="E708" s="2">
        <f>COUNTIF(IMDB_Movie_Data!A:A, D708)</f>
        <v>5</v>
      </c>
      <c r="F708" s="2">
        <f>AVERAGEIF(IMDB_Movie_Data!A:A, D708, IMDB_Movie_Data!I:I)</f>
        <v>6.68</v>
      </c>
      <c r="G708" s="6">
        <f t="shared" si="10"/>
        <v>0.999</v>
      </c>
    </row>
    <row r="709" spans="4:7" hidden="1" x14ac:dyDescent="0.3">
      <c r="D709" s="2" t="s">
        <v>16101</v>
      </c>
      <c r="E709" s="2">
        <f>COUNTIF(IMDB_Movie_Data!A:A, D709)</f>
        <v>4</v>
      </c>
      <c r="F709" s="2">
        <f>AVERAGEIF(IMDB_Movie_Data!A:A, D709, IMDB_Movie_Data!I:I)</f>
        <v>6.6750000000000007</v>
      </c>
      <c r="G709" s="6">
        <f t="shared" ref="G709:G772" si="11">_xlfn.PERCENTRANK.EXC(F709:F2459, F709)</f>
        <v>0.998</v>
      </c>
    </row>
    <row r="710" spans="4:7" hidden="1" x14ac:dyDescent="0.3">
      <c r="D710" s="2" t="s">
        <v>1394</v>
      </c>
      <c r="E710" s="2">
        <f>COUNTIF(IMDB_Movie_Data!A:A, D710)</f>
        <v>4</v>
      </c>
      <c r="F710" s="2">
        <f>AVERAGEIF(IMDB_Movie_Data!A:A, D710, IMDB_Movie_Data!I:I)</f>
        <v>6.6750000000000007</v>
      </c>
      <c r="G710" s="6">
        <f t="shared" si="11"/>
        <v>0.999</v>
      </c>
    </row>
    <row r="711" spans="4:7" hidden="1" x14ac:dyDescent="0.3">
      <c r="D711" s="2" t="s">
        <v>3401</v>
      </c>
      <c r="E711" s="2">
        <f>COUNTIF(IMDB_Movie_Data!A:A, D711)</f>
        <v>4</v>
      </c>
      <c r="F711" s="2">
        <f>AVERAGEIF(IMDB_Movie_Data!A:A, D711, IMDB_Movie_Data!I:I)</f>
        <v>6.6749999999999998</v>
      </c>
      <c r="G711" s="6">
        <f t="shared" si="11"/>
        <v>0.999</v>
      </c>
    </row>
    <row r="712" spans="4:7" hidden="1" x14ac:dyDescent="0.3">
      <c r="D712" s="2" t="s">
        <v>5418</v>
      </c>
      <c r="E712" s="2">
        <f>COUNTIF(IMDB_Movie_Data!A:A, D712)</f>
        <v>6</v>
      </c>
      <c r="F712" s="2">
        <f>AVERAGEIF(IMDB_Movie_Data!A:A, D712, IMDB_Movie_Data!I:I)</f>
        <v>6.666666666666667</v>
      </c>
      <c r="G712" s="6">
        <f t="shared" si="11"/>
        <v>0.99299999999999999</v>
      </c>
    </row>
    <row r="713" spans="4:7" hidden="1" x14ac:dyDescent="0.3">
      <c r="D713" s="2" t="s">
        <v>225</v>
      </c>
      <c r="E713" s="2">
        <f>COUNTIF(IMDB_Movie_Data!A:A, D713)</f>
        <v>6</v>
      </c>
      <c r="F713" s="2">
        <f>AVERAGEIF(IMDB_Movie_Data!A:A, D713, IMDB_Movie_Data!I:I)</f>
        <v>6.666666666666667</v>
      </c>
      <c r="G713" s="6">
        <f t="shared" si="11"/>
        <v>0.99399999999999999</v>
      </c>
    </row>
    <row r="714" spans="4:7" hidden="1" x14ac:dyDescent="0.3">
      <c r="D714" s="2" t="s">
        <v>8417</v>
      </c>
      <c r="E714" s="2">
        <f>COUNTIF(IMDB_Movie_Data!A:A, D714)</f>
        <v>3</v>
      </c>
      <c r="F714" s="2">
        <f>AVERAGEIF(IMDB_Movie_Data!A:A, D714, IMDB_Movie_Data!I:I)</f>
        <v>6.666666666666667</v>
      </c>
      <c r="G714" s="6">
        <f t="shared" si="11"/>
        <v>0.995</v>
      </c>
    </row>
    <row r="715" spans="4:7" hidden="1" x14ac:dyDescent="0.3">
      <c r="D715" s="2" t="s">
        <v>5769</v>
      </c>
      <c r="E715" s="2">
        <f>COUNTIF(IMDB_Movie_Data!A:A, D715)</f>
        <v>3</v>
      </c>
      <c r="F715" s="2">
        <f>AVERAGEIF(IMDB_Movie_Data!A:A, D715, IMDB_Movie_Data!I:I)</f>
        <v>6.666666666666667</v>
      </c>
      <c r="G715" s="6">
        <f t="shared" si="11"/>
        <v>0.996</v>
      </c>
    </row>
    <row r="716" spans="4:7" hidden="1" x14ac:dyDescent="0.3">
      <c r="D716" s="2" t="s">
        <v>9184</v>
      </c>
      <c r="E716" s="2">
        <f>COUNTIF(IMDB_Movie_Data!A:A, D716)</f>
        <v>3</v>
      </c>
      <c r="F716" s="2">
        <f>AVERAGEIF(IMDB_Movie_Data!A:A, D716, IMDB_Movie_Data!I:I)</f>
        <v>6.666666666666667</v>
      </c>
      <c r="G716" s="6">
        <f t="shared" si="11"/>
        <v>0.997</v>
      </c>
    </row>
    <row r="717" spans="4:7" hidden="1" x14ac:dyDescent="0.3">
      <c r="D717" s="2" t="s">
        <v>5774</v>
      </c>
      <c r="E717" s="2">
        <f>COUNTIF(IMDB_Movie_Data!A:A, D717)</f>
        <v>3</v>
      </c>
      <c r="F717" s="2">
        <f>AVERAGEIF(IMDB_Movie_Data!A:A, D717, IMDB_Movie_Data!I:I)</f>
        <v>6.666666666666667</v>
      </c>
      <c r="G717" s="6">
        <f t="shared" si="11"/>
        <v>0.998</v>
      </c>
    </row>
    <row r="718" spans="4:7" hidden="1" x14ac:dyDescent="0.3">
      <c r="D718" s="2" t="s">
        <v>1776</v>
      </c>
      <c r="E718" s="2">
        <f>COUNTIF(IMDB_Movie_Data!A:A, D718)</f>
        <v>3</v>
      </c>
      <c r="F718" s="2">
        <f>AVERAGEIF(IMDB_Movie_Data!A:A, D718, IMDB_Movie_Data!I:I)</f>
        <v>6.666666666666667</v>
      </c>
      <c r="G718" s="6">
        <f t="shared" si="11"/>
        <v>0.999</v>
      </c>
    </row>
    <row r="719" spans="4:7" hidden="1" x14ac:dyDescent="0.3">
      <c r="D719" s="2" t="s">
        <v>1114</v>
      </c>
      <c r="E719" s="2">
        <f>COUNTIF(IMDB_Movie_Data!A:A, D719)</f>
        <v>6</v>
      </c>
      <c r="F719" s="2">
        <f>AVERAGEIF(IMDB_Movie_Data!A:A, D719, IMDB_Movie_Data!I:I)</f>
        <v>6.6666666666666652</v>
      </c>
      <c r="G719" s="6">
        <f t="shared" si="11"/>
        <v>0.999</v>
      </c>
    </row>
    <row r="720" spans="4:7" hidden="1" x14ac:dyDescent="0.3">
      <c r="D720" s="2" t="s">
        <v>2542</v>
      </c>
      <c r="E720" s="2">
        <f>COUNTIF(IMDB_Movie_Data!A:A, D720)</f>
        <v>7</v>
      </c>
      <c r="F720" s="2">
        <f>AVERAGEIF(IMDB_Movie_Data!A:A, D720, IMDB_Movie_Data!I:I)</f>
        <v>6.6571428571428575</v>
      </c>
      <c r="G720" s="6">
        <f t="shared" si="11"/>
        <v>0.999</v>
      </c>
    </row>
    <row r="721" spans="4:7" x14ac:dyDescent="0.3">
      <c r="D721" s="2" t="s">
        <v>1252</v>
      </c>
      <c r="E721" s="2">
        <f>COUNTIF(IMDB_Movie_Data!A:A, D721)</f>
        <v>11</v>
      </c>
      <c r="F721" s="2">
        <f>AVERAGEIF(IMDB_Movie_Data!A:A, D721, IMDB_Movie_Data!I:I)</f>
        <v>6.6545454545454552</v>
      </c>
      <c r="G721" s="9">
        <f t="shared" si="11"/>
        <v>0.999</v>
      </c>
    </row>
    <row r="722" spans="4:7" hidden="1" x14ac:dyDescent="0.3">
      <c r="D722" s="2" t="s">
        <v>10377</v>
      </c>
      <c r="E722" s="2">
        <f>COUNTIF(IMDB_Movie_Data!A:A, D722)</f>
        <v>2</v>
      </c>
      <c r="F722" s="2">
        <f>AVERAGEIF(IMDB_Movie_Data!A:A, D722, IMDB_Movie_Data!I:I)</f>
        <v>6.65</v>
      </c>
      <c r="G722" s="6">
        <f t="shared" si="11"/>
        <v>0.99399999999999999</v>
      </c>
    </row>
    <row r="723" spans="4:7" hidden="1" x14ac:dyDescent="0.3">
      <c r="D723" s="2" t="s">
        <v>11653</v>
      </c>
      <c r="E723" s="2">
        <f>COUNTIF(IMDB_Movie_Data!A:A, D723)</f>
        <v>2</v>
      </c>
      <c r="F723" s="2">
        <f>AVERAGEIF(IMDB_Movie_Data!A:A, D723, IMDB_Movie_Data!I:I)</f>
        <v>6.65</v>
      </c>
      <c r="G723" s="6">
        <f t="shared" si="11"/>
        <v>0.995</v>
      </c>
    </row>
    <row r="724" spans="4:7" hidden="1" x14ac:dyDescent="0.3">
      <c r="D724" s="2" t="s">
        <v>9667</v>
      </c>
      <c r="E724" s="2">
        <f>COUNTIF(IMDB_Movie_Data!A:A, D724)</f>
        <v>2</v>
      </c>
      <c r="F724" s="2">
        <f>AVERAGEIF(IMDB_Movie_Data!A:A, D724, IMDB_Movie_Data!I:I)</f>
        <v>6.65</v>
      </c>
      <c r="G724" s="6">
        <f t="shared" si="11"/>
        <v>0.996</v>
      </c>
    </row>
    <row r="725" spans="4:7" hidden="1" x14ac:dyDescent="0.3">
      <c r="D725" s="2" t="s">
        <v>6176</v>
      </c>
      <c r="E725" s="2">
        <f>COUNTIF(IMDB_Movie_Data!A:A, D725)</f>
        <v>2</v>
      </c>
      <c r="F725" s="2">
        <f>AVERAGEIF(IMDB_Movie_Data!A:A, D725, IMDB_Movie_Data!I:I)</f>
        <v>6.65</v>
      </c>
      <c r="G725" s="6">
        <f t="shared" si="11"/>
        <v>0.997</v>
      </c>
    </row>
    <row r="726" spans="4:7" hidden="1" x14ac:dyDescent="0.3">
      <c r="D726" s="2" t="s">
        <v>5230</v>
      </c>
      <c r="E726" s="2">
        <f>COUNTIF(IMDB_Movie_Data!A:A, D726)</f>
        <v>2</v>
      </c>
      <c r="F726" s="2">
        <f>AVERAGEIF(IMDB_Movie_Data!A:A, D726, IMDB_Movie_Data!I:I)</f>
        <v>6.65</v>
      </c>
      <c r="G726" s="6">
        <f t="shared" si="11"/>
        <v>0.998</v>
      </c>
    </row>
    <row r="727" spans="4:7" hidden="1" x14ac:dyDescent="0.3">
      <c r="D727" s="2" t="s">
        <v>4950</v>
      </c>
      <c r="E727" s="2">
        <f>COUNTIF(IMDB_Movie_Data!A:A, D727)</f>
        <v>4</v>
      </c>
      <c r="F727" s="2">
        <f>AVERAGEIF(IMDB_Movie_Data!A:A, D727, IMDB_Movie_Data!I:I)</f>
        <v>6.65</v>
      </c>
      <c r="G727" s="6">
        <f t="shared" si="11"/>
        <v>0.999</v>
      </c>
    </row>
    <row r="728" spans="4:7" x14ac:dyDescent="0.3">
      <c r="D728" s="2" t="s">
        <v>1058</v>
      </c>
      <c r="E728" s="2">
        <f>COUNTIF(IMDB_Movie_Data!A:A, D728)</f>
        <v>9</v>
      </c>
      <c r="F728" s="2">
        <f>AVERAGEIF(IMDB_Movie_Data!A:A, D728, IMDB_Movie_Data!I:I)</f>
        <v>6.6333333333333337</v>
      </c>
      <c r="G728" s="9">
        <f t="shared" si="11"/>
        <v>0.999</v>
      </c>
    </row>
    <row r="729" spans="4:7" hidden="1" x14ac:dyDescent="0.3">
      <c r="D729" s="2" t="s">
        <v>14295</v>
      </c>
      <c r="E729" s="2">
        <f>COUNTIF(IMDB_Movie_Data!A:A, D729)</f>
        <v>3</v>
      </c>
      <c r="F729" s="2">
        <f>AVERAGEIF(IMDB_Movie_Data!A:A, D729, IMDB_Movie_Data!I:I)</f>
        <v>6.6333333333333329</v>
      </c>
      <c r="G729" s="6">
        <f t="shared" si="11"/>
        <v>0.998</v>
      </c>
    </row>
    <row r="730" spans="4:7" hidden="1" x14ac:dyDescent="0.3">
      <c r="D730" s="2" t="s">
        <v>717</v>
      </c>
      <c r="E730" s="2">
        <f>COUNTIF(IMDB_Movie_Data!A:A, D730)</f>
        <v>3</v>
      </c>
      <c r="F730" s="2">
        <f>AVERAGEIF(IMDB_Movie_Data!A:A, D730, IMDB_Movie_Data!I:I)</f>
        <v>6.6333333333333329</v>
      </c>
      <c r="G730" s="6">
        <f t="shared" si="11"/>
        <v>0.999</v>
      </c>
    </row>
    <row r="731" spans="4:7" x14ac:dyDescent="0.3">
      <c r="D731" s="2" t="s">
        <v>1311</v>
      </c>
      <c r="E731" s="2">
        <f>COUNTIF(IMDB_Movie_Data!A:A, D731)</f>
        <v>10</v>
      </c>
      <c r="F731" s="2">
        <f>AVERAGEIF(IMDB_Movie_Data!A:A, D731, IMDB_Movie_Data!I:I)</f>
        <v>6.63</v>
      </c>
      <c r="G731" s="9">
        <f t="shared" si="11"/>
        <v>0.999</v>
      </c>
    </row>
    <row r="732" spans="4:7" hidden="1" x14ac:dyDescent="0.3">
      <c r="D732" s="2" t="s">
        <v>1971</v>
      </c>
      <c r="E732" s="2">
        <f>COUNTIF(IMDB_Movie_Data!A:A, D732)</f>
        <v>4</v>
      </c>
      <c r="F732" s="2">
        <f>AVERAGEIF(IMDB_Movie_Data!A:A, D732, IMDB_Movie_Data!I:I)</f>
        <v>6.625</v>
      </c>
      <c r="G732" s="6">
        <f t="shared" si="11"/>
        <v>0.998</v>
      </c>
    </row>
    <row r="733" spans="4:7" hidden="1" x14ac:dyDescent="0.3">
      <c r="D733" s="2" t="s">
        <v>3367</v>
      </c>
      <c r="E733" s="2">
        <f>COUNTIF(IMDB_Movie_Data!A:A, D733)</f>
        <v>4</v>
      </c>
      <c r="F733" s="2">
        <f>AVERAGEIF(IMDB_Movie_Data!A:A, D733, IMDB_Movie_Data!I:I)</f>
        <v>6.625</v>
      </c>
      <c r="G733" s="6">
        <f t="shared" si="11"/>
        <v>0.999</v>
      </c>
    </row>
    <row r="734" spans="4:7" x14ac:dyDescent="0.3">
      <c r="D734" s="2" t="s">
        <v>278</v>
      </c>
      <c r="E734" s="2">
        <f>COUNTIF(IMDB_Movie_Data!A:A, D734)</f>
        <v>12</v>
      </c>
      <c r="F734" s="2">
        <f>AVERAGEIF(IMDB_Movie_Data!A:A, D734, IMDB_Movie_Data!I:I)</f>
        <v>6.6166666666666671</v>
      </c>
      <c r="G734" s="9">
        <f t="shared" si="11"/>
        <v>0.999</v>
      </c>
    </row>
    <row r="735" spans="4:7" hidden="1" x14ac:dyDescent="0.3">
      <c r="D735" s="2" t="s">
        <v>5164</v>
      </c>
      <c r="E735" s="2">
        <f>COUNTIF(IMDB_Movie_Data!A:A, D735)</f>
        <v>6</v>
      </c>
      <c r="F735" s="2">
        <f>AVERAGEIF(IMDB_Movie_Data!A:A, D735, IMDB_Movie_Data!I:I)</f>
        <v>6.6166666666666663</v>
      </c>
      <c r="G735" s="6">
        <f t="shared" si="11"/>
        <v>0.999</v>
      </c>
    </row>
    <row r="736" spans="4:7" hidden="1" x14ac:dyDescent="0.3">
      <c r="D736" s="2" t="s">
        <v>3930</v>
      </c>
      <c r="E736" s="2">
        <f>COUNTIF(IMDB_Movie_Data!A:A, D736)</f>
        <v>4</v>
      </c>
      <c r="F736" s="2">
        <f>AVERAGEIF(IMDB_Movie_Data!A:A, D736, IMDB_Movie_Data!I:I)</f>
        <v>6.6000000000000005</v>
      </c>
      <c r="G736" s="6">
        <f t="shared" si="11"/>
        <v>0.997</v>
      </c>
    </row>
    <row r="737" spans="4:7" hidden="1" x14ac:dyDescent="0.3">
      <c r="D737" s="2" t="s">
        <v>5273</v>
      </c>
      <c r="E737" s="2">
        <f>COUNTIF(IMDB_Movie_Data!A:A, D737)</f>
        <v>3</v>
      </c>
      <c r="F737" s="2">
        <f>AVERAGEIF(IMDB_Movie_Data!A:A, D737, IMDB_Movie_Data!I:I)</f>
        <v>6.6000000000000005</v>
      </c>
      <c r="G737" s="6">
        <f t="shared" si="11"/>
        <v>0.998</v>
      </c>
    </row>
    <row r="738" spans="4:7" hidden="1" x14ac:dyDescent="0.3">
      <c r="D738" s="2" t="s">
        <v>3470</v>
      </c>
      <c r="E738" s="2">
        <f>COUNTIF(IMDB_Movie_Data!A:A, D738)</f>
        <v>3</v>
      </c>
      <c r="F738" s="2">
        <f>AVERAGEIF(IMDB_Movie_Data!A:A, D738, IMDB_Movie_Data!I:I)</f>
        <v>6.6000000000000005</v>
      </c>
      <c r="G738" s="6">
        <f t="shared" si="11"/>
        <v>0.999</v>
      </c>
    </row>
    <row r="739" spans="4:7" x14ac:dyDescent="0.3">
      <c r="D739" s="2" t="s">
        <v>2246</v>
      </c>
      <c r="E739" s="2">
        <f>COUNTIF(IMDB_Movie_Data!A:A, D739)</f>
        <v>10</v>
      </c>
      <c r="F739" s="2">
        <f>AVERAGEIF(IMDB_Movie_Data!A:A, D739, IMDB_Movie_Data!I:I)</f>
        <v>6.6</v>
      </c>
      <c r="G739" s="9">
        <f t="shared" si="11"/>
        <v>0.95199999999999996</v>
      </c>
    </row>
    <row r="740" spans="4:7" hidden="1" x14ac:dyDescent="0.3">
      <c r="D740" s="2" t="s">
        <v>157</v>
      </c>
      <c r="E740" s="2">
        <f>COUNTIF(IMDB_Movie_Data!A:A, D740)</f>
        <v>5</v>
      </c>
      <c r="F740" s="2">
        <f>AVERAGEIF(IMDB_Movie_Data!A:A, D740, IMDB_Movie_Data!I:I)</f>
        <v>6.6</v>
      </c>
      <c r="G740" s="6">
        <f t="shared" si="11"/>
        <v>0.95299999999999996</v>
      </c>
    </row>
    <row r="741" spans="4:7" hidden="1" x14ac:dyDescent="0.3">
      <c r="D741" s="2" t="s">
        <v>6142</v>
      </c>
      <c r="E741" s="2">
        <f>COUNTIF(IMDB_Movie_Data!A:A, D741)</f>
        <v>5</v>
      </c>
      <c r="F741" s="2">
        <f>AVERAGEIF(IMDB_Movie_Data!A:A, D741, IMDB_Movie_Data!I:I)</f>
        <v>6.6</v>
      </c>
      <c r="G741" s="6">
        <f t="shared" si="11"/>
        <v>0.95399999999999996</v>
      </c>
    </row>
    <row r="742" spans="4:7" hidden="1" x14ac:dyDescent="0.3">
      <c r="D742" s="2" t="s">
        <v>3218</v>
      </c>
      <c r="E742" s="2">
        <f>COUNTIF(IMDB_Movie_Data!A:A, D742)</f>
        <v>5</v>
      </c>
      <c r="F742" s="2">
        <f>AVERAGEIF(IMDB_Movie_Data!A:A, D742, IMDB_Movie_Data!I:I)</f>
        <v>6.6</v>
      </c>
      <c r="G742" s="6">
        <f t="shared" si="11"/>
        <v>0.95499999999999996</v>
      </c>
    </row>
    <row r="743" spans="4:7" hidden="1" x14ac:dyDescent="0.3">
      <c r="D743" s="2" t="s">
        <v>7109</v>
      </c>
      <c r="E743" s="2">
        <f>COUNTIF(IMDB_Movie_Data!A:A, D743)</f>
        <v>5</v>
      </c>
      <c r="F743" s="2">
        <f>AVERAGEIF(IMDB_Movie_Data!A:A, D743, IMDB_Movie_Data!I:I)</f>
        <v>6.6</v>
      </c>
      <c r="G743" s="6">
        <f t="shared" si="11"/>
        <v>0.95599999999999996</v>
      </c>
    </row>
    <row r="744" spans="4:7" hidden="1" x14ac:dyDescent="0.3">
      <c r="D744" s="2" t="s">
        <v>4351</v>
      </c>
      <c r="E744" s="2">
        <f>COUNTIF(IMDB_Movie_Data!A:A, D744)</f>
        <v>5</v>
      </c>
      <c r="F744" s="2">
        <f>AVERAGEIF(IMDB_Movie_Data!A:A, D744, IMDB_Movie_Data!I:I)</f>
        <v>6.6</v>
      </c>
      <c r="G744" s="6">
        <f t="shared" si="11"/>
        <v>0.95699999999999996</v>
      </c>
    </row>
    <row r="745" spans="4:7" hidden="1" x14ac:dyDescent="0.3">
      <c r="D745" s="2" t="s">
        <v>18553</v>
      </c>
      <c r="E745" s="2">
        <f>COUNTIF(IMDB_Movie_Data!A:A, D745)</f>
        <v>2</v>
      </c>
      <c r="F745" s="2">
        <f>AVERAGEIF(IMDB_Movie_Data!A:A, D745, IMDB_Movie_Data!I:I)</f>
        <v>6.6</v>
      </c>
      <c r="G745" s="6">
        <f t="shared" si="11"/>
        <v>0.95799999999999996</v>
      </c>
    </row>
    <row r="746" spans="4:7" hidden="1" x14ac:dyDescent="0.3">
      <c r="D746" s="2" t="s">
        <v>8040</v>
      </c>
      <c r="E746" s="2">
        <f>COUNTIF(IMDB_Movie_Data!A:A, D746)</f>
        <v>2</v>
      </c>
      <c r="F746" s="2">
        <f>AVERAGEIF(IMDB_Movie_Data!A:A, D746, IMDB_Movie_Data!I:I)</f>
        <v>6.6</v>
      </c>
      <c r="G746" s="6">
        <f t="shared" si="11"/>
        <v>0.95899999999999996</v>
      </c>
    </row>
    <row r="747" spans="4:7" hidden="1" x14ac:dyDescent="0.3">
      <c r="D747" s="2" t="s">
        <v>4021</v>
      </c>
      <c r="E747" s="2">
        <f>COUNTIF(IMDB_Movie_Data!A:A, D747)</f>
        <v>2</v>
      </c>
      <c r="F747" s="2">
        <f>AVERAGEIF(IMDB_Movie_Data!A:A, D747, IMDB_Movie_Data!I:I)</f>
        <v>6.6</v>
      </c>
      <c r="G747" s="6">
        <f t="shared" si="11"/>
        <v>0.96</v>
      </c>
    </row>
    <row r="748" spans="4:7" hidden="1" x14ac:dyDescent="0.3">
      <c r="D748" s="2" t="s">
        <v>7875</v>
      </c>
      <c r="E748" s="2">
        <f>COUNTIF(IMDB_Movie_Data!A:A, D748)</f>
        <v>2</v>
      </c>
      <c r="F748" s="2">
        <f>AVERAGEIF(IMDB_Movie_Data!A:A, D748, IMDB_Movie_Data!I:I)</f>
        <v>6.6</v>
      </c>
      <c r="G748" s="6">
        <f t="shared" si="11"/>
        <v>0.96099999999999997</v>
      </c>
    </row>
    <row r="749" spans="4:7" hidden="1" x14ac:dyDescent="0.3">
      <c r="D749" s="2" t="s">
        <v>2354</v>
      </c>
      <c r="E749" s="2">
        <f>COUNTIF(IMDB_Movie_Data!A:A, D749)</f>
        <v>2</v>
      </c>
      <c r="F749" s="2">
        <f>AVERAGEIF(IMDB_Movie_Data!A:A, D749, IMDB_Movie_Data!I:I)</f>
        <v>6.6</v>
      </c>
      <c r="G749" s="6">
        <f t="shared" si="11"/>
        <v>0.96199999999999997</v>
      </c>
    </row>
    <row r="750" spans="4:7" hidden="1" x14ac:dyDescent="0.3">
      <c r="D750" s="2" t="s">
        <v>6973</v>
      </c>
      <c r="E750" s="2">
        <f>COUNTIF(IMDB_Movie_Data!A:A, D750)</f>
        <v>1</v>
      </c>
      <c r="F750" s="2">
        <f>AVERAGEIF(IMDB_Movie_Data!A:A, D750, IMDB_Movie_Data!I:I)</f>
        <v>6.6</v>
      </c>
      <c r="G750" s="6">
        <f t="shared" si="11"/>
        <v>0.96299999999999997</v>
      </c>
    </row>
    <row r="751" spans="4:7" hidden="1" x14ac:dyDescent="0.3">
      <c r="D751" s="2" t="s">
        <v>6224</v>
      </c>
      <c r="E751" s="2">
        <f>COUNTIF(IMDB_Movie_Data!A:A, D751)</f>
        <v>1</v>
      </c>
      <c r="F751" s="2">
        <f>AVERAGEIF(IMDB_Movie_Data!A:A, D751, IMDB_Movie_Data!I:I)</f>
        <v>6.6</v>
      </c>
      <c r="G751" s="6">
        <f t="shared" si="11"/>
        <v>0.96399999999999997</v>
      </c>
    </row>
    <row r="752" spans="4:7" hidden="1" x14ac:dyDescent="0.3">
      <c r="D752" s="2" t="s">
        <v>5154</v>
      </c>
      <c r="E752" s="2">
        <f>COUNTIF(IMDB_Movie_Data!A:A, D752)</f>
        <v>1</v>
      </c>
      <c r="F752" s="2">
        <f>AVERAGEIF(IMDB_Movie_Data!A:A, D752, IMDB_Movie_Data!I:I)</f>
        <v>6.6</v>
      </c>
      <c r="G752" s="6">
        <f t="shared" si="11"/>
        <v>0.96499999999999997</v>
      </c>
    </row>
    <row r="753" spans="4:7" hidden="1" x14ac:dyDescent="0.3">
      <c r="D753" s="2" t="s">
        <v>2591</v>
      </c>
      <c r="E753" s="2">
        <f>COUNTIF(IMDB_Movie_Data!A:A, D753)</f>
        <v>1</v>
      </c>
      <c r="F753" s="2">
        <f>AVERAGEIF(IMDB_Movie_Data!A:A, D753, IMDB_Movie_Data!I:I)</f>
        <v>6.6</v>
      </c>
      <c r="G753" s="6">
        <f t="shared" si="11"/>
        <v>0.96599999999999997</v>
      </c>
    </row>
    <row r="754" spans="4:7" hidden="1" x14ac:dyDescent="0.3">
      <c r="D754" s="2" t="s">
        <v>7379</v>
      </c>
      <c r="E754" s="2">
        <f>COUNTIF(IMDB_Movie_Data!A:A, D754)</f>
        <v>1</v>
      </c>
      <c r="F754" s="2">
        <f>AVERAGEIF(IMDB_Movie_Data!A:A, D754, IMDB_Movie_Data!I:I)</f>
        <v>6.6</v>
      </c>
      <c r="G754" s="6">
        <f t="shared" si="11"/>
        <v>0.96699999999999997</v>
      </c>
    </row>
    <row r="755" spans="4:7" hidden="1" x14ac:dyDescent="0.3">
      <c r="D755" s="2" t="s">
        <v>5219</v>
      </c>
      <c r="E755" s="2">
        <f>COUNTIF(IMDB_Movie_Data!A:A, D755)</f>
        <v>1</v>
      </c>
      <c r="F755" s="2">
        <f>AVERAGEIF(IMDB_Movie_Data!A:A, D755, IMDB_Movie_Data!I:I)</f>
        <v>6.6</v>
      </c>
      <c r="G755" s="6">
        <f t="shared" si="11"/>
        <v>0.96799999999999997</v>
      </c>
    </row>
    <row r="756" spans="4:7" hidden="1" x14ac:dyDescent="0.3">
      <c r="D756" s="2" t="s">
        <v>9584</v>
      </c>
      <c r="E756" s="2">
        <f>COUNTIF(IMDB_Movie_Data!A:A, D756)</f>
        <v>1</v>
      </c>
      <c r="F756" s="2">
        <f>AVERAGEIF(IMDB_Movie_Data!A:A, D756, IMDB_Movie_Data!I:I)</f>
        <v>6.6</v>
      </c>
      <c r="G756" s="6">
        <f t="shared" si="11"/>
        <v>0.96899999999999997</v>
      </c>
    </row>
    <row r="757" spans="4:7" hidden="1" x14ac:dyDescent="0.3">
      <c r="D757" s="2" t="s">
        <v>3149</v>
      </c>
      <c r="E757" s="2">
        <f>COUNTIF(IMDB_Movie_Data!A:A, D757)</f>
        <v>1</v>
      </c>
      <c r="F757" s="2">
        <f>AVERAGEIF(IMDB_Movie_Data!A:A, D757, IMDB_Movie_Data!I:I)</f>
        <v>6.6</v>
      </c>
      <c r="G757" s="6">
        <f t="shared" si="11"/>
        <v>0.97</v>
      </c>
    </row>
    <row r="758" spans="4:7" hidden="1" x14ac:dyDescent="0.3">
      <c r="D758" s="2" t="s">
        <v>4574</v>
      </c>
      <c r="E758" s="2">
        <f>COUNTIF(IMDB_Movie_Data!A:A, D758)</f>
        <v>1</v>
      </c>
      <c r="F758" s="2">
        <f>AVERAGEIF(IMDB_Movie_Data!A:A, D758, IMDB_Movie_Data!I:I)</f>
        <v>6.6</v>
      </c>
      <c r="G758" s="6">
        <f t="shared" si="11"/>
        <v>0.97</v>
      </c>
    </row>
    <row r="759" spans="4:7" hidden="1" x14ac:dyDescent="0.3">
      <c r="D759" s="2" t="s">
        <v>9767</v>
      </c>
      <c r="E759" s="2">
        <f>COUNTIF(IMDB_Movie_Data!A:A, D759)</f>
        <v>1</v>
      </c>
      <c r="F759" s="2">
        <f>AVERAGEIF(IMDB_Movie_Data!A:A, D759, IMDB_Movie_Data!I:I)</f>
        <v>6.6</v>
      </c>
      <c r="G759" s="6">
        <f t="shared" si="11"/>
        <v>0.97099999999999997</v>
      </c>
    </row>
    <row r="760" spans="4:7" hidden="1" x14ac:dyDescent="0.3">
      <c r="D760" s="2" t="s">
        <v>4345</v>
      </c>
      <c r="E760" s="2">
        <f>COUNTIF(IMDB_Movie_Data!A:A, D760)</f>
        <v>1</v>
      </c>
      <c r="F760" s="2">
        <f>AVERAGEIF(IMDB_Movie_Data!A:A, D760, IMDB_Movie_Data!I:I)</f>
        <v>6.6</v>
      </c>
      <c r="G760" s="6">
        <f t="shared" si="11"/>
        <v>0.97199999999999998</v>
      </c>
    </row>
    <row r="761" spans="4:7" hidden="1" x14ac:dyDescent="0.3">
      <c r="D761" s="2" t="s">
        <v>11143</v>
      </c>
      <c r="E761" s="2">
        <f>COUNTIF(IMDB_Movie_Data!A:A, D761)</f>
        <v>1</v>
      </c>
      <c r="F761" s="2">
        <f>AVERAGEIF(IMDB_Movie_Data!A:A, D761, IMDB_Movie_Data!I:I)</f>
        <v>6.6</v>
      </c>
      <c r="G761" s="6">
        <f t="shared" si="11"/>
        <v>0.97299999999999998</v>
      </c>
    </row>
    <row r="762" spans="4:7" hidden="1" x14ac:dyDescent="0.3">
      <c r="D762" s="2" t="s">
        <v>2853</v>
      </c>
      <c r="E762" s="2">
        <f>COUNTIF(IMDB_Movie_Data!A:A, D762)</f>
        <v>1</v>
      </c>
      <c r="F762" s="2">
        <f>AVERAGEIF(IMDB_Movie_Data!A:A, D762, IMDB_Movie_Data!I:I)</f>
        <v>6.6</v>
      </c>
      <c r="G762" s="6">
        <f t="shared" si="11"/>
        <v>0.97399999999999998</v>
      </c>
    </row>
    <row r="763" spans="4:7" hidden="1" x14ac:dyDescent="0.3">
      <c r="D763" s="2" t="s">
        <v>12632</v>
      </c>
      <c r="E763" s="2">
        <f>COUNTIF(IMDB_Movie_Data!A:A, D763)</f>
        <v>1</v>
      </c>
      <c r="F763" s="2">
        <f>AVERAGEIF(IMDB_Movie_Data!A:A, D763, IMDB_Movie_Data!I:I)</f>
        <v>6.6</v>
      </c>
      <c r="G763" s="6">
        <f t="shared" si="11"/>
        <v>0.97499999999999998</v>
      </c>
    </row>
    <row r="764" spans="4:7" hidden="1" x14ac:dyDescent="0.3">
      <c r="D764" s="2" t="s">
        <v>12829</v>
      </c>
      <c r="E764" s="2">
        <f>COUNTIF(IMDB_Movie_Data!A:A, D764)</f>
        <v>1</v>
      </c>
      <c r="F764" s="2">
        <f>AVERAGEIF(IMDB_Movie_Data!A:A, D764, IMDB_Movie_Data!I:I)</f>
        <v>6.6</v>
      </c>
      <c r="G764" s="6">
        <f t="shared" si="11"/>
        <v>0.97599999999999998</v>
      </c>
    </row>
    <row r="765" spans="4:7" hidden="1" x14ac:dyDescent="0.3">
      <c r="D765" s="2" t="s">
        <v>12455</v>
      </c>
      <c r="E765" s="2">
        <f>COUNTIF(IMDB_Movie_Data!A:A, D765)</f>
        <v>1</v>
      </c>
      <c r="F765" s="2">
        <f>AVERAGEIF(IMDB_Movie_Data!A:A, D765, IMDB_Movie_Data!I:I)</f>
        <v>6.6</v>
      </c>
      <c r="G765" s="6">
        <f t="shared" si="11"/>
        <v>0.97699999999999998</v>
      </c>
    </row>
    <row r="766" spans="4:7" hidden="1" x14ac:dyDescent="0.3">
      <c r="D766" s="2" t="s">
        <v>14250</v>
      </c>
      <c r="E766" s="2">
        <f>COUNTIF(IMDB_Movie_Data!A:A, D766)</f>
        <v>1</v>
      </c>
      <c r="F766" s="2">
        <f>AVERAGEIF(IMDB_Movie_Data!A:A, D766, IMDB_Movie_Data!I:I)</f>
        <v>6.6</v>
      </c>
      <c r="G766" s="6">
        <f t="shared" si="11"/>
        <v>0.97799999999999998</v>
      </c>
    </row>
    <row r="767" spans="4:7" hidden="1" x14ac:dyDescent="0.3">
      <c r="D767" s="2" t="s">
        <v>13974</v>
      </c>
      <c r="E767" s="2">
        <f>COUNTIF(IMDB_Movie_Data!A:A, D767)</f>
        <v>1</v>
      </c>
      <c r="F767" s="2">
        <f>AVERAGEIF(IMDB_Movie_Data!A:A, D767, IMDB_Movie_Data!I:I)</f>
        <v>6.6</v>
      </c>
      <c r="G767" s="6">
        <f t="shared" si="11"/>
        <v>0.97899999999999998</v>
      </c>
    </row>
    <row r="768" spans="4:7" hidden="1" x14ac:dyDescent="0.3">
      <c r="D768" s="2" t="s">
        <v>14767</v>
      </c>
      <c r="E768" s="2">
        <f>COUNTIF(IMDB_Movie_Data!A:A, D768)</f>
        <v>1</v>
      </c>
      <c r="F768" s="2">
        <f>AVERAGEIF(IMDB_Movie_Data!A:A, D768, IMDB_Movie_Data!I:I)</f>
        <v>6.6</v>
      </c>
      <c r="G768" s="6">
        <f t="shared" si="11"/>
        <v>0.98</v>
      </c>
    </row>
    <row r="769" spans="4:7" hidden="1" x14ac:dyDescent="0.3">
      <c r="D769" s="2" t="s">
        <v>15192</v>
      </c>
      <c r="E769" s="2">
        <f>COUNTIF(IMDB_Movie_Data!A:A, D769)</f>
        <v>1</v>
      </c>
      <c r="F769" s="2">
        <f>AVERAGEIF(IMDB_Movie_Data!A:A, D769, IMDB_Movie_Data!I:I)</f>
        <v>6.6</v>
      </c>
      <c r="G769" s="6">
        <f t="shared" si="11"/>
        <v>0.98099999999999998</v>
      </c>
    </row>
    <row r="770" spans="4:7" hidden="1" x14ac:dyDescent="0.3">
      <c r="D770" s="2" t="s">
        <v>5004</v>
      </c>
      <c r="E770" s="2">
        <f>COUNTIF(IMDB_Movie_Data!A:A, D770)</f>
        <v>1</v>
      </c>
      <c r="F770" s="2">
        <f>AVERAGEIF(IMDB_Movie_Data!A:A, D770, IMDB_Movie_Data!I:I)</f>
        <v>6.6</v>
      </c>
      <c r="G770" s="6">
        <f t="shared" si="11"/>
        <v>0.98199999999999998</v>
      </c>
    </row>
    <row r="771" spans="4:7" hidden="1" x14ac:dyDescent="0.3">
      <c r="D771" s="2" t="s">
        <v>15312</v>
      </c>
      <c r="E771" s="2">
        <f>COUNTIF(IMDB_Movie_Data!A:A, D771)</f>
        <v>1</v>
      </c>
      <c r="F771" s="2">
        <f>AVERAGEIF(IMDB_Movie_Data!A:A, D771, IMDB_Movie_Data!I:I)</f>
        <v>6.6</v>
      </c>
      <c r="G771" s="6">
        <f t="shared" si="11"/>
        <v>0.98299999999999998</v>
      </c>
    </row>
    <row r="772" spans="4:7" hidden="1" x14ac:dyDescent="0.3">
      <c r="D772" s="2" t="s">
        <v>14431</v>
      </c>
      <c r="E772" s="2">
        <f>COUNTIF(IMDB_Movie_Data!A:A, D772)</f>
        <v>1</v>
      </c>
      <c r="F772" s="2">
        <f>AVERAGEIF(IMDB_Movie_Data!A:A, D772, IMDB_Movie_Data!I:I)</f>
        <v>6.6</v>
      </c>
      <c r="G772" s="6">
        <f t="shared" si="11"/>
        <v>0.98399999999999999</v>
      </c>
    </row>
    <row r="773" spans="4:7" hidden="1" x14ac:dyDescent="0.3">
      <c r="D773" s="2" t="s">
        <v>15600</v>
      </c>
      <c r="E773" s="2">
        <f>COUNTIF(IMDB_Movie_Data!A:A, D773)</f>
        <v>1</v>
      </c>
      <c r="F773" s="2">
        <f>AVERAGEIF(IMDB_Movie_Data!A:A, D773, IMDB_Movie_Data!I:I)</f>
        <v>6.6</v>
      </c>
      <c r="G773" s="6">
        <f t="shared" ref="G773:G836" si="12">_xlfn.PERCENTRANK.EXC(F773:F2523, F773)</f>
        <v>0.98499999999999999</v>
      </c>
    </row>
    <row r="774" spans="4:7" hidden="1" x14ac:dyDescent="0.3">
      <c r="D774" s="2" t="s">
        <v>15742</v>
      </c>
      <c r="E774" s="2">
        <f>COUNTIF(IMDB_Movie_Data!A:A, D774)</f>
        <v>1</v>
      </c>
      <c r="F774" s="2">
        <f>AVERAGEIF(IMDB_Movie_Data!A:A, D774, IMDB_Movie_Data!I:I)</f>
        <v>6.6</v>
      </c>
      <c r="G774" s="6">
        <f t="shared" si="12"/>
        <v>0.98599999999999999</v>
      </c>
    </row>
    <row r="775" spans="4:7" hidden="1" x14ac:dyDescent="0.3">
      <c r="D775" s="2" t="s">
        <v>16912</v>
      </c>
      <c r="E775" s="2">
        <f>COUNTIF(IMDB_Movie_Data!A:A, D775)</f>
        <v>1</v>
      </c>
      <c r="F775" s="2">
        <f>AVERAGEIF(IMDB_Movie_Data!A:A, D775, IMDB_Movie_Data!I:I)</f>
        <v>6.6</v>
      </c>
      <c r="G775" s="6">
        <f t="shared" si="12"/>
        <v>0.98699999999999999</v>
      </c>
    </row>
    <row r="776" spans="4:7" hidden="1" x14ac:dyDescent="0.3">
      <c r="D776" s="2" t="s">
        <v>62</v>
      </c>
      <c r="E776" s="2">
        <f>COUNTIF(IMDB_Movie_Data!A:A, D776)</f>
        <v>1</v>
      </c>
      <c r="F776" s="2">
        <f>AVERAGEIF(IMDB_Movie_Data!A:A, D776, IMDB_Movie_Data!I:I)</f>
        <v>6.6</v>
      </c>
      <c r="G776" s="6">
        <f t="shared" si="12"/>
        <v>0.98799999999999999</v>
      </c>
    </row>
    <row r="777" spans="4:7" hidden="1" x14ac:dyDescent="0.3">
      <c r="D777" s="2" t="s">
        <v>17432</v>
      </c>
      <c r="E777" s="2">
        <f>COUNTIF(IMDB_Movie_Data!A:A, D777)</f>
        <v>1</v>
      </c>
      <c r="F777" s="2">
        <f>AVERAGEIF(IMDB_Movie_Data!A:A, D777, IMDB_Movie_Data!I:I)</f>
        <v>6.6</v>
      </c>
      <c r="G777" s="6">
        <f t="shared" si="12"/>
        <v>0.98899999999999999</v>
      </c>
    </row>
    <row r="778" spans="4:7" hidden="1" x14ac:dyDescent="0.3">
      <c r="D778" s="2" t="s">
        <v>15678</v>
      </c>
      <c r="E778" s="2">
        <f>COUNTIF(IMDB_Movie_Data!A:A, D778)</f>
        <v>1</v>
      </c>
      <c r="F778" s="2">
        <f>AVERAGEIF(IMDB_Movie_Data!A:A, D778, IMDB_Movie_Data!I:I)</f>
        <v>6.6</v>
      </c>
      <c r="G778" s="6">
        <f t="shared" si="12"/>
        <v>0.99</v>
      </c>
    </row>
    <row r="779" spans="4:7" hidden="1" x14ac:dyDescent="0.3">
      <c r="D779" s="2" t="s">
        <v>18642</v>
      </c>
      <c r="E779" s="2">
        <f>COUNTIF(IMDB_Movie_Data!A:A, D779)</f>
        <v>1</v>
      </c>
      <c r="F779" s="2">
        <f>AVERAGEIF(IMDB_Movie_Data!A:A, D779, IMDB_Movie_Data!I:I)</f>
        <v>6.6</v>
      </c>
      <c r="G779" s="6">
        <f t="shared" si="12"/>
        <v>0.99099999999999999</v>
      </c>
    </row>
    <row r="780" spans="4:7" hidden="1" x14ac:dyDescent="0.3">
      <c r="D780" s="2" t="s">
        <v>20439</v>
      </c>
      <c r="E780" s="2">
        <f>COUNTIF(IMDB_Movie_Data!A:A, D780)</f>
        <v>1</v>
      </c>
      <c r="F780" s="2">
        <f>AVERAGEIF(IMDB_Movie_Data!A:A, D780, IMDB_Movie_Data!I:I)</f>
        <v>6.6</v>
      </c>
      <c r="G780" s="6">
        <f t="shared" si="12"/>
        <v>0.99199999999999999</v>
      </c>
    </row>
    <row r="781" spans="4:7" hidden="1" x14ac:dyDescent="0.3">
      <c r="D781" s="2" t="s">
        <v>19904</v>
      </c>
      <c r="E781" s="2">
        <f>COUNTIF(IMDB_Movie_Data!A:A, D781)</f>
        <v>1</v>
      </c>
      <c r="F781" s="2">
        <f>AVERAGEIF(IMDB_Movie_Data!A:A, D781, IMDB_Movie_Data!I:I)</f>
        <v>6.6</v>
      </c>
      <c r="G781" s="6">
        <f t="shared" si="12"/>
        <v>0.99299999999999999</v>
      </c>
    </row>
    <row r="782" spans="4:7" hidden="1" x14ac:dyDescent="0.3">
      <c r="D782" s="2" t="s">
        <v>20443</v>
      </c>
      <c r="E782" s="2">
        <f>COUNTIF(IMDB_Movie_Data!A:A, D782)</f>
        <v>1</v>
      </c>
      <c r="F782" s="2">
        <f>AVERAGEIF(IMDB_Movie_Data!A:A, D782, IMDB_Movie_Data!I:I)</f>
        <v>6.6</v>
      </c>
      <c r="G782" s="6">
        <f t="shared" si="12"/>
        <v>0.99399999999999999</v>
      </c>
    </row>
    <row r="783" spans="4:7" hidden="1" x14ac:dyDescent="0.3">
      <c r="D783" s="2" t="s">
        <v>21117</v>
      </c>
      <c r="E783" s="2">
        <f>COUNTIF(IMDB_Movie_Data!A:A, D783)</f>
        <v>1</v>
      </c>
      <c r="F783" s="2">
        <f>AVERAGEIF(IMDB_Movie_Data!A:A, D783, IMDB_Movie_Data!I:I)</f>
        <v>6.6</v>
      </c>
      <c r="G783" s="6">
        <f t="shared" si="12"/>
        <v>0.995</v>
      </c>
    </row>
    <row r="784" spans="4:7" hidden="1" x14ac:dyDescent="0.3">
      <c r="D784" s="2" t="s">
        <v>22416</v>
      </c>
      <c r="E784" s="2">
        <f>COUNTIF(IMDB_Movie_Data!A:A, D784)</f>
        <v>1</v>
      </c>
      <c r="F784" s="2">
        <f>AVERAGEIF(IMDB_Movie_Data!A:A, D784, IMDB_Movie_Data!I:I)</f>
        <v>6.6</v>
      </c>
      <c r="G784" s="6">
        <f t="shared" si="12"/>
        <v>0.996</v>
      </c>
    </row>
    <row r="785" spans="4:7" hidden="1" x14ac:dyDescent="0.3">
      <c r="D785" s="2" t="s">
        <v>23083</v>
      </c>
      <c r="E785" s="2">
        <f>COUNTIF(IMDB_Movie_Data!A:A, D785)</f>
        <v>1</v>
      </c>
      <c r="F785" s="2">
        <f>AVERAGEIF(IMDB_Movie_Data!A:A, D785, IMDB_Movie_Data!I:I)</f>
        <v>6.6</v>
      </c>
      <c r="G785" s="6">
        <f t="shared" si="12"/>
        <v>0.997</v>
      </c>
    </row>
    <row r="786" spans="4:7" hidden="1" x14ac:dyDescent="0.3">
      <c r="D786" s="2" t="s">
        <v>23026</v>
      </c>
      <c r="E786" s="2">
        <f>COUNTIF(IMDB_Movie_Data!A:A, D786)</f>
        <v>1</v>
      </c>
      <c r="F786" s="2">
        <f>AVERAGEIF(IMDB_Movie_Data!A:A, D786, IMDB_Movie_Data!I:I)</f>
        <v>6.6</v>
      </c>
      <c r="G786" s="6">
        <f t="shared" si="12"/>
        <v>0.998</v>
      </c>
    </row>
    <row r="787" spans="4:7" hidden="1" x14ac:dyDescent="0.3">
      <c r="D787" s="2" t="s">
        <v>1028</v>
      </c>
      <c r="E787" s="2">
        <f>COUNTIF(IMDB_Movie_Data!A:A, D787)</f>
        <v>3</v>
      </c>
      <c r="F787" s="2">
        <f>AVERAGEIF(IMDB_Movie_Data!A:A, D787, IMDB_Movie_Data!I:I)</f>
        <v>6.5999999999999988</v>
      </c>
      <c r="G787" s="6">
        <f t="shared" si="12"/>
        <v>0.998</v>
      </c>
    </row>
    <row r="788" spans="4:7" hidden="1" x14ac:dyDescent="0.3">
      <c r="D788" s="2" t="s">
        <v>3066</v>
      </c>
      <c r="E788" s="2">
        <f>COUNTIF(IMDB_Movie_Data!A:A, D788)</f>
        <v>5</v>
      </c>
      <c r="F788" s="2">
        <f>AVERAGEIF(IMDB_Movie_Data!A:A, D788, IMDB_Movie_Data!I:I)</f>
        <v>6.58</v>
      </c>
      <c r="G788" s="6">
        <f t="shared" si="12"/>
        <v>0.997</v>
      </c>
    </row>
    <row r="789" spans="4:7" hidden="1" x14ac:dyDescent="0.3">
      <c r="D789" s="2" t="s">
        <v>2213</v>
      </c>
      <c r="E789" s="2">
        <f>COUNTIF(IMDB_Movie_Data!A:A, D789)</f>
        <v>5</v>
      </c>
      <c r="F789" s="2">
        <f>AVERAGEIF(IMDB_Movie_Data!A:A, D789, IMDB_Movie_Data!I:I)</f>
        <v>6.58</v>
      </c>
      <c r="G789" s="6">
        <f t="shared" si="12"/>
        <v>0.998</v>
      </c>
    </row>
    <row r="790" spans="4:7" x14ac:dyDescent="0.3">
      <c r="D790" s="2" t="s">
        <v>3122</v>
      </c>
      <c r="E790" s="2">
        <f>COUNTIF(IMDB_Movie_Data!A:A, D790)</f>
        <v>13</v>
      </c>
      <c r="F790" s="2">
        <f>AVERAGEIF(IMDB_Movie_Data!A:A, D790, IMDB_Movie_Data!I:I)</f>
        <v>6.5769230769230758</v>
      </c>
      <c r="G790" s="9">
        <f t="shared" si="12"/>
        <v>0.998</v>
      </c>
    </row>
    <row r="791" spans="4:7" hidden="1" x14ac:dyDescent="0.3">
      <c r="D791" s="2" t="s">
        <v>1965</v>
      </c>
      <c r="E791" s="2">
        <f>COUNTIF(IMDB_Movie_Data!A:A, D791)</f>
        <v>7</v>
      </c>
      <c r="F791" s="2">
        <f>AVERAGEIF(IMDB_Movie_Data!A:A, D791, IMDB_Movie_Data!I:I)</f>
        <v>6.5714285714285712</v>
      </c>
      <c r="G791" s="6">
        <f t="shared" si="12"/>
        <v>0.998</v>
      </c>
    </row>
    <row r="792" spans="4:7" hidden="1" x14ac:dyDescent="0.3">
      <c r="D792" s="2" t="s">
        <v>6126</v>
      </c>
      <c r="E792" s="2">
        <f>COUNTIF(IMDB_Movie_Data!A:A, D792)</f>
        <v>3</v>
      </c>
      <c r="F792" s="2">
        <f>AVERAGEIF(IMDB_Movie_Data!A:A, D792, IMDB_Movie_Data!I:I)</f>
        <v>6.5666666666666664</v>
      </c>
      <c r="G792" s="6">
        <f t="shared" si="12"/>
        <v>0.996</v>
      </c>
    </row>
    <row r="793" spans="4:7" hidden="1" x14ac:dyDescent="0.3">
      <c r="D793" s="2" t="s">
        <v>4382</v>
      </c>
      <c r="E793" s="2">
        <f>COUNTIF(IMDB_Movie_Data!A:A, D793)</f>
        <v>3</v>
      </c>
      <c r="F793" s="2">
        <f>AVERAGEIF(IMDB_Movie_Data!A:A, D793, IMDB_Movie_Data!I:I)</f>
        <v>6.5666666666666664</v>
      </c>
      <c r="G793" s="6">
        <f t="shared" si="12"/>
        <v>0.997</v>
      </c>
    </row>
    <row r="794" spans="4:7" hidden="1" x14ac:dyDescent="0.3">
      <c r="D794" s="2" t="s">
        <v>10122</v>
      </c>
      <c r="E794" s="2">
        <f>COUNTIF(IMDB_Movie_Data!A:A, D794)</f>
        <v>3</v>
      </c>
      <c r="F794" s="2">
        <f>AVERAGEIF(IMDB_Movie_Data!A:A, D794, IMDB_Movie_Data!I:I)</f>
        <v>6.5666666666666664</v>
      </c>
      <c r="G794" s="6">
        <f t="shared" si="12"/>
        <v>0.998</v>
      </c>
    </row>
    <row r="795" spans="4:7" hidden="1" x14ac:dyDescent="0.3">
      <c r="D795" s="2" t="s">
        <v>1304</v>
      </c>
      <c r="E795" s="2">
        <f>COUNTIF(IMDB_Movie_Data!A:A, D795)</f>
        <v>5</v>
      </c>
      <c r="F795" s="2">
        <f>AVERAGEIF(IMDB_Movie_Data!A:A, D795, IMDB_Movie_Data!I:I)</f>
        <v>6.56</v>
      </c>
      <c r="G795" s="6">
        <f t="shared" si="12"/>
        <v>0.997</v>
      </c>
    </row>
    <row r="796" spans="4:7" hidden="1" x14ac:dyDescent="0.3">
      <c r="D796" s="2" t="s">
        <v>1104</v>
      </c>
      <c r="E796" s="2">
        <f>COUNTIF(IMDB_Movie_Data!A:A, D796)</f>
        <v>5</v>
      </c>
      <c r="F796" s="2">
        <f>AVERAGEIF(IMDB_Movie_Data!A:A, D796, IMDB_Movie_Data!I:I)</f>
        <v>6.56</v>
      </c>
      <c r="G796" s="6">
        <f t="shared" si="12"/>
        <v>0.998</v>
      </c>
    </row>
    <row r="797" spans="4:7" hidden="1" x14ac:dyDescent="0.3">
      <c r="D797" s="2" t="s">
        <v>10453</v>
      </c>
      <c r="E797" s="2">
        <f>COUNTIF(IMDB_Movie_Data!A:A, D797)</f>
        <v>2</v>
      </c>
      <c r="F797" s="2">
        <f>AVERAGEIF(IMDB_Movie_Data!A:A, D797, IMDB_Movie_Data!I:I)</f>
        <v>6.5500000000000007</v>
      </c>
      <c r="G797" s="6">
        <f t="shared" si="12"/>
        <v>0.997</v>
      </c>
    </row>
    <row r="798" spans="4:7" x14ac:dyDescent="0.3">
      <c r="D798" s="2" t="s">
        <v>313</v>
      </c>
      <c r="E798" s="2">
        <f>COUNTIF(IMDB_Movie_Data!A:A, D798)</f>
        <v>8</v>
      </c>
      <c r="F798" s="2">
        <f>AVERAGEIF(IMDB_Movie_Data!A:A, D798, IMDB_Movie_Data!I:I)</f>
        <v>6.5500000000000007</v>
      </c>
      <c r="G798" s="9">
        <f t="shared" si="12"/>
        <v>0.998</v>
      </c>
    </row>
    <row r="799" spans="4:7" hidden="1" x14ac:dyDescent="0.3">
      <c r="D799" s="2" t="s">
        <v>8553</v>
      </c>
      <c r="E799" s="2">
        <f>COUNTIF(IMDB_Movie_Data!A:A, D799)</f>
        <v>2</v>
      </c>
      <c r="F799" s="2">
        <f>AVERAGEIF(IMDB_Movie_Data!A:A, D799, IMDB_Movie_Data!I:I)</f>
        <v>6.55</v>
      </c>
      <c r="G799" s="6">
        <f t="shared" si="12"/>
        <v>0.99199999999999999</v>
      </c>
    </row>
    <row r="800" spans="4:7" hidden="1" x14ac:dyDescent="0.3">
      <c r="D800" s="2" t="s">
        <v>17918</v>
      </c>
      <c r="E800" s="2">
        <f>COUNTIF(IMDB_Movie_Data!A:A, D800)</f>
        <v>2</v>
      </c>
      <c r="F800" s="2">
        <f>AVERAGEIF(IMDB_Movie_Data!A:A, D800, IMDB_Movie_Data!I:I)</f>
        <v>6.55</v>
      </c>
      <c r="G800" s="6">
        <f t="shared" si="12"/>
        <v>0.99299999999999999</v>
      </c>
    </row>
    <row r="801" spans="4:7" hidden="1" x14ac:dyDescent="0.3">
      <c r="D801" s="2" t="s">
        <v>3117</v>
      </c>
      <c r="E801" s="2">
        <f>COUNTIF(IMDB_Movie_Data!A:A, D801)</f>
        <v>2</v>
      </c>
      <c r="F801" s="2">
        <f>AVERAGEIF(IMDB_Movie_Data!A:A, D801, IMDB_Movie_Data!I:I)</f>
        <v>6.55</v>
      </c>
      <c r="G801" s="6">
        <f t="shared" si="12"/>
        <v>0.99399999999999999</v>
      </c>
    </row>
    <row r="802" spans="4:7" x14ac:dyDescent="0.3">
      <c r="D802" s="2" t="s">
        <v>4218</v>
      </c>
      <c r="E802" s="2">
        <f>COUNTIF(IMDB_Movie_Data!A:A, D802)</f>
        <v>8</v>
      </c>
      <c r="F802" s="2">
        <f>AVERAGEIF(IMDB_Movie_Data!A:A, D802, IMDB_Movie_Data!I:I)</f>
        <v>6.55</v>
      </c>
      <c r="G802" s="9">
        <f t="shared" si="12"/>
        <v>0.995</v>
      </c>
    </row>
    <row r="803" spans="4:7" hidden="1" x14ac:dyDescent="0.3">
      <c r="D803" s="2" t="s">
        <v>13125</v>
      </c>
      <c r="E803" s="2">
        <f>COUNTIF(IMDB_Movie_Data!A:A, D803)</f>
        <v>4</v>
      </c>
      <c r="F803" s="2">
        <f>AVERAGEIF(IMDB_Movie_Data!A:A, D803, IMDB_Movie_Data!I:I)</f>
        <v>6.55</v>
      </c>
      <c r="G803" s="6">
        <f t="shared" si="12"/>
        <v>0.996</v>
      </c>
    </row>
    <row r="804" spans="4:7" hidden="1" x14ac:dyDescent="0.3">
      <c r="D804" s="2" t="s">
        <v>4392</v>
      </c>
      <c r="E804" s="2">
        <f>COUNTIF(IMDB_Movie_Data!A:A, D804)</f>
        <v>4</v>
      </c>
      <c r="F804" s="2">
        <f>AVERAGEIF(IMDB_Movie_Data!A:A, D804, IMDB_Movie_Data!I:I)</f>
        <v>6.55</v>
      </c>
      <c r="G804" s="6">
        <f t="shared" si="12"/>
        <v>0.997</v>
      </c>
    </row>
    <row r="805" spans="4:7" hidden="1" x14ac:dyDescent="0.3">
      <c r="D805" s="2" t="s">
        <v>3639</v>
      </c>
      <c r="E805" s="2">
        <f>COUNTIF(IMDB_Movie_Data!A:A, D805)</f>
        <v>4</v>
      </c>
      <c r="F805" s="2">
        <f>AVERAGEIF(IMDB_Movie_Data!A:A, D805, IMDB_Movie_Data!I:I)</f>
        <v>6.55</v>
      </c>
      <c r="G805" s="6">
        <f t="shared" si="12"/>
        <v>0.998</v>
      </c>
    </row>
    <row r="806" spans="4:7" hidden="1" x14ac:dyDescent="0.3">
      <c r="D806" s="2" t="s">
        <v>646</v>
      </c>
      <c r="E806" s="2">
        <f>COUNTIF(IMDB_Movie_Data!A:A, D806)</f>
        <v>4</v>
      </c>
      <c r="F806" s="2">
        <f>AVERAGEIF(IMDB_Movie_Data!A:A, D806, IMDB_Movie_Data!I:I)</f>
        <v>6.5499999999999989</v>
      </c>
      <c r="G806" s="6">
        <f t="shared" si="12"/>
        <v>0.998</v>
      </c>
    </row>
    <row r="807" spans="4:7" hidden="1" x14ac:dyDescent="0.3">
      <c r="D807" s="2" t="s">
        <v>11881</v>
      </c>
      <c r="E807" s="2">
        <f>COUNTIF(IMDB_Movie_Data!A:A, D807)</f>
        <v>3</v>
      </c>
      <c r="F807" s="2">
        <f>AVERAGEIF(IMDB_Movie_Data!A:A, D807, IMDB_Movie_Data!I:I)</f>
        <v>6.5333333333333341</v>
      </c>
      <c r="G807" s="6">
        <f t="shared" si="12"/>
        <v>0.997</v>
      </c>
    </row>
    <row r="808" spans="4:7" hidden="1" x14ac:dyDescent="0.3">
      <c r="D808" s="2" t="s">
        <v>5204</v>
      </c>
      <c r="E808" s="2">
        <f>COUNTIF(IMDB_Movie_Data!A:A, D808)</f>
        <v>3</v>
      </c>
      <c r="F808" s="2">
        <f>AVERAGEIF(IMDB_Movie_Data!A:A, D808, IMDB_Movie_Data!I:I)</f>
        <v>6.5333333333333341</v>
      </c>
      <c r="G808" s="6">
        <f t="shared" si="12"/>
        <v>0.998</v>
      </c>
    </row>
    <row r="809" spans="4:7" hidden="1" x14ac:dyDescent="0.3">
      <c r="D809" s="2" t="s">
        <v>10145</v>
      </c>
      <c r="E809" s="2">
        <f>COUNTIF(IMDB_Movie_Data!A:A, D809)</f>
        <v>4</v>
      </c>
      <c r="F809" s="2">
        <f>AVERAGEIF(IMDB_Movie_Data!A:A, D809, IMDB_Movie_Data!I:I)</f>
        <v>6.5250000000000004</v>
      </c>
      <c r="G809" s="6">
        <f t="shared" si="12"/>
        <v>0.997</v>
      </c>
    </row>
    <row r="810" spans="4:7" hidden="1" x14ac:dyDescent="0.3">
      <c r="D810" s="2" t="s">
        <v>3523</v>
      </c>
      <c r="E810" s="2">
        <f>COUNTIF(IMDB_Movie_Data!A:A, D810)</f>
        <v>4</v>
      </c>
      <c r="F810" s="2">
        <f>AVERAGEIF(IMDB_Movie_Data!A:A, D810, IMDB_Movie_Data!I:I)</f>
        <v>6.5250000000000004</v>
      </c>
      <c r="G810" s="6">
        <f t="shared" si="12"/>
        <v>0.998</v>
      </c>
    </row>
    <row r="811" spans="4:7" hidden="1" x14ac:dyDescent="0.3">
      <c r="D811" s="2" t="s">
        <v>5128</v>
      </c>
      <c r="E811" s="2">
        <f>COUNTIF(IMDB_Movie_Data!A:A, D811)</f>
        <v>5</v>
      </c>
      <c r="F811" s="2">
        <f>AVERAGEIF(IMDB_Movie_Data!A:A, D811, IMDB_Movie_Data!I:I)</f>
        <v>6.5200000000000005</v>
      </c>
      <c r="G811" s="6">
        <f t="shared" si="12"/>
        <v>0.998</v>
      </c>
    </row>
    <row r="812" spans="4:7" hidden="1" x14ac:dyDescent="0.3">
      <c r="D812" s="2" t="s">
        <v>1340</v>
      </c>
      <c r="E812" s="2">
        <f>COUNTIF(IMDB_Movie_Data!A:A, D812)</f>
        <v>6</v>
      </c>
      <c r="F812" s="2">
        <f>AVERAGEIF(IMDB_Movie_Data!A:A, D812, IMDB_Movie_Data!I:I)</f>
        <v>6.5166666666666666</v>
      </c>
      <c r="G812" s="6">
        <f t="shared" si="12"/>
        <v>0.998</v>
      </c>
    </row>
    <row r="813" spans="4:7" hidden="1" x14ac:dyDescent="0.3">
      <c r="D813" s="2" t="s">
        <v>703</v>
      </c>
      <c r="E813" s="2">
        <f>COUNTIF(IMDB_Movie_Data!A:A, D813)</f>
        <v>7</v>
      </c>
      <c r="F813" s="2">
        <f>AVERAGEIF(IMDB_Movie_Data!A:A, D813, IMDB_Movie_Data!I:I)</f>
        <v>6.5</v>
      </c>
      <c r="G813" s="6">
        <f t="shared" si="12"/>
        <v>0.93600000000000005</v>
      </c>
    </row>
    <row r="814" spans="4:7" hidden="1" x14ac:dyDescent="0.3">
      <c r="D814" s="2" t="s">
        <v>2433</v>
      </c>
      <c r="E814" s="2">
        <f>COUNTIF(IMDB_Movie_Data!A:A, D814)</f>
        <v>4</v>
      </c>
      <c r="F814" s="2">
        <f>AVERAGEIF(IMDB_Movie_Data!A:A, D814, IMDB_Movie_Data!I:I)</f>
        <v>6.5</v>
      </c>
      <c r="G814" s="6">
        <f t="shared" si="12"/>
        <v>0.93700000000000006</v>
      </c>
    </row>
    <row r="815" spans="4:7" hidden="1" x14ac:dyDescent="0.3">
      <c r="D815" s="2" t="s">
        <v>935</v>
      </c>
      <c r="E815" s="2">
        <f>COUNTIF(IMDB_Movie_Data!A:A, D815)</f>
        <v>4</v>
      </c>
      <c r="F815" s="2">
        <f>AVERAGEIF(IMDB_Movie_Data!A:A, D815, IMDB_Movie_Data!I:I)</f>
        <v>6.5</v>
      </c>
      <c r="G815" s="6">
        <f t="shared" si="12"/>
        <v>0.93799999999999994</v>
      </c>
    </row>
    <row r="816" spans="4:7" hidden="1" x14ac:dyDescent="0.3">
      <c r="D816" s="2" t="s">
        <v>21311</v>
      </c>
      <c r="E816" s="2">
        <f>COUNTIF(IMDB_Movie_Data!A:A, D816)</f>
        <v>2</v>
      </c>
      <c r="F816" s="2">
        <f>AVERAGEIF(IMDB_Movie_Data!A:A, D816, IMDB_Movie_Data!I:I)</f>
        <v>6.5</v>
      </c>
      <c r="G816" s="6">
        <f t="shared" si="12"/>
        <v>0.93899999999999995</v>
      </c>
    </row>
    <row r="817" spans="4:7" hidden="1" x14ac:dyDescent="0.3">
      <c r="D817" s="2" t="s">
        <v>18459</v>
      </c>
      <c r="E817" s="2">
        <f>COUNTIF(IMDB_Movie_Data!A:A, D817)</f>
        <v>2</v>
      </c>
      <c r="F817" s="2">
        <f>AVERAGEIF(IMDB_Movie_Data!A:A, D817, IMDB_Movie_Data!I:I)</f>
        <v>6.5</v>
      </c>
      <c r="G817" s="6">
        <f t="shared" si="12"/>
        <v>0.94</v>
      </c>
    </row>
    <row r="818" spans="4:7" hidden="1" x14ac:dyDescent="0.3">
      <c r="D818" s="2" t="s">
        <v>12923</v>
      </c>
      <c r="E818" s="2">
        <f>COUNTIF(IMDB_Movie_Data!A:A, D818)</f>
        <v>2</v>
      </c>
      <c r="F818" s="2">
        <f>AVERAGEIF(IMDB_Movie_Data!A:A, D818, IMDB_Movie_Data!I:I)</f>
        <v>6.5</v>
      </c>
      <c r="G818" s="6">
        <f t="shared" si="12"/>
        <v>0.94099999999999995</v>
      </c>
    </row>
    <row r="819" spans="4:7" hidden="1" x14ac:dyDescent="0.3">
      <c r="D819" s="2" t="s">
        <v>322</v>
      </c>
      <c r="E819" s="2">
        <f>COUNTIF(IMDB_Movie_Data!A:A, D819)</f>
        <v>2</v>
      </c>
      <c r="F819" s="2">
        <f>AVERAGEIF(IMDB_Movie_Data!A:A, D819, IMDB_Movie_Data!I:I)</f>
        <v>6.5</v>
      </c>
      <c r="G819" s="6">
        <f t="shared" si="12"/>
        <v>0.94199999999999995</v>
      </c>
    </row>
    <row r="820" spans="4:7" hidden="1" x14ac:dyDescent="0.3">
      <c r="D820" s="2" t="s">
        <v>1516</v>
      </c>
      <c r="E820" s="2">
        <f>COUNTIF(IMDB_Movie_Data!A:A, D820)</f>
        <v>3</v>
      </c>
      <c r="F820" s="2">
        <f>AVERAGEIF(IMDB_Movie_Data!A:A, D820, IMDB_Movie_Data!I:I)</f>
        <v>6.5</v>
      </c>
      <c r="G820" s="6">
        <f t="shared" si="12"/>
        <v>0.94299999999999995</v>
      </c>
    </row>
    <row r="821" spans="4:7" hidden="1" x14ac:dyDescent="0.3">
      <c r="D821" s="2" t="s">
        <v>1413</v>
      </c>
      <c r="E821" s="2">
        <f>COUNTIF(IMDB_Movie_Data!A:A, D821)</f>
        <v>3</v>
      </c>
      <c r="F821" s="2">
        <f>AVERAGEIF(IMDB_Movie_Data!A:A, D821, IMDB_Movie_Data!I:I)</f>
        <v>6.5</v>
      </c>
      <c r="G821" s="6">
        <f t="shared" si="12"/>
        <v>0.94399999999999995</v>
      </c>
    </row>
    <row r="822" spans="4:7" hidden="1" x14ac:dyDescent="0.3">
      <c r="D822" s="2" t="s">
        <v>2513</v>
      </c>
      <c r="E822" s="2">
        <f>COUNTIF(IMDB_Movie_Data!A:A, D822)</f>
        <v>3</v>
      </c>
      <c r="F822" s="2">
        <f>AVERAGEIF(IMDB_Movie_Data!A:A, D822, IMDB_Movie_Data!I:I)</f>
        <v>6.5</v>
      </c>
      <c r="G822" s="6">
        <f t="shared" si="12"/>
        <v>0.94499999999999995</v>
      </c>
    </row>
    <row r="823" spans="4:7" hidden="1" x14ac:dyDescent="0.3">
      <c r="D823" s="2" t="s">
        <v>5834</v>
      </c>
      <c r="E823" s="2">
        <f>COUNTIF(IMDB_Movie_Data!A:A, D823)</f>
        <v>3</v>
      </c>
      <c r="F823" s="2">
        <f>AVERAGEIF(IMDB_Movie_Data!A:A, D823, IMDB_Movie_Data!I:I)</f>
        <v>6.5</v>
      </c>
      <c r="G823" s="6">
        <f t="shared" si="12"/>
        <v>0.94599999999999995</v>
      </c>
    </row>
    <row r="824" spans="4:7" hidden="1" x14ac:dyDescent="0.3">
      <c r="D824" s="2" t="s">
        <v>11835</v>
      </c>
      <c r="E824" s="2">
        <f>COUNTIF(IMDB_Movie_Data!A:A, D824)</f>
        <v>2</v>
      </c>
      <c r="F824" s="2">
        <f>AVERAGEIF(IMDB_Movie_Data!A:A, D824, IMDB_Movie_Data!I:I)</f>
        <v>6.5</v>
      </c>
      <c r="G824" s="6">
        <f t="shared" si="12"/>
        <v>0.94699999999999995</v>
      </c>
    </row>
    <row r="825" spans="4:7" hidden="1" x14ac:dyDescent="0.3">
      <c r="D825" s="2" t="s">
        <v>6813</v>
      </c>
      <c r="E825" s="2">
        <f>COUNTIF(IMDB_Movie_Data!A:A, D825)</f>
        <v>2</v>
      </c>
      <c r="F825" s="2">
        <f>AVERAGEIF(IMDB_Movie_Data!A:A, D825, IMDB_Movie_Data!I:I)</f>
        <v>6.5</v>
      </c>
      <c r="G825" s="6">
        <f t="shared" si="12"/>
        <v>0.94799999999999995</v>
      </c>
    </row>
    <row r="826" spans="4:7" hidden="1" x14ac:dyDescent="0.3">
      <c r="D826" s="2" t="s">
        <v>13542</v>
      </c>
      <c r="E826" s="2">
        <f>COUNTIF(IMDB_Movie_Data!A:A, D826)</f>
        <v>1</v>
      </c>
      <c r="F826" s="2">
        <f>AVERAGEIF(IMDB_Movie_Data!A:A, D826, IMDB_Movie_Data!I:I)</f>
        <v>6.5</v>
      </c>
      <c r="G826" s="6">
        <f t="shared" si="12"/>
        <v>0.94899999999999995</v>
      </c>
    </row>
    <row r="827" spans="4:7" hidden="1" x14ac:dyDescent="0.3">
      <c r="D827" s="2" t="s">
        <v>12774</v>
      </c>
      <c r="E827" s="2">
        <f>COUNTIF(IMDB_Movie_Data!A:A, D827)</f>
        <v>1</v>
      </c>
      <c r="F827" s="2">
        <f>AVERAGEIF(IMDB_Movie_Data!A:A, D827, IMDB_Movie_Data!I:I)</f>
        <v>6.5</v>
      </c>
      <c r="G827" s="6">
        <f t="shared" si="12"/>
        <v>0.95</v>
      </c>
    </row>
    <row r="828" spans="4:7" hidden="1" x14ac:dyDescent="0.3">
      <c r="D828" s="2" t="s">
        <v>14735</v>
      </c>
      <c r="E828" s="2">
        <f>COUNTIF(IMDB_Movie_Data!A:A, D828)</f>
        <v>1</v>
      </c>
      <c r="F828" s="2">
        <f>AVERAGEIF(IMDB_Movie_Data!A:A, D828, IMDB_Movie_Data!I:I)</f>
        <v>6.5</v>
      </c>
      <c r="G828" s="6">
        <f t="shared" si="12"/>
        <v>0.95099999999999996</v>
      </c>
    </row>
    <row r="829" spans="4:7" hidden="1" x14ac:dyDescent="0.3">
      <c r="D829" s="2" t="s">
        <v>14048</v>
      </c>
      <c r="E829" s="2">
        <f>COUNTIF(IMDB_Movie_Data!A:A, D829)</f>
        <v>1</v>
      </c>
      <c r="F829" s="2">
        <f>AVERAGEIF(IMDB_Movie_Data!A:A, D829, IMDB_Movie_Data!I:I)</f>
        <v>6.5</v>
      </c>
      <c r="G829" s="6">
        <f t="shared" si="12"/>
        <v>0.95199999999999996</v>
      </c>
    </row>
    <row r="830" spans="4:7" hidden="1" x14ac:dyDescent="0.3">
      <c r="D830" s="2" t="s">
        <v>13149</v>
      </c>
      <c r="E830" s="2">
        <f>COUNTIF(IMDB_Movie_Data!A:A, D830)</f>
        <v>1</v>
      </c>
      <c r="F830" s="2">
        <f>AVERAGEIF(IMDB_Movie_Data!A:A, D830, IMDB_Movie_Data!I:I)</f>
        <v>6.5</v>
      </c>
      <c r="G830" s="6">
        <f t="shared" si="12"/>
        <v>0.95299999999999996</v>
      </c>
    </row>
    <row r="831" spans="4:7" hidden="1" x14ac:dyDescent="0.3">
      <c r="D831" s="2" t="s">
        <v>12262</v>
      </c>
      <c r="E831" s="2">
        <f>COUNTIF(IMDB_Movie_Data!A:A, D831)</f>
        <v>1</v>
      </c>
      <c r="F831" s="2">
        <f>AVERAGEIF(IMDB_Movie_Data!A:A, D831, IMDB_Movie_Data!I:I)</f>
        <v>6.5</v>
      </c>
      <c r="G831" s="6">
        <f t="shared" si="12"/>
        <v>0.95399999999999996</v>
      </c>
    </row>
    <row r="832" spans="4:7" hidden="1" x14ac:dyDescent="0.3">
      <c r="D832" s="2" t="s">
        <v>14854</v>
      </c>
      <c r="E832" s="2">
        <f>COUNTIF(IMDB_Movie_Data!A:A, D832)</f>
        <v>1</v>
      </c>
      <c r="F832" s="2">
        <f>AVERAGEIF(IMDB_Movie_Data!A:A, D832, IMDB_Movie_Data!I:I)</f>
        <v>6.5</v>
      </c>
      <c r="G832" s="6">
        <f t="shared" si="12"/>
        <v>0.95499999999999996</v>
      </c>
    </row>
    <row r="833" spans="4:7" hidden="1" x14ac:dyDescent="0.3">
      <c r="D833" s="2" t="s">
        <v>10965</v>
      </c>
      <c r="E833" s="2">
        <f>COUNTIF(IMDB_Movie_Data!A:A, D833)</f>
        <v>1</v>
      </c>
      <c r="F833" s="2">
        <f>AVERAGEIF(IMDB_Movie_Data!A:A, D833, IMDB_Movie_Data!I:I)</f>
        <v>6.5</v>
      </c>
      <c r="G833" s="6">
        <f t="shared" si="12"/>
        <v>0.95599999999999996</v>
      </c>
    </row>
    <row r="834" spans="4:7" hidden="1" x14ac:dyDescent="0.3">
      <c r="D834" s="2" t="s">
        <v>12291</v>
      </c>
      <c r="E834" s="2">
        <f>COUNTIF(IMDB_Movie_Data!A:A, D834)</f>
        <v>1</v>
      </c>
      <c r="F834" s="2">
        <f>AVERAGEIF(IMDB_Movie_Data!A:A, D834, IMDB_Movie_Data!I:I)</f>
        <v>6.5</v>
      </c>
      <c r="G834" s="6">
        <f t="shared" si="12"/>
        <v>0.95699999999999996</v>
      </c>
    </row>
    <row r="835" spans="4:7" hidden="1" x14ac:dyDescent="0.3">
      <c r="D835" s="2" t="s">
        <v>12105</v>
      </c>
      <c r="E835" s="2">
        <f>COUNTIF(IMDB_Movie_Data!A:A, D835)</f>
        <v>1</v>
      </c>
      <c r="F835" s="2">
        <f>AVERAGEIF(IMDB_Movie_Data!A:A, D835, IMDB_Movie_Data!I:I)</f>
        <v>6.5</v>
      </c>
      <c r="G835" s="6">
        <f t="shared" si="12"/>
        <v>0.95799999999999996</v>
      </c>
    </row>
    <row r="836" spans="4:7" hidden="1" x14ac:dyDescent="0.3">
      <c r="D836" s="2" t="s">
        <v>10913</v>
      </c>
      <c r="E836" s="2">
        <f>COUNTIF(IMDB_Movie_Data!A:A, D836)</f>
        <v>1</v>
      </c>
      <c r="F836" s="2">
        <f>AVERAGEIF(IMDB_Movie_Data!A:A, D836, IMDB_Movie_Data!I:I)</f>
        <v>6.5</v>
      </c>
      <c r="G836" s="6">
        <f t="shared" si="12"/>
        <v>0.95899999999999996</v>
      </c>
    </row>
    <row r="837" spans="4:7" hidden="1" x14ac:dyDescent="0.3">
      <c r="D837" s="2" t="s">
        <v>10098</v>
      </c>
      <c r="E837" s="2">
        <f>COUNTIF(IMDB_Movie_Data!A:A, D837)</f>
        <v>1</v>
      </c>
      <c r="F837" s="2">
        <f>AVERAGEIF(IMDB_Movie_Data!A:A, D837, IMDB_Movie_Data!I:I)</f>
        <v>6.5</v>
      </c>
      <c r="G837" s="6">
        <f t="shared" ref="G837:G900" si="13">_xlfn.PERCENTRANK.EXC(F837:F2587, F837)</f>
        <v>0.96</v>
      </c>
    </row>
    <row r="838" spans="4:7" hidden="1" x14ac:dyDescent="0.3">
      <c r="D838" s="2" t="s">
        <v>15069</v>
      </c>
      <c r="E838" s="2">
        <f>COUNTIF(IMDB_Movie_Data!A:A, D838)</f>
        <v>1</v>
      </c>
      <c r="F838" s="2">
        <f>AVERAGEIF(IMDB_Movie_Data!A:A, D838, IMDB_Movie_Data!I:I)</f>
        <v>6.5</v>
      </c>
      <c r="G838" s="6">
        <f t="shared" si="13"/>
        <v>0.96099999999999997</v>
      </c>
    </row>
    <row r="839" spans="4:7" hidden="1" x14ac:dyDescent="0.3">
      <c r="D839" s="2" t="s">
        <v>10063</v>
      </c>
      <c r="E839" s="2">
        <f>COUNTIF(IMDB_Movie_Data!A:A, D839)</f>
        <v>1</v>
      </c>
      <c r="F839" s="2">
        <f>AVERAGEIF(IMDB_Movie_Data!A:A, D839, IMDB_Movie_Data!I:I)</f>
        <v>6.5</v>
      </c>
      <c r="G839" s="6">
        <f t="shared" si="13"/>
        <v>0.96199999999999997</v>
      </c>
    </row>
    <row r="840" spans="4:7" hidden="1" x14ac:dyDescent="0.3">
      <c r="D840" s="2" t="s">
        <v>9025</v>
      </c>
      <c r="E840" s="2">
        <f>COUNTIF(IMDB_Movie_Data!A:A, D840)</f>
        <v>1</v>
      </c>
      <c r="F840" s="2">
        <f>AVERAGEIF(IMDB_Movie_Data!A:A, D840, IMDB_Movie_Data!I:I)</f>
        <v>6.5</v>
      </c>
      <c r="G840" s="6">
        <f t="shared" si="13"/>
        <v>0.96399999999999997</v>
      </c>
    </row>
    <row r="841" spans="4:7" hidden="1" x14ac:dyDescent="0.3">
      <c r="D841" s="2" t="s">
        <v>9230</v>
      </c>
      <c r="E841" s="2">
        <f>COUNTIF(IMDB_Movie_Data!A:A, D841)</f>
        <v>1</v>
      </c>
      <c r="F841" s="2">
        <f>AVERAGEIF(IMDB_Movie_Data!A:A, D841, IMDB_Movie_Data!I:I)</f>
        <v>6.5</v>
      </c>
      <c r="G841" s="6">
        <f t="shared" si="13"/>
        <v>0.96499999999999997</v>
      </c>
    </row>
    <row r="842" spans="4:7" hidden="1" x14ac:dyDescent="0.3">
      <c r="D842" s="2" t="s">
        <v>15273</v>
      </c>
      <c r="E842" s="2">
        <f>COUNTIF(IMDB_Movie_Data!A:A, D842)</f>
        <v>1</v>
      </c>
      <c r="F842" s="2">
        <f>AVERAGEIF(IMDB_Movie_Data!A:A, D842, IMDB_Movie_Data!I:I)</f>
        <v>6.5</v>
      </c>
      <c r="G842" s="6">
        <f t="shared" si="13"/>
        <v>0.96599999999999997</v>
      </c>
    </row>
    <row r="843" spans="4:7" hidden="1" x14ac:dyDescent="0.3">
      <c r="D843" s="2" t="s">
        <v>15696</v>
      </c>
      <c r="E843" s="2">
        <f>COUNTIF(IMDB_Movie_Data!A:A, D843)</f>
        <v>1</v>
      </c>
      <c r="F843" s="2">
        <f>AVERAGEIF(IMDB_Movie_Data!A:A, D843, IMDB_Movie_Data!I:I)</f>
        <v>6.5</v>
      </c>
      <c r="G843" s="6">
        <f t="shared" si="13"/>
        <v>0.96699999999999997</v>
      </c>
    </row>
    <row r="844" spans="4:7" hidden="1" x14ac:dyDescent="0.3">
      <c r="D844" s="2" t="s">
        <v>8666</v>
      </c>
      <c r="E844" s="2">
        <f>COUNTIF(IMDB_Movie_Data!A:A, D844)</f>
        <v>1</v>
      </c>
      <c r="F844" s="2">
        <f>AVERAGEIF(IMDB_Movie_Data!A:A, D844, IMDB_Movie_Data!I:I)</f>
        <v>6.5</v>
      </c>
      <c r="G844" s="6">
        <f t="shared" si="13"/>
        <v>0.96799999999999997</v>
      </c>
    </row>
    <row r="845" spans="4:7" hidden="1" x14ac:dyDescent="0.3">
      <c r="D845" s="2" t="s">
        <v>15798</v>
      </c>
      <c r="E845" s="2">
        <f>COUNTIF(IMDB_Movie_Data!A:A, D845)</f>
        <v>1</v>
      </c>
      <c r="F845" s="2">
        <f>AVERAGEIF(IMDB_Movie_Data!A:A, D845, IMDB_Movie_Data!I:I)</f>
        <v>6.5</v>
      </c>
      <c r="G845" s="6">
        <f t="shared" si="13"/>
        <v>0.96899999999999997</v>
      </c>
    </row>
    <row r="846" spans="4:7" hidden="1" x14ac:dyDescent="0.3">
      <c r="D846" s="2" t="s">
        <v>15823</v>
      </c>
      <c r="E846" s="2">
        <f>COUNTIF(IMDB_Movie_Data!A:A, D846)</f>
        <v>1</v>
      </c>
      <c r="F846" s="2">
        <f>AVERAGEIF(IMDB_Movie_Data!A:A, D846, IMDB_Movie_Data!I:I)</f>
        <v>6.5</v>
      </c>
      <c r="G846" s="6">
        <f t="shared" si="13"/>
        <v>0.97</v>
      </c>
    </row>
    <row r="847" spans="4:7" hidden="1" x14ac:dyDescent="0.3">
      <c r="D847" s="2" t="s">
        <v>15874</v>
      </c>
      <c r="E847" s="2">
        <f>COUNTIF(IMDB_Movie_Data!A:A, D847)</f>
        <v>1</v>
      </c>
      <c r="F847" s="2">
        <f>AVERAGEIF(IMDB_Movie_Data!A:A, D847, IMDB_Movie_Data!I:I)</f>
        <v>6.5</v>
      </c>
      <c r="G847" s="6">
        <f t="shared" si="13"/>
        <v>0.97099999999999997</v>
      </c>
    </row>
    <row r="848" spans="4:7" hidden="1" x14ac:dyDescent="0.3">
      <c r="D848" s="2" t="s">
        <v>7852</v>
      </c>
      <c r="E848" s="2">
        <f>COUNTIF(IMDB_Movie_Data!A:A, D848)</f>
        <v>1</v>
      </c>
      <c r="F848" s="2">
        <f>AVERAGEIF(IMDB_Movie_Data!A:A, D848, IMDB_Movie_Data!I:I)</f>
        <v>6.5</v>
      </c>
      <c r="G848" s="6">
        <f t="shared" si="13"/>
        <v>0.97199999999999998</v>
      </c>
    </row>
    <row r="849" spans="4:7" hidden="1" x14ac:dyDescent="0.3">
      <c r="D849" s="2" t="s">
        <v>16198</v>
      </c>
      <c r="E849" s="2">
        <f>COUNTIF(IMDB_Movie_Data!A:A, D849)</f>
        <v>1</v>
      </c>
      <c r="F849" s="2">
        <f>AVERAGEIF(IMDB_Movie_Data!A:A, D849, IMDB_Movie_Data!I:I)</f>
        <v>6.5</v>
      </c>
      <c r="G849" s="6">
        <f t="shared" si="13"/>
        <v>0.97299999999999998</v>
      </c>
    </row>
    <row r="850" spans="4:7" hidden="1" x14ac:dyDescent="0.3">
      <c r="D850" s="2" t="s">
        <v>7835</v>
      </c>
      <c r="E850" s="2">
        <f>COUNTIF(IMDB_Movie_Data!A:A, D850)</f>
        <v>1</v>
      </c>
      <c r="F850" s="2">
        <f>AVERAGEIF(IMDB_Movie_Data!A:A, D850, IMDB_Movie_Data!I:I)</f>
        <v>6.5</v>
      </c>
      <c r="G850" s="6">
        <f t="shared" si="13"/>
        <v>0.97399999999999998</v>
      </c>
    </row>
    <row r="851" spans="4:7" hidden="1" x14ac:dyDescent="0.3">
      <c r="D851" s="2" t="s">
        <v>16301</v>
      </c>
      <c r="E851" s="2">
        <f>COUNTIF(IMDB_Movie_Data!A:A, D851)</f>
        <v>1</v>
      </c>
      <c r="F851" s="2">
        <f>AVERAGEIF(IMDB_Movie_Data!A:A, D851, IMDB_Movie_Data!I:I)</f>
        <v>6.5</v>
      </c>
      <c r="G851" s="6">
        <f t="shared" si="13"/>
        <v>0.97499999999999998</v>
      </c>
    </row>
    <row r="852" spans="4:7" hidden="1" x14ac:dyDescent="0.3">
      <c r="D852" s="2" t="s">
        <v>3627</v>
      </c>
      <c r="E852" s="2">
        <f>COUNTIF(IMDB_Movie_Data!A:A, D852)</f>
        <v>1</v>
      </c>
      <c r="F852" s="2">
        <f>AVERAGEIF(IMDB_Movie_Data!A:A, D852, IMDB_Movie_Data!I:I)</f>
        <v>6.5</v>
      </c>
      <c r="G852" s="6">
        <f t="shared" si="13"/>
        <v>0.97599999999999998</v>
      </c>
    </row>
    <row r="853" spans="4:7" hidden="1" x14ac:dyDescent="0.3">
      <c r="D853" s="2" t="s">
        <v>3475</v>
      </c>
      <c r="E853" s="2">
        <f>COUNTIF(IMDB_Movie_Data!A:A, D853)</f>
        <v>1</v>
      </c>
      <c r="F853" s="2">
        <f>AVERAGEIF(IMDB_Movie_Data!A:A, D853, IMDB_Movie_Data!I:I)</f>
        <v>6.5</v>
      </c>
      <c r="G853" s="6">
        <f t="shared" si="13"/>
        <v>0.97699999999999998</v>
      </c>
    </row>
    <row r="854" spans="4:7" hidden="1" x14ac:dyDescent="0.3">
      <c r="D854" s="2" t="s">
        <v>16624</v>
      </c>
      <c r="E854" s="2">
        <f>COUNTIF(IMDB_Movie_Data!A:A, D854)</f>
        <v>1</v>
      </c>
      <c r="F854" s="2">
        <f>AVERAGEIF(IMDB_Movie_Data!A:A, D854, IMDB_Movie_Data!I:I)</f>
        <v>6.5</v>
      </c>
      <c r="G854" s="6">
        <f t="shared" si="13"/>
        <v>0.97799999999999998</v>
      </c>
    </row>
    <row r="855" spans="4:7" hidden="1" x14ac:dyDescent="0.3">
      <c r="D855" s="2" t="s">
        <v>2926</v>
      </c>
      <c r="E855" s="2">
        <f>COUNTIF(IMDB_Movie_Data!A:A, D855)</f>
        <v>1</v>
      </c>
      <c r="F855" s="2">
        <f>AVERAGEIF(IMDB_Movie_Data!A:A, D855, IMDB_Movie_Data!I:I)</f>
        <v>6.5</v>
      </c>
      <c r="G855" s="6">
        <f t="shared" si="13"/>
        <v>0.98</v>
      </c>
    </row>
    <row r="856" spans="4:7" hidden="1" x14ac:dyDescent="0.3">
      <c r="D856" s="2" t="s">
        <v>1229</v>
      </c>
      <c r="E856" s="2">
        <f>COUNTIF(IMDB_Movie_Data!A:A, D856)</f>
        <v>1</v>
      </c>
      <c r="F856" s="2">
        <f>AVERAGEIF(IMDB_Movie_Data!A:A, D856, IMDB_Movie_Data!I:I)</f>
        <v>6.5</v>
      </c>
      <c r="G856" s="6">
        <f t="shared" si="13"/>
        <v>0.98099999999999998</v>
      </c>
    </row>
    <row r="857" spans="4:7" hidden="1" x14ac:dyDescent="0.3">
      <c r="D857" s="2" t="s">
        <v>1139</v>
      </c>
      <c r="E857" s="2">
        <f>COUNTIF(IMDB_Movie_Data!A:A, D857)</f>
        <v>1</v>
      </c>
      <c r="F857" s="2">
        <f>AVERAGEIF(IMDB_Movie_Data!A:A, D857, IMDB_Movie_Data!I:I)</f>
        <v>6.5</v>
      </c>
      <c r="G857" s="6">
        <f t="shared" si="13"/>
        <v>0.98199999999999998</v>
      </c>
    </row>
    <row r="858" spans="4:7" hidden="1" x14ac:dyDescent="0.3">
      <c r="D858" s="2" t="s">
        <v>16665</v>
      </c>
      <c r="E858" s="2">
        <f>COUNTIF(IMDB_Movie_Data!A:A, D858)</f>
        <v>1</v>
      </c>
      <c r="F858" s="2">
        <f>AVERAGEIF(IMDB_Movie_Data!A:A, D858, IMDB_Movie_Data!I:I)</f>
        <v>6.5</v>
      </c>
      <c r="G858" s="6">
        <f t="shared" si="13"/>
        <v>0.98299999999999998</v>
      </c>
    </row>
    <row r="859" spans="4:7" hidden="1" x14ac:dyDescent="0.3">
      <c r="D859" s="2" t="s">
        <v>17099</v>
      </c>
      <c r="E859" s="2">
        <f>COUNTIF(IMDB_Movie_Data!A:A, D859)</f>
        <v>1</v>
      </c>
      <c r="F859" s="2">
        <f>AVERAGEIF(IMDB_Movie_Data!A:A, D859, IMDB_Movie_Data!I:I)</f>
        <v>6.5</v>
      </c>
      <c r="G859" s="6">
        <f t="shared" si="13"/>
        <v>0.98399999999999999</v>
      </c>
    </row>
    <row r="860" spans="4:7" hidden="1" x14ac:dyDescent="0.3">
      <c r="D860" s="2" t="s">
        <v>17613</v>
      </c>
      <c r="E860" s="2">
        <f>COUNTIF(IMDB_Movie_Data!A:A, D860)</f>
        <v>1</v>
      </c>
      <c r="F860" s="2">
        <f>AVERAGEIF(IMDB_Movie_Data!A:A, D860, IMDB_Movie_Data!I:I)</f>
        <v>6.5</v>
      </c>
      <c r="G860" s="6">
        <f t="shared" si="13"/>
        <v>0.98499999999999999</v>
      </c>
    </row>
    <row r="861" spans="4:7" hidden="1" x14ac:dyDescent="0.3">
      <c r="D861" s="2" t="s">
        <v>18313</v>
      </c>
      <c r="E861" s="2">
        <f>COUNTIF(IMDB_Movie_Data!A:A, D861)</f>
        <v>1</v>
      </c>
      <c r="F861" s="2">
        <f>AVERAGEIF(IMDB_Movie_Data!A:A, D861, IMDB_Movie_Data!I:I)</f>
        <v>6.5</v>
      </c>
      <c r="G861" s="6">
        <f t="shared" si="13"/>
        <v>0.98599999999999999</v>
      </c>
    </row>
    <row r="862" spans="4:7" hidden="1" x14ac:dyDescent="0.3">
      <c r="D862" s="2" t="s">
        <v>18694</v>
      </c>
      <c r="E862" s="2">
        <f>COUNTIF(IMDB_Movie_Data!A:A, D862)</f>
        <v>1</v>
      </c>
      <c r="F862" s="2">
        <f>AVERAGEIF(IMDB_Movie_Data!A:A, D862, IMDB_Movie_Data!I:I)</f>
        <v>6.5</v>
      </c>
      <c r="G862" s="6">
        <f t="shared" si="13"/>
        <v>0.98699999999999999</v>
      </c>
    </row>
    <row r="863" spans="4:7" hidden="1" x14ac:dyDescent="0.3">
      <c r="D863" s="2" t="s">
        <v>19065</v>
      </c>
      <c r="E863" s="2">
        <f>COUNTIF(IMDB_Movie_Data!A:A, D863)</f>
        <v>1</v>
      </c>
      <c r="F863" s="2">
        <f>AVERAGEIF(IMDB_Movie_Data!A:A, D863, IMDB_Movie_Data!I:I)</f>
        <v>6.5</v>
      </c>
      <c r="G863" s="6">
        <f t="shared" si="13"/>
        <v>0.98799999999999999</v>
      </c>
    </row>
    <row r="864" spans="4:7" hidden="1" x14ac:dyDescent="0.3">
      <c r="D864" s="2" t="s">
        <v>18980</v>
      </c>
      <c r="E864" s="2">
        <f>COUNTIF(IMDB_Movie_Data!A:A, D864)</f>
        <v>1</v>
      </c>
      <c r="F864" s="2">
        <f>AVERAGEIF(IMDB_Movie_Data!A:A, D864, IMDB_Movie_Data!I:I)</f>
        <v>6.5</v>
      </c>
      <c r="G864" s="6">
        <f t="shared" si="13"/>
        <v>0.98899999999999999</v>
      </c>
    </row>
    <row r="865" spans="4:7" hidden="1" x14ac:dyDescent="0.3">
      <c r="D865" s="2" t="s">
        <v>17771</v>
      </c>
      <c r="E865" s="2">
        <f>COUNTIF(IMDB_Movie_Data!A:A, D865)</f>
        <v>1</v>
      </c>
      <c r="F865" s="2">
        <f>AVERAGEIF(IMDB_Movie_Data!A:A, D865, IMDB_Movie_Data!I:I)</f>
        <v>6.5</v>
      </c>
      <c r="G865" s="6">
        <f t="shared" si="13"/>
        <v>0.99099999999999999</v>
      </c>
    </row>
    <row r="866" spans="4:7" hidden="1" x14ac:dyDescent="0.3">
      <c r="D866" s="2" t="s">
        <v>19628</v>
      </c>
      <c r="E866" s="2">
        <f>COUNTIF(IMDB_Movie_Data!A:A, D866)</f>
        <v>1</v>
      </c>
      <c r="F866" s="2">
        <f>AVERAGEIF(IMDB_Movie_Data!A:A, D866, IMDB_Movie_Data!I:I)</f>
        <v>6.5</v>
      </c>
      <c r="G866" s="6">
        <f t="shared" si="13"/>
        <v>0.99199999999999999</v>
      </c>
    </row>
    <row r="867" spans="4:7" hidden="1" x14ac:dyDescent="0.3">
      <c r="D867" s="2" t="s">
        <v>21001</v>
      </c>
      <c r="E867" s="2">
        <f>COUNTIF(IMDB_Movie_Data!A:A, D867)</f>
        <v>1</v>
      </c>
      <c r="F867" s="2">
        <f>AVERAGEIF(IMDB_Movie_Data!A:A, D867, IMDB_Movie_Data!I:I)</f>
        <v>6.5</v>
      </c>
      <c r="G867" s="6">
        <f t="shared" si="13"/>
        <v>0.99299999999999999</v>
      </c>
    </row>
    <row r="868" spans="4:7" hidden="1" x14ac:dyDescent="0.3">
      <c r="D868" s="2" t="s">
        <v>21179</v>
      </c>
      <c r="E868" s="2">
        <f>COUNTIF(IMDB_Movie_Data!A:A, D868)</f>
        <v>1</v>
      </c>
      <c r="F868" s="2">
        <f>AVERAGEIF(IMDB_Movie_Data!A:A, D868, IMDB_Movie_Data!I:I)</f>
        <v>6.5</v>
      </c>
      <c r="G868" s="6">
        <f t="shared" si="13"/>
        <v>0.99399999999999999</v>
      </c>
    </row>
    <row r="869" spans="4:7" hidden="1" x14ac:dyDescent="0.3">
      <c r="D869" s="2" t="s">
        <v>22329</v>
      </c>
      <c r="E869" s="2">
        <f>COUNTIF(IMDB_Movie_Data!A:A, D869)</f>
        <v>1</v>
      </c>
      <c r="F869" s="2">
        <f>AVERAGEIF(IMDB_Movie_Data!A:A, D869, IMDB_Movie_Data!I:I)</f>
        <v>6.5</v>
      </c>
      <c r="G869" s="6">
        <f t="shared" si="13"/>
        <v>0.995</v>
      </c>
    </row>
    <row r="870" spans="4:7" hidden="1" x14ac:dyDescent="0.3">
      <c r="D870" s="2" t="s">
        <v>22335</v>
      </c>
      <c r="E870" s="2">
        <f>COUNTIF(IMDB_Movie_Data!A:A, D870)</f>
        <v>1</v>
      </c>
      <c r="F870" s="2">
        <f>AVERAGEIF(IMDB_Movie_Data!A:A, D870, IMDB_Movie_Data!I:I)</f>
        <v>6.5</v>
      </c>
      <c r="G870" s="6">
        <f t="shared" si="13"/>
        <v>0.996</v>
      </c>
    </row>
    <row r="871" spans="4:7" hidden="1" x14ac:dyDescent="0.3">
      <c r="D871" s="2" t="s">
        <v>22654</v>
      </c>
      <c r="E871" s="2">
        <f>COUNTIF(IMDB_Movie_Data!A:A, D871)</f>
        <v>1</v>
      </c>
      <c r="F871" s="2">
        <f>AVERAGEIF(IMDB_Movie_Data!A:A, D871, IMDB_Movie_Data!I:I)</f>
        <v>6.5</v>
      </c>
      <c r="G871" s="6">
        <f t="shared" si="13"/>
        <v>0.997</v>
      </c>
    </row>
    <row r="872" spans="4:7" hidden="1" x14ac:dyDescent="0.3">
      <c r="D872" s="2" t="s">
        <v>23166</v>
      </c>
      <c r="E872" s="2">
        <f>COUNTIF(IMDB_Movie_Data!A:A, D872)</f>
        <v>1</v>
      </c>
      <c r="F872" s="2">
        <f>AVERAGEIF(IMDB_Movie_Data!A:A, D872, IMDB_Movie_Data!I:I)</f>
        <v>6.5</v>
      </c>
      <c r="G872" s="6">
        <f t="shared" si="13"/>
        <v>0.998</v>
      </c>
    </row>
    <row r="873" spans="4:7" hidden="1" x14ac:dyDescent="0.3">
      <c r="D873" s="2" t="s">
        <v>9430</v>
      </c>
      <c r="E873" s="2">
        <f>COUNTIF(IMDB_Movie_Data!A:A, D873)</f>
        <v>5</v>
      </c>
      <c r="F873" s="2">
        <f>AVERAGEIF(IMDB_Movie_Data!A:A, D873, IMDB_Movie_Data!I:I)</f>
        <v>6.4799999999999995</v>
      </c>
      <c r="G873" s="6">
        <f t="shared" si="13"/>
        <v>0.998</v>
      </c>
    </row>
    <row r="874" spans="4:7" hidden="1" x14ac:dyDescent="0.3">
      <c r="D874" s="2" t="s">
        <v>7404</v>
      </c>
      <c r="E874" s="2">
        <f>COUNTIF(IMDB_Movie_Data!A:A, D874)</f>
        <v>4</v>
      </c>
      <c r="F874" s="2">
        <f>AVERAGEIF(IMDB_Movie_Data!A:A, D874, IMDB_Movie_Data!I:I)</f>
        <v>6.4749999999999996</v>
      </c>
      <c r="G874" s="6">
        <f t="shared" si="13"/>
        <v>0.997</v>
      </c>
    </row>
    <row r="875" spans="4:7" hidden="1" x14ac:dyDescent="0.3">
      <c r="D875" s="2" t="s">
        <v>1165</v>
      </c>
      <c r="E875" s="2">
        <f>COUNTIF(IMDB_Movie_Data!A:A, D875)</f>
        <v>4</v>
      </c>
      <c r="F875" s="2">
        <f>AVERAGEIF(IMDB_Movie_Data!A:A, D875, IMDB_Movie_Data!I:I)</f>
        <v>6.4749999999999996</v>
      </c>
      <c r="G875" s="6">
        <f t="shared" si="13"/>
        <v>0.998</v>
      </c>
    </row>
    <row r="876" spans="4:7" hidden="1" x14ac:dyDescent="0.3">
      <c r="D876" s="2" t="s">
        <v>4863</v>
      </c>
      <c r="E876" s="2">
        <f>COUNTIF(IMDB_Movie_Data!A:A, D876)</f>
        <v>3</v>
      </c>
      <c r="F876" s="2">
        <f>AVERAGEIF(IMDB_Movie_Data!A:A, D876, IMDB_Movie_Data!I:I)</f>
        <v>6.4666666666666659</v>
      </c>
      <c r="G876" s="6">
        <f t="shared" si="13"/>
        <v>0.996</v>
      </c>
    </row>
    <row r="877" spans="4:7" hidden="1" x14ac:dyDescent="0.3">
      <c r="D877" s="2" t="s">
        <v>3827</v>
      </c>
      <c r="E877" s="2">
        <f>COUNTIF(IMDB_Movie_Data!A:A, D877)</f>
        <v>3</v>
      </c>
      <c r="F877" s="2">
        <f>AVERAGEIF(IMDB_Movie_Data!A:A, D877, IMDB_Movie_Data!I:I)</f>
        <v>6.4666666666666659</v>
      </c>
      <c r="G877" s="6">
        <f t="shared" si="13"/>
        <v>0.997</v>
      </c>
    </row>
    <row r="878" spans="4:7" hidden="1" x14ac:dyDescent="0.3">
      <c r="D878" s="2" t="s">
        <v>15176</v>
      </c>
      <c r="E878" s="2">
        <f>COUNTIF(IMDB_Movie_Data!A:A, D878)</f>
        <v>3</v>
      </c>
      <c r="F878" s="2">
        <f>AVERAGEIF(IMDB_Movie_Data!A:A, D878, IMDB_Movie_Data!I:I)</f>
        <v>6.4666666666666659</v>
      </c>
      <c r="G878" s="6">
        <f t="shared" si="13"/>
        <v>0.998</v>
      </c>
    </row>
    <row r="879" spans="4:7" hidden="1" x14ac:dyDescent="0.3">
      <c r="D879" s="2" t="s">
        <v>4401</v>
      </c>
      <c r="E879" s="2">
        <f>COUNTIF(IMDB_Movie_Data!A:A, D879)</f>
        <v>5</v>
      </c>
      <c r="F879" s="2">
        <f>AVERAGEIF(IMDB_Movie_Data!A:A, D879, IMDB_Movie_Data!I:I)</f>
        <v>6.4599999999999991</v>
      </c>
      <c r="G879" s="6">
        <f t="shared" si="13"/>
        <v>0.998</v>
      </c>
    </row>
    <row r="880" spans="4:7" hidden="1" x14ac:dyDescent="0.3">
      <c r="D880" s="2" t="s">
        <v>163</v>
      </c>
      <c r="E880" s="2">
        <f>COUNTIF(IMDB_Movie_Data!A:A, D880)</f>
        <v>7</v>
      </c>
      <c r="F880" s="2">
        <f>AVERAGEIF(IMDB_Movie_Data!A:A, D880, IMDB_Movie_Data!I:I)</f>
        <v>6.4571428571428564</v>
      </c>
      <c r="G880" s="6">
        <f t="shared" si="13"/>
        <v>0.998</v>
      </c>
    </row>
    <row r="881" spans="4:7" x14ac:dyDescent="0.3">
      <c r="D881" s="2" t="s">
        <v>260</v>
      </c>
      <c r="E881" s="2">
        <f>COUNTIF(IMDB_Movie_Data!A:A, D881)</f>
        <v>9</v>
      </c>
      <c r="F881" s="2">
        <f>AVERAGEIF(IMDB_Movie_Data!A:A, D881, IMDB_Movie_Data!I:I)</f>
        <v>6.4555555555555557</v>
      </c>
      <c r="G881" s="9">
        <f t="shared" si="13"/>
        <v>0.998</v>
      </c>
    </row>
    <row r="882" spans="4:7" hidden="1" x14ac:dyDescent="0.3">
      <c r="D882" s="2" t="s">
        <v>22099</v>
      </c>
      <c r="E882" s="2">
        <f>COUNTIF(IMDB_Movie_Data!A:A, D882)</f>
        <v>2</v>
      </c>
      <c r="F882" s="2">
        <f>AVERAGEIF(IMDB_Movie_Data!A:A, D882, IMDB_Movie_Data!I:I)</f>
        <v>6.45</v>
      </c>
      <c r="G882" s="6">
        <f t="shared" si="13"/>
        <v>0.99299999999999999</v>
      </c>
    </row>
    <row r="883" spans="4:7" hidden="1" x14ac:dyDescent="0.3">
      <c r="D883" s="2" t="s">
        <v>15467</v>
      </c>
      <c r="E883" s="2">
        <f>COUNTIF(IMDB_Movie_Data!A:A, D883)</f>
        <v>2</v>
      </c>
      <c r="F883" s="2">
        <f>AVERAGEIF(IMDB_Movie_Data!A:A, D883, IMDB_Movie_Data!I:I)</f>
        <v>6.45</v>
      </c>
      <c r="G883" s="6">
        <f t="shared" si="13"/>
        <v>0.99399999999999999</v>
      </c>
    </row>
    <row r="884" spans="4:7" hidden="1" x14ac:dyDescent="0.3">
      <c r="D884" s="2" t="s">
        <v>10516</v>
      </c>
      <c r="E884" s="2">
        <f>COUNTIF(IMDB_Movie_Data!A:A, D884)</f>
        <v>2</v>
      </c>
      <c r="F884" s="2">
        <f>AVERAGEIF(IMDB_Movie_Data!A:A, D884, IMDB_Movie_Data!I:I)</f>
        <v>6.45</v>
      </c>
      <c r="G884" s="6">
        <f t="shared" si="13"/>
        <v>0.995</v>
      </c>
    </row>
    <row r="885" spans="4:7" hidden="1" x14ac:dyDescent="0.3">
      <c r="D885" s="2" t="s">
        <v>10287</v>
      </c>
      <c r="E885" s="2">
        <f>COUNTIF(IMDB_Movie_Data!A:A, D885)</f>
        <v>2</v>
      </c>
      <c r="F885" s="2">
        <f>AVERAGEIF(IMDB_Movie_Data!A:A, D885, IMDB_Movie_Data!I:I)</f>
        <v>6.45</v>
      </c>
      <c r="G885" s="6">
        <f t="shared" si="13"/>
        <v>0.996</v>
      </c>
    </row>
    <row r="886" spans="4:7" hidden="1" x14ac:dyDescent="0.3">
      <c r="D886" s="2" t="s">
        <v>1983</v>
      </c>
      <c r="E886" s="2">
        <f>COUNTIF(IMDB_Movie_Data!A:A, D886)</f>
        <v>2</v>
      </c>
      <c r="F886" s="2">
        <f>AVERAGEIF(IMDB_Movie_Data!A:A, D886, IMDB_Movie_Data!I:I)</f>
        <v>6.45</v>
      </c>
      <c r="G886" s="6">
        <f t="shared" si="13"/>
        <v>0.997</v>
      </c>
    </row>
    <row r="887" spans="4:7" hidden="1" x14ac:dyDescent="0.3">
      <c r="D887" s="2" t="s">
        <v>4733</v>
      </c>
      <c r="E887" s="2">
        <f>COUNTIF(IMDB_Movie_Data!A:A, D887)</f>
        <v>4</v>
      </c>
      <c r="F887" s="2">
        <f>AVERAGEIF(IMDB_Movie_Data!A:A, D887, IMDB_Movie_Data!I:I)</f>
        <v>6.45</v>
      </c>
      <c r="G887" s="6">
        <f t="shared" si="13"/>
        <v>0.998</v>
      </c>
    </row>
    <row r="888" spans="4:7" hidden="1" x14ac:dyDescent="0.3">
      <c r="D888" s="2" t="s">
        <v>12344</v>
      </c>
      <c r="E888" s="2">
        <f>COUNTIF(IMDB_Movie_Data!A:A, D888)</f>
        <v>2</v>
      </c>
      <c r="F888" s="2">
        <f>AVERAGEIF(IMDB_Movie_Data!A:A, D888, IMDB_Movie_Data!I:I)</f>
        <v>6.4499999999999993</v>
      </c>
      <c r="G888" s="6">
        <f t="shared" si="13"/>
        <v>0.99099999999999999</v>
      </c>
    </row>
    <row r="889" spans="4:7" hidden="1" x14ac:dyDescent="0.3">
      <c r="D889" s="2" t="s">
        <v>2971</v>
      </c>
      <c r="E889" s="2">
        <f>COUNTIF(IMDB_Movie_Data!A:A, D889)</f>
        <v>2</v>
      </c>
      <c r="F889" s="2">
        <f>AVERAGEIF(IMDB_Movie_Data!A:A, D889, IMDB_Movie_Data!I:I)</f>
        <v>6.4499999999999993</v>
      </c>
      <c r="G889" s="6">
        <f t="shared" si="13"/>
        <v>0.99299999999999999</v>
      </c>
    </row>
    <row r="890" spans="4:7" hidden="1" x14ac:dyDescent="0.3">
      <c r="D890" s="2" t="s">
        <v>1680</v>
      </c>
      <c r="E890" s="2">
        <f>COUNTIF(IMDB_Movie_Data!A:A, D890)</f>
        <v>2</v>
      </c>
      <c r="F890" s="2">
        <f>AVERAGEIF(IMDB_Movie_Data!A:A, D890, IMDB_Movie_Data!I:I)</f>
        <v>6.4499999999999993</v>
      </c>
      <c r="G890" s="6">
        <f t="shared" si="13"/>
        <v>0.99399999999999999</v>
      </c>
    </row>
    <row r="891" spans="4:7" hidden="1" x14ac:dyDescent="0.3">
      <c r="D891" s="2" t="s">
        <v>6417</v>
      </c>
      <c r="E891" s="2">
        <f>COUNTIF(IMDB_Movie_Data!A:A, D891)</f>
        <v>4</v>
      </c>
      <c r="F891" s="2">
        <f>AVERAGEIF(IMDB_Movie_Data!A:A, D891, IMDB_Movie_Data!I:I)</f>
        <v>6.4499999999999993</v>
      </c>
      <c r="G891" s="6">
        <f t="shared" si="13"/>
        <v>0.995</v>
      </c>
    </row>
    <row r="892" spans="4:7" hidden="1" x14ac:dyDescent="0.3">
      <c r="D892" s="2" t="s">
        <v>6704</v>
      </c>
      <c r="E892" s="2">
        <f>COUNTIF(IMDB_Movie_Data!A:A, D892)</f>
        <v>4</v>
      </c>
      <c r="F892" s="2">
        <f>AVERAGEIF(IMDB_Movie_Data!A:A, D892, IMDB_Movie_Data!I:I)</f>
        <v>6.4499999999999993</v>
      </c>
      <c r="G892" s="6">
        <f t="shared" si="13"/>
        <v>0.996</v>
      </c>
    </row>
    <row r="893" spans="4:7" hidden="1" x14ac:dyDescent="0.3">
      <c r="D893" s="2" t="s">
        <v>10306</v>
      </c>
      <c r="E893" s="2">
        <f>COUNTIF(IMDB_Movie_Data!A:A, D893)</f>
        <v>4</v>
      </c>
      <c r="F893" s="2">
        <f>AVERAGEIF(IMDB_Movie_Data!A:A, D893, IMDB_Movie_Data!I:I)</f>
        <v>6.4499999999999993</v>
      </c>
      <c r="G893" s="6">
        <f t="shared" si="13"/>
        <v>0.997</v>
      </c>
    </row>
    <row r="894" spans="4:7" hidden="1" x14ac:dyDescent="0.3">
      <c r="D894" s="2" t="s">
        <v>8950</v>
      </c>
      <c r="E894" s="2">
        <f>COUNTIF(IMDB_Movie_Data!A:A, D894)</f>
        <v>4</v>
      </c>
      <c r="F894" s="2">
        <f>AVERAGEIF(IMDB_Movie_Data!A:A, D894, IMDB_Movie_Data!I:I)</f>
        <v>6.4499999999999993</v>
      </c>
      <c r="G894" s="6">
        <f t="shared" si="13"/>
        <v>0.998</v>
      </c>
    </row>
    <row r="895" spans="4:7" hidden="1" x14ac:dyDescent="0.3">
      <c r="D895" s="2" t="s">
        <v>3129</v>
      </c>
      <c r="E895" s="2">
        <f>COUNTIF(IMDB_Movie_Data!A:A, D895)</f>
        <v>3</v>
      </c>
      <c r="F895" s="2">
        <f>AVERAGEIF(IMDB_Movie_Data!A:A, D895, IMDB_Movie_Data!I:I)</f>
        <v>6.4333333333333336</v>
      </c>
      <c r="G895" s="6">
        <f t="shared" si="13"/>
        <v>0.997</v>
      </c>
    </row>
    <row r="896" spans="4:7" hidden="1" x14ac:dyDescent="0.3">
      <c r="D896" s="2" t="s">
        <v>11043</v>
      </c>
      <c r="E896" s="2">
        <f>COUNTIF(IMDB_Movie_Data!A:A, D896)</f>
        <v>3</v>
      </c>
      <c r="F896" s="2">
        <f>AVERAGEIF(IMDB_Movie_Data!A:A, D896, IMDB_Movie_Data!I:I)</f>
        <v>6.4333333333333336</v>
      </c>
      <c r="G896" s="6">
        <f t="shared" si="13"/>
        <v>0.998</v>
      </c>
    </row>
    <row r="897" spans="4:7" hidden="1" x14ac:dyDescent="0.3">
      <c r="D897" s="2" t="s">
        <v>5087</v>
      </c>
      <c r="E897" s="2">
        <f>COUNTIF(IMDB_Movie_Data!A:A, D897)</f>
        <v>4</v>
      </c>
      <c r="F897" s="2">
        <f>AVERAGEIF(IMDB_Movie_Data!A:A, D897, IMDB_Movie_Data!I:I)</f>
        <v>6.4249999999999998</v>
      </c>
      <c r="G897" s="6">
        <f t="shared" si="13"/>
        <v>0.997</v>
      </c>
    </row>
    <row r="898" spans="4:7" hidden="1" x14ac:dyDescent="0.3">
      <c r="D898" s="2" t="s">
        <v>6074</v>
      </c>
      <c r="E898" s="2">
        <f>COUNTIF(IMDB_Movie_Data!A:A, D898)</f>
        <v>4</v>
      </c>
      <c r="F898" s="2">
        <f>AVERAGEIF(IMDB_Movie_Data!A:A, D898, IMDB_Movie_Data!I:I)</f>
        <v>6.4249999999999998</v>
      </c>
      <c r="G898" s="6">
        <f t="shared" si="13"/>
        <v>0.998</v>
      </c>
    </row>
    <row r="899" spans="4:7" hidden="1" x14ac:dyDescent="0.3">
      <c r="D899" s="2" t="s">
        <v>1954</v>
      </c>
      <c r="E899" s="2">
        <f>COUNTIF(IMDB_Movie_Data!A:A, D899)</f>
        <v>7</v>
      </c>
      <c r="F899" s="2">
        <f>AVERAGEIF(IMDB_Movie_Data!A:A, D899, IMDB_Movie_Data!I:I)</f>
        <v>6.4142857142857137</v>
      </c>
      <c r="G899" s="6">
        <f t="shared" si="13"/>
        <v>0.998</v>
      </c>
    </row>
    <row r="900" spans="4:7" hidden="1" x14ac:dyDescent="0.3">
      <c r="D900" s="2" t="s">
        <v>13454</v>
      </c>
      <c r="E900" s="2">
        <f>COUNTIF(IMDB_Movie_Data!A:A, D900)</f>
        <v>4</v>
      </c>
      <c r="F900" s="2">
        <f>AVERAGEIF(IMDB_Movie_Data!A:A, D900, IMDB_Movie_Data!I:I)</f>
        <v>6.4</v>
      </c>
      <c r="G900" s="6">
        <f t="shared" si="13"/>
        <v>0.94899999999999995</v>
      </c>
    </row>
    <row r="901" spans="4:7" hidden="1" x14ac:dyDescent="0.3">
      <c r="D901" s="2" t="s">
        <v>5175</v>
      </c>
      <c r="E901" s="2">
        <f>COUNTIF(IMDB_Movie_Data!A:A, D901)</f>
        <v>4</v>
      </c>
      <c r="F901" s="2">
        <f>AVERAGEIF(IMDB_Movie_Data!A:A, D901, IMDB_Movie_Data!I:I)</f>
        <v>6.4</v>
      </c>
      <c r="G901" s="6">
        <f t="shared" ref="G901:G964" si="14">_xlfn.PERCENTRANK.EXC(F901:F2651, F901)</f>
        <v>0.95</v>
      </c>
    </row>
    <row r="902" spans="4:7" hidden="1" x14ac:dyDescent="0.3">
      <c r="D902" s="2" t="s">
        <v>16202</v>
      </c>
      <c r="E902" s="2">
        <f>COUNTIF(IMDB_Movie_Data!A:A, D902)</f>
        <v>2</v>
      </c>
      <c r="F902" s="2">
        <f>AVERAGEIF(IMDB_Movie_Data!A:A, D902, IMDB_Movie_Data!I:I)</f>
        <v>6.4</v>
      </c>
      <c r="G902" s="6">
        <f t="shared" si="14"/>
        <v>0.95199999999999996</v>
      </c>
    </row>
    <row r="903" spans="4:7" hidden="1" x14ac:dyDescent="0.3">
      <c r="D903" s="2" t="s">
        <v>18565</v>
      </c>
      <c r="E903" s="2">
        <f>COUNTIF(IMDB_Movie_Data!A:A, D903)</f>
        <v>2</v>
      </c>
      <c r="F903" s="2">
        <f>AVERAGEIF(IMDB_Movie_Data!A:A, D903, IMDB_Movie_Data!I:I)</f>
        <v>6.4</v>
      </c>
      <c r="G903" s="6">
        <f t="shared" si="14"/>
        <v>0.95299999999999996</v>
      </c>
    </row>
    <row r="904" spans="4:7" hidden="1" x14ac:dyDescent="0.3">
      <c r="D904" s="2" t="s">
        <v>9172</v>
      </c>
      <c r="E904" s="2">
        <f>COUNTIF(IMDB_Movie_Data!A:A, D904)</f>
        <v>2</v>
      </c>
      <c r="F904" s="2">
        <f>AVERAGEIF(IMDB_Movie_Data!A:A, D904, IMDB_Movie_Data!I:I)</f>
        <v>6.4</v>
      </c>
      <c r="G904" s="6">
        <f t="shared" si="14"/>
        <v>0.95399999999999996</v>
      </c>
    </row>
    <row r="905" spans="4:7" hidden="1" x14ac:dyDescent="0.3">
      <c r="D905" s="2" t="s">
        <v>120</v>
      </c>
      <c r="E905" s="2">
        <f>COUNTIF(IMDB_Movie_Data!A:A, D905)</f>
        <v>2</v>
      </c>
      <c r="F905" s="2">
        <f>AVERAGEIF(IMDB_Movie_Data!A:A, D905, IMDB_Movie_Data!I:I)</f>
        <v>6.4</v>
      </c>
      <c r="G905" s="6">
        <f t="shared" si="14"/>
        <v>0.95499999999999996</v>
      </c>
    </row>
    <row r="906" spans="4:7" hidden="1" x14ac:dyDescent="0.3">
      <c r="D906" s="2" t="s">
        <v>7796</v>
      </c>
      <c r="E906" s="2">
        <f>COUNTIF(IMDB_Movie_Data!A:A, D906)</f>
        <v>2</v>
      </c>
      <c r="F906" s="2">
        <f>AVERAGEIF(IMDB_Movie_Data!A:A, D906, IMDB_Movie_Data!I:I)</f>
        <v>6.4</v>
      </c>
      <c r="G906" s="6">
        <f t="shared" si="14"/>
        <v>0.95599999999999996</v>
      </c>
    </row>
    <row r="907" spans="4:7" hidden="1" x14ac:dyDescent="0.3">
      <c r="D907" s="2" t="s">
        <v>4256</v>
      </c>
      <c r="E907" s="2">
        <f>COUNTIF(IMDB_Movie_Data!A:A, D907)</f>
        <v>2</v>
      </c>
      <c r="F907" s="2">
        <f>AVERAGEIF(IMDB_Movie_Data!A:A, D907, IMDB_Movie_Data!I:I)</f>
        <v>6.4</v>
      </c>
      <c r="G907" s="6">
        <f t="shared" si="14"/>
        <v>0.95699999999999996</v>
      </c>
    </row>
    <row r="908" spans="4:7" hidden="1" x14ac:dyDescent="0.3">
      <c r="D908" s="2" t="s">
        <v>721</v>
      </c>
      <c r="E908" s="2">
        <f>COUNTIF(IMDB_Movie_Data!A:A, D908)</f>
        <v>2</v>
      </c>
      <c r="F908" s="2">
        <f>AVERAGEIF(IMDB_Movie_Data!A:A, D908, IMDB_Movie_Data!I:I)</f>
        <v>6.4</v>
      </c>
      <c r="G908" s="6">
        <f t="shared" si="14"/>
        <v>0.95799999999999996</v>
      </c>
    </row>
    <row r="909" spans="4:7" hidden="1" x14ac:dyDescent="0.3">
      <c r="D909" s="2" t="s">
        <v>7707</v>
      </c>
      <c r="E909" s="2">
        <f>COUNTIF(IMDB_Movie_Data!A:A, D909)</f>
        <v>1</v>
      </c>
      <c r="F909" s="2">
        <f>AVERAGEIF(IMDB_Movie_Data!A:A, D909, IMDB_Movie_Data!I:I)</f>
        <v>6.4</v>
      </c>
      <c r="G909" s="6">
        <f t="shared" si="14"/>
        <v>0.95899999999999996</v>
      </c>
    </row>
    <row r="910" spans="4:7" hidden="1" x14ac:dyDescent="0.3">
      <c r="D910" s="2" t="s">
        <v>5925</v>
      </c>
      <c r="E910" s="2">
        <f>COUNTIF(IMDB_Movie_Data!A:A, D910)</f>
        <v>1</v>
      </c>
      <c r="F910" s="2">
        <f>AVERAGEIF(IMDB_Movie_Data!A:A, D910, IMDB_Movie_Data!I:I)</f>
        <v>6.4</v>
      </c>
      <c r="G910" s="6">
        <f t="shared" si="14"/>
        <v>0.96099999999999997</v>
      </c>
    </row>
    <row r="911" spans="4:7" hidden="1" x14ac:dyDescent="0.3">
      <c r="D911" s="2" t="s">
        <v>4809</v>
      </c>
      <c r="E911" s="2">
        <f>COUNTIF(IMDB_Movie_Data!A:A, D911)</f>
        <v>1</v>
      </c>
      <c r="F911" s="2">
        <f>AVERAGEIF(IMDB_Movie_Data!A:A, D911, IMDB_Movie_Data!I:I)</f>
        <v>6.4</v>
      </c>
      <c r="G911" s="6">
        <f t="shared" si="14"/>
        <v>0.96199999999999997</v>
      </c>
    </row>
    <row r="912" spans="4:7" hidden="1" x14ac:dyDescent="0.3">
      <c r="D912" s="2" t="s">
        <v>8782</v>
      </c>
      <c r="E912" s="2">
        <f>COUNTIF(IMDB_Movie_Data!A:A, D912)</f>
        <v>1</v>
      </c>
      <c r="F912" s="2">
        <f>AVERAGEIF(IMDB_Movie_Data!A:A, D912, IMDB_Movie_Data!I:I)</f>
        <v>6.4</v>
      </c>
      <c r="G912" s="6">
        <f t="shared" si="14"/>
        <v>0.96299999999999997</v>
      </c>
    </row>
    <row r="913" spans="4:7" hidden="1" x14ac:dyDescent="0.3">
      <c r="D913" s="2" t="s">
        <v>7057</v>
      </c>
      <c r="E913" s="2">
        <f>COUNTIF(IMDB_Movie_Data!A:A, D913)</f>
        <v>1</v>
      </c>
      <c r="F913" s="2">
        <f>AVERAGEIF(IMDB_Movie_Data!A:A, D913, IMDB_Movie_Data!I:I)</f>
        <v>6.4</v>
      </c>
      <c r="G913" s="6">
        <f t="shared" si="14"/>
        <v>0.96399999999999997</v>
      </c>
    </row>
    <row r="914" spans="4:7" hidden="1" x14ac:dyDescent="0.3">
      <c r="D914" s="2" t="s">
        <v>3456</v>
      </c>
      <c r="E914" s="2">
        <f>COUNTIF(IMDB_Movie_Data!A:A, D914)</f>
        <v>1</v>
      </c>
      <c r="F914" s="2">
        <f>AVERAGEIF(IMDB_Movie_Data!A:A, D914, IMDB_Movie_Data!I:I)</f>
        <v>6.4</v>
      </c>
      <c r="G914" s="6">
        <f t="shared" si="14"/>
        <v>0.96499999999999997</v>
      </c>
    </row>
    <row r="915" spans="4:7" hidden="1" x14ac:dyDescent="0.3">
      <c r="D915" s="2" t="s">
        <v>9914</v>
      </c>
      <c r="E915" s="2">
        <f>COUNTIF(IMDB_Movie_Data!A:A, D915)</f>
        <v>1</v>
      </c>
      <c r="F915" s="2">
        <f>AVERAGEIF(IMDB_Movie_Data!A:A, D915, IMDB_Movie_Data!I:I)</f>
        <v>6.4</v>
      </c>
      <c r="G915" s="6">
        <f t="shared" si="14"/>
        <v>0.96599999999999997</v>
      </c>
    </row>
    <row r="916" spans="4:7" hidden="1" x14ac:dyDescent="0.3">
      <c r="D916" s="2" t="s">
        <v>10972</v>
      </c>
      <c r="E916" s="2">
        <f>COUNTIF(IMDB_Movie_Data!A:A, D916)</f>
        <v>1</v>
      </c>
      <c r="F916" s="2">
        <f>AVERAGEIF(IMDB_Movie_Data!A:A, D916, IMDB_Movie_Data!I:I)</f>
        <v>6.4</v>
      </c>
      <c r="G916" s="6">
        <f t="shared" si="14"/>
        <v>0.96699999999999997</v>
      </c>
    </row>
    <row r="917" spans="4:7" hidden="1" x14ac:dyDescent="0.3">
      <c r="D917" s="2" t="s">
        <v>3536</v>
      </c>
      <c r="E917" s="2">
        <f>COUNTIF(IMDB_Movie_Data!A:A, D917)</f>
        <v>1</v>
      </c>
      <c r="F917" s="2">
        <f>AVERAGEIF(IMDB_Movie_Data!A:A, D917, IMDB_Movie_Data!I:I)</f>
        <v>6.4</v>
      </c>
      <c r="G917" s="6">
        <f t="shared" si="14"/>
        <v>0.96899999999999997</v>
      </c>
    </row>
    <row r="918" spans="4:7" hidden="1" x14ac:dyDescent="0.3">
      <c r="D918" s="2" t="s">
        <v>3189</v>
      </c>
      <c r="E918" s="2">
        <f>COUNTIF(IMDB_Movie_Data!A:A, D918)</f>
        <v>1</v>
      </c>
      <c r="F918" s="2">
        <f>AVERAGEIF(IMDB_Movie_Data!A:A, D918, IMDB_Movie_Data!I:I)</f>
        <v>6.4</v>
      </c>
      <c r="G918" s="6">
        <f t="shared" si="14"/>
        <v>0.97</v>
      </c>
    </row>
    <row r="919" spans="4:7" hidden="1" x14ac:dyDescent="0.3">
      <c r="D919" s="2" t="s">
        <v>1081</v>
      </c>
      <c r="E919" s="2">
        <f>COUNTIF(IMDB_Movie_Data!A:A, D919)</f>
        <v>1</v>
      </c>
      <c r="F919" s="2">
        <f>AVERAGEIF(IMDB_Movie_Data!A:A, D919, IMDB_Movie_Data!I:I)</f>
        <v>6.4</v>
      </c>
      <c r="G919" s="6">
        <f t="shared" si="14"/>
        <v>0.97099999999999997</v>
      </c>
    </row>
    <row r="920" spans="4:7" hidden="1" x14ac:dyDescent="0.3">
      <c r="D920" s="2" t="s">
        <v>11085</v>
      </c>
      <c r="E920" s="2">
        <f>COUNTIF(IMDB_Movie_Data!A:A, D920)</f>
        <v>1</v>
      </c>
      <c r="F920" s="2">
        <f>AVERAGEIF(IMDB_Movie_Data!A:A, D920, IMDB_Movie_Data!I:I)</f>
        <v>6.4</v>
      </c>
      <c r="G920" s="6">
        <f t="shared" si="14"/>
        <v>0.97199999999999998</v>
      </c>
    </row>
    <row r="921" spans="4:7" hidden="1" x14ac:dyDescent="0.3">
      <c r="D921" s="2" t="s">
        <v>11711</v>
      </c>
      <c r="E921" s="2">
        <f>COUNTIF(IMDB_Movie_Data!A:A, D921)</f>
        <v>1</v>
      </c>
      <c r="F921" s="2">
        <f>AVERAGEIF(IMDB_Movie_Data!A:A, D921, IMDB_Movie_Data!I:I)</f>
        <v>6.4</v>
      </c>
      <c r="G921" s="6">
        <f t="shared" si="14"/>
        <v>0.97299999999999998</v>
      </c>
    </row>
    <row r="922" spans="4:7" hidden="1" x14ac:dyDescent="0.3">
      <c r="D922" s="2" t="s">
        <v>12305</v>
      </c>
      <c r="E922" s="2">
        <f>COUNTIF(IMDB_Movie_Data!A:A, D922)</f>
        <v>1</v>
      </c>
      <c r="F922" s="2">
        <f>AVERAGEIF(IMDB_Movie_Data!A:A, D922, IMDB_Movie_Data!I:I)</f>
        <v>6.4</v>
      </c>
      <c r="G922" s="6">
        <f t="shared" si="14"/>
        <v>0.97399999999999998</v>
      </c>
    </row>
    <row r="923" spans="4:7" hidden="1" x14ac:dyDescent="0.3">
      <c r="D923" s="2" t="s">
        <v>12748</v>
      </c>
      <c r="E923" s="2">
        <f>COUNTIF(IMDB_Movie_Data!A:A, D923)</f>
        <v>1</v>
      </c>
      <c r="F923" s="2">
        <f>AVERAGEIF(IMDB_Movie_Data!A:A, D923, IMDB_Movie_Data!I:I)</f>
        <v>6.4</v>
      </c>
      <c r="G923" s="6">
        <f t="shared" si="14"/>
        <v>0.97599999999999998</v>
      </c>
    </row>
    <row r="924" spans="4:7" hidden="1" x14ac:dyDescent="0.3">
      <c r="D924" s="2" t="s">
        <v>12945</v>
      </c>
      <c r="E924" s="2">
        <f>COUNTIF(IMDB_Movie_Data!A:A, D924)</f>
        <v>1</v>
      </c>
      <c r="F924" s="2">
        <f>AVERAGEIF(IMDB_Movie_Data!A:A, D924, IMDB_Movie_Data!I:I)</f>
        <v>6.4</v>
      </c>
      <c r="G924" s="6">
        <f t="shared" si="14"/>
        <v>0.97699999999999998</v>
      </c>
    </row>
    <row r="925" spans="4:7" hidden="1" x14ac:dyDescent="0.3">
      <c r="D925" s="2" t="s">
        <v>6768</v>
      </c>
      <c r="E925" s="2">
        <f>COUNTIF(IMDB_Movie_Data!A:A, D925)</f>
        <v>1</v>
      </c>
      <c r="F925" s="2">
        <f>AVERAGEIF(IMDB_Movie_Data!A:A, D925, IMDB_Movie_Data!I:I)</f>
        <v>6.4</v>
      </c>
      <c r="G925" s="6">
        <f t="shared" si="14"/>
        <v>0.97799999999999998</v>
      </c>
    </row>
    <row r="926" spans="4:7" hidden="1" x14ac:dyDescent="0.3">
      <c r="D926" s="2" t="s">
        <v>13223</v>
      </c>
      <c r="E926" s="2">
        <f>COUNTIF(IMDB_Movie_Data!A:A, D926)</f>
        <v>1</v>
      </c>
      <c r="F926" s="2">
        <f>AVERAGEIF(IMDB_Movie_Data!A:A, D926, IMDB_Movie_Data!I:I)</f>
        <v>6.4</v>
      </c>
      <c r="G926" s="6">
        <f t="shared" si="14"/>
        <v>0.97899999999999998</v>
      </c>
    </row>
    <row r="927" spans="4:7" hidden="1" x14ac:dyDescent="0.3">
      <c r="D927" s="2" t="s">
        <v>13025</v>
      </c>
      <c r="E927" s="2">
        <f>COUNTIF(IMDB_Movie_Data!A:A, D927)</f>
        <v>1</v>
      </c>
      <c r="F927" s="2">
        <f>AVERAGEIF(IMDB_Movie_Data!A:A, D927, IMDB_Movie_Data!I:I)</f>
        <v>6.4</v>
      </c>
      <c r="G927" s="6">
        <f t="shared" si="14"/>
        <v>0.98</v>
      </c>
    </row>
    <row r="928" spans="4:7" hidden="1" x14ac:dyDescent="0.3">
      <c r="D928" s="2" t="s">
        <v>14254</v>
      </c>
      <c r="E928" s="2">
        <f>COUNTIF(IMDB_Movie_Data!A:A, D928)</f>
        <v>1</v>
      </c>
      <c r="F928" s="2">
        <f>AVERAGEIF(IMDB_Movie_Data!A:A, D928, IMDB_Movie_Data!I:I)</f>
        <v>6.4</v>
      </c>
      <c r="G928" s="6">
        <f t="shared" si="14"/>
        <v>0.98099999999999998</v>
      </c>
    </row>
    <row r="929" spans="4:7" hidden="1" x14ac:dyDescent="0.3">
      <c r="D929" s="2" t="s">
        <v>14697</v>
      </c>
      <c r="E929" s="2">
        <f>COUNTIF(IMDB_Movie_Data!A:A, D929)</f>
        <v>1</v>
      </c>
      <c r="F929" s="2">
        <f>AVERAGEIF(IMDB_Movie_Data!A:A, D929, IMDB_Movie_Data!I:I)</f>
        <v>6.4</v>
      </c>
      <c r="G929" s="6">
        <f t="shared" si="14"/>
        <v>0.98299999999999998</v>
      </c>
    </row>
    <row r="930" spans="4:7" hidden="1" x14ac:dyDescent="0.3">
      <c r="D930" s="2" t="s">
        <v>14744</v>
      </c>
      <c r="E930" s="2">
        <f>COUNTIF(IMDB_Movie_Data!A:A, D930)</f>
        <v>1</v>
      </c>
      <c r="F930" s="2">
        <f>AVERAGEIF(IMDB_Movie_Data!A:A, D930, IMDB_Movie_Data!I:I)</f>
        <v>6.4</v>
      </c>
      <c r="G930" s="6">
        <f t="shared" si="14"/>
        <v>0.98399999999999999</v>
      </c>
    </row>
    <row r="931" spans="4:7" hidden="1" x14ac:dyDescent="0.3">
      <c r="D931" s="2" t="s">
        <v>16808</v>
      </c>
      <c r="E931" s="2">
        <f>COUNTIF(IMDB_Movie_Data!A:A, D931)</f>
        <v>1</v>
      </c>
      <c r="F931" s="2">
        <f>AVERAGEIF(IMDB_Movie_Data!A:A, D931, IMDB_Movie_Data!I:I)</f>
        <v>6.4</v>
      </c>
      <c r="G931" s="6">
        <f t="shared" si="14"/>
        <v>0.98499999999999999</v>
      </c>
    </row>
    <row r="932" spans="4:7" hidden="1" x14ac:dyDescent="0.3">
      <c r="D932" s="2" t="s">
        <v>16240</v>
      </c>
      <c r="E932" s="2">
        <f>COUNTIF(IMDB_Movie_Data!A:A, D932)</f>
        <v>1</v>
      </c>
      <c r="F932" s="2">
        <f>AVERAGEIF(IMDB_Movie_Data!A:A, D932, IMDB_Movie_Data!I:I)</f>
        <v>6.4</v>
      </c>
      <c r="G932" s="6">
        <f t="shared" si="14"/>
        <v>0.98599999999999999</v>
      </c>
    </row>
    <row r="933" spans="4:7" hidden="1" x14ac:dyDescent="0.3">
      <c r="D933" s="2" t="s">
        <v>18984</v>
      </c>
      <c r="E933" s="2">
        <f>COUNTIF(IMDB_Movie_Data!A:A, D933)</f>
        <v>1</v>
      </c>
      <c r="F933" s="2">
        <f>AVERAGEIF(IMDB_Movie_Data!A:A, D933, IMDB_Movie_Data!I:I)</f>
        <v>6.4</v>
      </c>
      <c r="G933" s="6">
        <f t="shared" si="14"/>
        <v>0.98699999999999999</v>
      </c>
    </row>
    <row r="934" spans="4:7" hidden="1" x14ac:dyDescent="0.3">
      <c r="D934" s="2" t="s">
        <v>17896</v>
      </c>
      <c r="E934" s="2">
        <f>COUNTIF(IMDB_Movie_Data!A:A, D934)</f>
        <v>1</v>
      </c>
      <c r="F934" s="2">
        <f>AVERAGEIF(IMDB_Movie_Data!A:A, D934, IMDB_Movie_Data!I:I)</f>
        <v>6.4</v>
      </c>
      <c r="G934" s="6">
        <f t="shared" si="14"/>
        <v>0.98899999999999999</v>
      </c>
    </row>
    <row r="935" spans="4:7" hidden="1" x14ac:dyDescent="0.3">
      <c r="D935" s="2" t="s">
        <v>19115</v>
      </c>
      <c r="E935" s="2">
        <f>COUNTIF(IMDB_Movie_Data!A:A, D935)</f>
        <v>1</v>
      </c>
      <c r="F935" s="2">
        <f>AVERAGEIF(IMDB_Movie_Data!A:A, D935, IMDB_Movie_Data!I:I)</f>
        <v>6.4</v>
      </c>
      <c r="G935" s="6">
        <f t="shared" si="14"/>
        <v>0.99</v>
      </c>
    </row>
    <row r="936" spans="4:7" hidden="1" x14ac:dyDescent="0.3">
      <c r="D936" s="2" t="s">
        <v>19638</v>
      </c>
      <c r="E936" s="2">
        <f>COUNTIF(IMDB_Movie_Data!A:A, D936)</f>
        <v>1</v>
      </c>
      <c r="F936" s="2">
        <f>AVERAGEIF(IMDB_Movie_Data!A:A, D936, IMDB_Movie_Data!I:I)</f>
        <v>6.4</v>
      </c>
      <c r="G936" s="6">
        <f t="shared" si="14"/>
        <v>0.99099999999999999</v>
      </c>
    </row>
    <row r="937" spans="4:7" hidden="1" x14ac:dyDescent="0.3">
      <c r="D937" s="2" t="s">
        <v>22083</v>
      </c>
      <c r="E937" s="2">
        <f>COUNTIF(IMDB_Movie_Data!A:A, D937)</f>
        <v>1</v>
      </c>
      <c r="F937" s="2">
        <f>AVERAGEIF(IMDB_Movie_Data!A:A, D937, IMDB_Movie_Data!I:I)</f>
        <v>6.4</v>
      </c>
      <c r="G937" s="6">
        <f t="shared" si="14"/>
        <v>0.99199999999999999</v>
      </c>
    </row>
    <row r="938" spans="4:7" hidden="1" x14ac:dyDescent="0.3">
      <c r="D938" s="2" t="s">
        <v>22385</v>
      </c>
      <c r="E938" s="2">
        <f>COUNTIF(IMDB_Movie_Data!A:A, D938)</f>
        <v>1</v>
      </c>
      <c r="F938" s="2">
        <f>AVERAGEIF(IMDB_Movie_Data!A:A, D938, IMDB_Movie_Data!I:I)</f>
        <v>6.4</v>
      </c>
      <c r="G938" s="6">
        <f t="shared" si="14"/>
        <v>0.99299999999999999</v>
      </c>
    </row>
    <row r="939" spans="4:7" hidden="1" x14ac:dyDescent="0.3">
      <c r="D939" s="2" t="s">
        <v>22646</v>
      </c>
      <c r="E939" s="2">
        <f>COUNTIF(IMDB_Movie_Data!A:A, D939)</f>
        <v>1</v>
      </c>
      <c r="F939" s="2">
        <f>AVERAGEIF(IMDB_Movie_Data!A:A, D939, IMDB_Movie_Data!I:I)</f>
        <v>6.4</v>
      </c>
      <c r="G939" s="6">
        <f t="shared" si="14"/>
        <v>0.995</v>
      </c>
    </row>
    <row r="940" spans="4:7" hidden="1" x14ac:dyDescent="0.3">
      <c r="D940" s="2" t="s">
        <v>23141</v>
      </c>
      <c r="E940" s="2">
        <f>COUNTIF(IMDB_Movie_Data!A:A, D940)</f>
        <v>1</v>
      </c>
      <c r="F940" s="2">
        <f>AVERAGEIF(IMDB_Movie_Data!A:A, D940, IMDB_Movie_Data!I:I)</f>
        <v>6.4</v>
      </c>
      <c r="G940" s="6">
        <f t="shared" si="14"/>
        <v>0.996</v>
      </c>
    </row>
    <row r="941" spans="4:7" hidden="1" x14ac:dyDescent="0.3">
      <c r="D941" s="2" t="s">
        <v>23190</v>
      </c>
      <c r="E941" s="2">
        <f>COUNTIF(IMDB_Movie_Data!A:A, D941)</f>
        <v>1</v>
      </c>
      <c r="F941" s="2">
        <f>AVERAGEIF(IMDB_Movie_Data!A:A, D941, IMDB_Movie_Data!I:I)</f>
        <v>6.4</v>
      </c>
      <c r="G941" s="6">
        <f t="shared" si="14"/>
        <v>0.997</v>
      </c>
    </row>
    <row r="942" spans="4:7" hidden="1" x14ac:dyDescent="0.3">
      <c r="D942" s="2" t="s">
        <v>23406</v>
      </c>
      <c r="E942" s="2">
        <f>COUNTIF(IMDB_Movie_Data!A:A, D942)</f>
        <v>1</v>
      </c>
      <c r="F942" s="2">
        <f>AVERAGEIF(IMDB_Movie_Data!A:A, D942, IMDB_Movie_Data!I:I)</f>
        <v>6.4</v>
      </c>
      <c r="G942" s="6">
        <f t="shared" si="14"/>
        <v>0.998</v>
      </c>
    </row>
    <row r="943" spans="4:7" hidden="1" x14ac:dyDescent="0.3">
      <c r="D943" s="2" t="s">
        <v>2843</v>
      </c>
      <c r="E943" s="2">
        <f>COUNTIF(IMDB_Movie_Data!A:A, D943)</f>
        <v>6</v>
      </c>
      <c r="F943" s="2">
        <f>AVERAGEIF(IMDB_Movie_Data!A:A, D943, IMDB_Movie_Data!I:I)</f>
        <v>6.3999999999999995</v>
      </c>
      <c r="G943" s="6">
        <f t="shared" si="14"/>
        <v>0.995</v>
      </c>
    </row>
    <row r="944" spans="4:7" hidden="1" x14ac:dyDescent="0.3">
      <c r="D944" s="2" t="s">
        <v>2565</v>
      </c>
      <c r="E944" s="2">
        <f>COUNTIF(IMDB_Movie_Data!A:A, D944)</f>
        <v>3</v>
      </c>
      <c r="F944" s="2">
        <f>AVERAGEIF(IMDB_Movie_Data!A:A, D944, IMDB_Movie_Data!I:I)</f>
        <v>6.3999999999999995</v>
      </c>
      <c r="G944" s="6">
        <f t="shared" si="14"/>
        <v>0.996</v>
      </c>
    </row>
    <row r="945" spans="4:7" hidden="1" x14ac:dyDescent="0.3">
      <c r="D945" s="2" t="s">
        <v>10161</v>
      </c>
      <c r="E945" s="2">
        <f>COUNTIF(IMDB_Movie_Data!A:A, D945)</f>
        <v>3</v>
      </c>
      <c r="F945" s="2">
        <f>AVERAGEIF(IMDB_Movie_Data!A:A, D945, IMDB_Movie_Data!I:I)</f>
        <v>6.3999999999999995</v>
      </c>
      <c r="G945" s="6">
        <f t="shared" si="14"/>
        <v>0.997</v>
      </c>
    </row>
    <row r="946" spans="4:7" hidden="1" x14ac:dyDescent="0.3">
      <c r="D946" s="2" t="s">
        <v>9802</v>
      </c>
      <c r="E946" s="2">
        <f>COUNTIF(IMDB_Movie_Data!A:A, D946)</f>
        <v>3</v>
      </c>
      <c r="F946" s="2">
        <f>AVERAGEIF(IMDB_Movie_Data!A:A, D946, IMDB_Movie_Data!I:I)</f>
        <v>6.3999999999999995</v>
      </c>
      <c r="G946" s="6">
        <f t="shared" si="14"/>
        <v>0.998</v>
      </c>
    </row>
    <row r="947" spans="4:7" hidden="1" x14ac:dyDescent="0.3">
      <c r="D947" s="2" t="s">
        <v>18750</v>
      </c>
      <c r="E947" s="2">
        <f>COUNTIF(IMDB_Movie_Data!A:A, D947)</f>
        <v>3</v>
      </c>
      <c r="F947" s="2">
        <f>AVERAGEIF(IMDB_Movie_Data!A:A, D947, IMDB_Movie_Data!I:I)</f>
        <v>6.3666666666666671</v>
      </c>
      <c r="G947" s="6">
        <f t="shared" si="14"/>
        <v>0.99299999999999999</v>
      </c>
    </row>
    <row r="948" spans="4:7" hidden="1" x14ac:dyDescent="0.3">
      <c r="D948" s="2" t="s">
        <v>9031</v>
      </c>
      <c r="E948" s="2">
        <f>COUNTIF(IMDB_Movie_Data!A:A, D948)</f>
        <v>3</v>
      </c>
      <c r="F948" s="2">
        <f>AVERAGEIF(IMDB_Movie_Data!A:A, D948, IMDB_Movie_Data!I:I)</f>
        <v>6.3666666666666671</v>
      </c>
      <c r="G948" s="6">
        <f t="shared" si="14"/>
        <v>0.995</v>
      </c>
    </row>
    <row r="949" spans="4:7" hidden="1" x14ac:dyDescent="0.3">
      <c r="D949" s="2" t="s">
        <v>5985</v>
      </c>
      <c r="E949" s="2">
        <f>COUNTIF(IMDB_Movie_Data!A:A, D949)</f>
        <v>3</v>
      </c>
      <c r="F949" s="2">
        <f>AVERAGEIF(IMDB_Movie_Data!A:A, D949, IMDB_Movie_Data!I:I)</f>
        <v>6.3666666666666671</v>
      </c>
      <c r="G949" s="6">
        <f t="shared" si="14"/>
        <v>0.996</v>
      </c>
    </row>
    <row r="950" spans="4:7" hidden="1" x14ac:dyDescent="0.3">
      <c r="D950" s="2" t="s">
        <v>2156</v>
      </c>
      <c r="E950" s="2">
        <f>COUNTIF(IMDB_Movie_Data!A:A, D950)</f>
        <v>3</v>
      </c>
      <c r="F950" s="2">
        <f>AVERAGEIF(IMDB_Movie_Data!A:A, D950, IMDB_Movie_Data!I:I)</f>
        <v>6.3666666666666671</v>
      </c>
      <c r="G950" s="6">
        <f t="shared" si="14"/>
        <v>0.997</v>
      </c>
    </row>
    <row r="951" spans="4:7" hidden="1" x14ac:dyDescent="0.3">
      <c r="D951" s="2" t="s">
        <v>6097</v>
      </c>
      <c r="E951" s="2">
        <f>COUNTIF(IMDB_Movie_Data!A:A, D951)</f>
        <v>3</v>
      </c>
      <c r="F951" s="2">
        <f>AVERAGEIF(IMDB_Movie_Data!A:A, D951, IMDB_Movie_Data!I:I)</f>
        <v>6.3666666666666671</v>
      </c>
      <c r="G951" s="6">
        <f t="shared" si="14"/>
        <v>0.998</v>
      </c>
    </row>
    <row r="952" spans="4:7" hidden="1" x14ac:dyDescent="0.3">
      <c r="D952" s="2" t="s">
        <v>1016</v>
      </c>
      <c r="E952" s="2">
        <f>COUNTIF(IMDB_Movie_Data!A:A, D952)</f>
        <v>2</v>
      </c>
      <c r="F952" s="2">
        <f>AVERAGEIF(IMDB_Movie_Data!A:A, D952, IMDB_Movie_Data!I:I)</f>
        <v>6.35</v>
      </c>
      <c r="G952" s="6">
        <f t="shared" si="14"/>
        <v>0.99299999999999999</v>
      </c>
    </row>
    <row r="953" spans="4:7" hidden="1" x14ac:dyDescent="0.3">
      <c r="D953" s="2" t="s">
        <v>4931</v>
      </c>
      <c r="E953" s="2">
        <f>COUNTIF(IMDB_Movie_Data!A:A, D953)</f>
        <v>2</v>
      </c>
      <c r="F953" s="2">
        <f>AVERAGEIF(IMDB_Movie_Data!A:A, D953, IMDB_Movie_Data!I:I)</f>
        <v>6.35</v>
      </c>
      <c r="G953" s="6">
        <f t="shared" si="14"/>
        <v>0.995</v>
      </c>
    </row>
    <row r="954" spans="4:7" hidden="1" x14ac:dyDescent="0.3">
      <c r="D954" s="2" t="s">
        <v>17984</v>
      </c>
      <c r="E954" s="2">
        <f>COUNTIF(IMDB_Movie_Data!A:A, D954)</f>
        <v>2</v>
      </c>
      <c r="F954" s="2">
        <f>AVERAGEIF(IMDB_Movie_Data!A:A, D954, IMDB_Movie_Data!I:I)</f>
        <v>6.35</v>
      </c>
      <c r="G954" s="6">
        <f t="shared" si="14"/>
        <v>0.996</v>
      </c>
    </row>
    <row r="955" spans="4:7" hidden="1" x14ac:dyDescent="0.3">
      <c r="D955" s="2" t="s">
        <v>4118</v>
      </c>
      <c r="E955" s="2">
        <f>COUNTIF(IMDB_Movie_Data!A:A, D955)</f>
        <v>2</v>
      </c>
      <c r="F955" s="2">
        <f>AVERAGEIF(IMDB_Movie_Data!A:A, D955, IMDB_Movie_Data!I:I)</f>
        <v>6.35</v>
      </c>
      <c r="G955" s="6">
        <f t="shared" si="14"/>
        <v>0.997</v>
      </c>
    </row>
    <row r="956" spans="4:7" hidden="1" x14ac:dyDescent="0.3">
      <c r="D956" s="2" t="s">
        <v>14787</v>
      </c>
      <c r="E956" s="2">
        <f>COUNTIF(IMDB_Movie_Data!A:A, D956)</f>
        <v>4</v>
      </c>
      <c r="F956" s="2">
        <f>AVERAGEIF(IMDB_Movie_Data!A:A, D956, IMDB_Movie_Data!I:I)</f>
        <v>6.35</v>
      </c>
      <c r="G956" s="6">
        <f t="shared" si="14"/>
        <v>0.998</v>
      </c>
    </row>
    <row r="957" spans="4:7" hidden="1" x14ac:dyDescent="0.3">
      <c r="D957" s="2" t="s">
        <v>1257</v>
      </c>
      <c r="E957" s="2">
        <f>COUNTIF(IMDB_Movie_Data!A:A, D957)</f>
        <v>6</v>
      </c>
      <c r="F957" s="2">
        <f>AVERAGEIF(IMDB_Movie_Data!A:A, D957, IMDB_Movie_Data!I:I)</f>
        <v>6.3499999999999988</v>
      </c>
      <c r="G957" s="6">
        <f t="shared" si="14"/>
        <v>0.998</v>
      </c>
    </row>
    <row r="958" spans="4:7" x14ac:dyDescent="0.3">
      <c r="D958" s="2" t="s">
        <v>1324</v>
      </c>
      <c r="E958" s="2">
        <f>COUNTIF(IMDB_Movie_Data!A:A, D958)</f>
        <v>12</v>
      </c>
      <c r="F958" s="2">
        <f>AVERAGEIF(IMDB_Movie_Data!A:A, D958, IMDB_Movie_Data!I:I)</f>
        <v>6.3416666666666659</v>
      </c>
      <c r="G958" s="9">
        <f t="shared" si="14"/>
        <v>0.998</v>
      </c>
    </row>
    <row r="959" spans="4:7" hidden="1" x14ac:dyDescent="0.3">
      <c r="D959" s="2" t="s">
        <v>2112</v>
      </c>
      <c r="E959" s="2">
        <f>COUNTIF(IMDB_Movie_Data!A:A, D959)</f>
        <v>5</v>
      </c>
      <c r="F959" s="2">
        <f>AVERAGEIF(IMDB_Movie_Data!A:A, D959, IMDB_Movie_Data!I:I)</f>
        <v>6.3400000000000007</v>
      </c>
      <c r="G959" s="6">
        <f t="shared" si="14"/>
        <v>0.998</v>
      </c>
    </row>
    <row r="960" spans="4:7" hidden="1" x14ac:dyDescent="0.3">
      <c r="D960" s="2" t="s">
        <v>13792</v>
      </c>
      <c r="E960" s="2">
        <f>COUNTIF(IMDB_Movie_Data!A:A, D960)</f>
        <v>3</v>
      </c>
      <c r="F960" s="2">
        <f>AVERAGEIF(IMDB_Movie_Data!A:A, D960, IMDB_Movie_Data!I:I)</f>
        <v>6.333333333333333</v>
      </c>
      <c r="G960" s="6">
        <f t="shared" si="14"/>
        <v>0.997</v>
      </c>
    </row>
    <row r="961" spans="4:7" hidden="1" x14ac:dyDescent="0.3">
      <c r="D961" s="2" t="s">
        <v>9610</v>
      </c>
      <c r="E961" s="2">
        <f>COUNTIF(IMDB_Movie_Data!A:A, D961)</f>
        <v>3</v>
      </c>
      <c r="F961" s="2">
        <f>AVERAGEIF(IMDB_Movie_Data!A:A, D961, IMDB_Movie_Data!I:I)</f>
        <v>6.333333333333333</v>
      </c>
      <c r="G961" s="6">
        <f t="shared" si="14"/>
        <v>0.998</v>
      </c>
    </row>
    <row r="962" spans="4:7" hidden="1" x14ac:dyDescent="0.3">
      <c r="D962" s="2" t="s">
        <v>893</v>
      </c>
      <c r="E962" s="2">
        <f>COUNTIF(IMDB_Movie_Data!A:A, D962)</f>
        <v>4</v>
      </c>
      <c r="F962" s="2">
        <f>AVERAGEIF(IMDB_Movie_Data!A:A, D962, IMDB_Movie_Data!I:I)</f>
        <v>6.3250000000000002</v>
      </c>
      <c r="G962" s="6">
        <f t="shared" si="14"/>
        <v>0.998</v>
      </c>
    </row>
    <row r="963" spans="4:7" hidden="1" x14ac:dyDescent="0.3">
      <c r="D963" s="2" t="s">
        <v>741</v>
      </c>
      <c r="E963" s="2">
        <f>COUNTIF(IMDB_Movie_Data!A:A, D963)</f>
        <v>5</v>
      </c>
      <c r="F963" s="2">
        <f>AVERAGEIF(IMDB_Movie_Data!A:A, D963, IMDB_Movie_Data!I:I)</f>
        <v>6.3199999999999994</v>
      </c>
      <c r="G963" s="6">
        <f t="shared" si="14"/>
        <v>0.998</v>
      </c>
    </row>
    <row r="964" spans="4:7" hidden="1" x14ac:dyDescent="0.3">
      <c r="D964" s="2" t="s">
        <v>514</v>
      </c>
      <c r="E964" s="2">
        <f>COUNTIF(IMDB_Movie_Data!A:A, D964)</f>
        <v>7</v>
      </c>
      <c r="F964" s="2">
        <f>AVERAGEIF(IMDB_Movie_Data!A:A, D964, IMDB_Movie_Data!I:I)</f>
        <v>6.3142857142857149</v>
      </c>
      <c r="G964" s="6">
        <f t="shared" si="14"/>
        <v>0.998</v>
      </c>
    </row>
    <row r="965" spans="4:7" hidden="1" x14ac:dyDescent="0.3">
      <c r="D965" s="2" t="s">
        <v>10752</v>
      </c>
      <c r="E965" s="2">
        <f>COUNTIF(IMDB_Movie_Data!A:A, D965)</f>
        <v>2</v>
      </c>
      <c r="F965" s="2">
        <f>AVERAGEIF(IMDB_Movie_Data!A:A, D965, IMDB_Movie_Data!I:I)</f>
        <v>6.3000000000000007</v>
      </c>
      <c r="G965" s="6">
        <f t="shared" ref="G965:G1028" si="15">_xlfn.PERCENTRANK.EXC(F965:F2715, F965)</f>
        <v>0.99399999999999999</v>
      </c>
    </row>
    <row r="966" spans="4:7" hidden="1" x14ac:dyDescent="0.3">
      <c r="D966" s="2" t="s">
        <v>13986</v>
      </c>
      <c r="E966" s="2">
        <f>COUNTIF(IMDB_Movie_Data!A:A, D966)</f>
        <v>2</v>
      </c>
      <c r="F966" s="2">
        <f>AVERAGEIF(IMDB_Movie_Data!A:A, D966, IMDB_Movie_Data!I:I)</f>
        <v>6.3000000000000007</v>
      </c>
      <c r="G966" s="6">
        <f t="shared" si="15"/>
        <v>0.996</v>
      </c>
    </row>
    <row r="967" spans="4:7" hidden="1" x14ac:dyDescent="0.3">
      <c r="D967" s="2" t="s">
        <v>7905</v>
      </c>
      <c r="E967" s="2">
        <f>COUNTIF(IMDB_Movie_Data!A:A, D967)</f>
        <v>2</v>
      </c>
      <c r="F967" s="2">
        <f>AVERAGEIF(IMDB_Movie_Data!A:A, D967, IMDB_Movie_Data!I:I)</f>
        <v>6.3000000000000007</v>
      </c>
      <c r="G967" s="6">
        <f t="shared" si="15"/>
        <v>0.997</v>
      </c>
    </row>
    <row r="968" spans="4:7" hidden="1" x14ac:dyDescent="0.3">
      <c r="D968" s="2" t="s">
        <v>2277</v>
      </c>
      <c r="E968" s="2">
        <f>COUNTIF(IMDB_Movie_Data!A:A, D968)</f>
        <v>2</v>
      </c>
      <c r="F968" s="2">
        <f>AVERAGEIF(IMDB_Movie_Data!A:A, D968, IMDB_Movie_Data!I:I)</f>
        <v>6.3000000000000007</v>
      </c>
      <c r="G968" s="6">
        <f t="shared" si="15"/>
        <v>0.998</v>
      </c>
    </row>
    <row r="969" spans="4:7" hidden="1" x14ac:dyDescent="0.3">
      <c r="D969" s="2" t="s">
        <v>2042</v>
      </c>
      <c r="E969" s="2">
        <f>COUNTIF(IMDB_Movie_Data!A:A, D969)</f>
        <v>6</v>
      </c>
      <c r="F969" s="2">
        <f>AVERAGEIF(IMDB_Movie_Data!A:A, D969, IMDB_Movie_Data!I:I)</f>
        <v>6.3</v>
      </c>
      <c r="G969" s="6">
        <f t="shared" si="15"/>
        <v>0.94099999999999995</v>
      </c>
    </row>
    <row r="970" spans="4:7" hidden="1" x14ac:dyDescent="0.3">
      <c r="D970" s="2" t="s">
        <v>2682</v>
      </c>
      <c r="E970" s="2">
        <f>COUNTIF(IMDB_Movie_Data!A:A, D970)</f>
        <v>4</v>
      </c>
      <c r="F970" s="2">
        <f>AVERAGEIF(IMDB_Movie_Data!A:A, D970, IMDB_Movie_Data!I:I)</f>
        <v>6.3</v>
      </c>
      <c r="G970" s="6">
        <f t="shared" si="15"/>
        <v>0.94199999999999995</v>
      </c>
    </row>
    <row r="971" spans="4:7" hidden="1" x14ac:dyDescent="0.3">
      <c r="D971" s="2" t="s">
        <v>14108</v>
      </c>
      <c r="E971" s="2">
        <f>COUNTIF(IMDB_Movie_Data!A:A, D971)</f>
        <v>4</v>
      </c>
      <c r="F971" s="2">
        <f>AVERAGEIF(IMDB_Movie_Data!A:A, D971, IMDB_Movie_Data!I:I)</f>
        <v>6.3</v>
      </c>
      <c r="G971" s="6">
        <f t="shared" si="15"/>
        <v>0.94399999999999995</v>
      </c>
    </row>
    <row r="972" spans="4:7" hidden="1" x14ac:dyDescent="0.3">
      <c r="D972" s="2" t="s">
        <v>8108</v>
      </c>
      <c r="E972" s="2">
        <f>COUNTIF(IMDB_Movie_Data!A:A, D972)</f>
        <v>2</v>
      </c>
      <c r="F972" s="2">
        <f>AVERAGEIF(IMDB_Movie_Data!A:A, D972, IMDB_Movie_Data!I:I)</f>
        <v>6.3</v>
      </c>
      <c r="G972" s="6">
        <f t="shared" si="15"/>
        <v>0.94499999999999995</v>
      </c>
    </row>
    <row r="973" spans="4:7" hidden="1" x14ac:dyDescent="0.3">
      <c r="D973" s="2" t="s">
        <v>13672</v>
      </c>
      <c r="E973" s="2">
        <f>COUNTIF(IMDB_Movie_Data!A:A, D973)</f>
        <v>2</v>
      </c>
      <c r="F973" s="2">
        <f>AVERAGEIF(IMDB_Movie_Data!A:A, D973, IMDB_Movie_Data!I:I)</f>
        <v>6.3</v>
      </c>
      <c r="G973" s="6">
        <f t="shared" si="15"/>
        <v>0.94599999999999995</v>
      </c>
    </row>
    <row r="974" spans="4:7" hidden="1" x14ac:dyDescent="0.3">
      <c r="D974" s="2" t="s">
        <v>2266</v>
      </c>
      <c r="E974" s="2">
        <f>COUNTIF(IMDB_Movie_Data!A:A, D974)</f>
        <v>2</v>
      </c>
      <c r="F974" s="2">
        <f>AVERAGEIF(IMDB_Movie_Data!A:A, D974, IMDB_Movie_Data!I:I)</f>
        <v>6.3</v>
      </c>
      <c r="G974" s="6">
        <f t="shared" si="15"/>
        <v>0.94699999999999995</v>
      </c>
    </row>
    <row r="975" spans="4:7" hidden="1" x14ac:dyDescent="0.3">
      <c r="D975" s="2" t="s">
        <v>3732</v>
      </c>
      <c r="E975" s="2">
        <f>COUNTIF(IMDB_Movie_Data!A:A, D975)</f>
        <v>3</v>
      </c>
      <c r="F975" s="2">
        <f>AVERAGEIF(IMDB_Movie_Data!A:A, D975, IMDB_Movie_Data!I:I)</f>
        <v>6.3</v>
      </c>
      <c r="G975" s="6">
        <f t="shared" si="15"/>
        <v>0.94799999999999995</v>
      </c>
    </row>
    <row r="976" spans="4:7" hidden="1" x14ac:dyDescent="0.3">
      <c r="D976" s="2" t="s">
        <v>10505</v>
      </c>
      <c r="E976" s="2">
        <f>COUNTIF(IMDB_Movie_Data!A:A, D976)</f>
        <v>1</v>
      </c>
      <c r="F976" s="2">
        <f>AVERAGEIF(IMDB_Movie_Data!A:A, D976, IMDB_Movie_Data!I:I)</f>
        <v>6.3</v>
      </c>
      <c r="G976" s="6">
        <f t="shared" si="15"/>
        <v>0.95</v>
      </c>
    </row>
    <row r="977" spans="4:7" hidden="1" x14ac:dyDescent="0.3">
      <c r="D977" s="2" t="s">
        <v>9632</v>
      </c>
      <c r="E977" s="2">
        <f>COUNTIF(IMDB_Movie_Data!A:A, D977)</f>
        <v>1</v>
      </c>
      <c r="F977" s="2">
        <f>AVERAGEIF(IMDB_Movie_Data!A:A, D977, IMDB_Movie_Data!I:I)</f>
        <v>6.3</v>
      </c>
      <c r="G977" s="6">
        <f t="shared" si="15"/>
        <v>0.95099999999999996</v>
      </c>
    </row>
    <row r="978" spans="4:7" hidden="1" x14ac:dyDescent="0.3">
      <c r="D978" s="2" t="s">
        <v>9758</v>
      </c>
      <c r="E978" s="2">
        <f>COUNTIF(IMDB_Movie_Data!A:A, D978)</f>
        <v>1</v>
      </c>
      <c r="F978" s="2">
        <f>AVERAGEIF(IMDB_Movie_Data!A:A, D978, IMDB_Movie_Data!I:I)</f>
        <v>6.3</v>
      </c>
      <c r="G978" s="6">
        <f t="shared" si="15"/>
        <v>0.95199999999999996</v>
      </c>
    </row>
    <row r="979" spans="4:7" hidden="1" x14ac:dyDescent="0.3">
      <c r="D979" s="2" t="s">
        <v>8032</v>
      </c>
      <c r="E979" s="2">
        <f>COUNTIF(IMDB_Movie_Data!A:A, D979)</f>
        <v>1</v>
      </c>
      <c r="F979" s="2">
        <f>AVERAGEIF(IMDB_Movie_Data!A:A, D979, IMDB_Movie_Data!I:I)</f>
        <v>6.3</v>
      </c>
      <c r="G979" s="6">
        <f t="shared" si="15"/>
        <v>0.95299999999999996</v>
      </c>
    </row>
    <row r="980" spans="4:7" hidden="1" x14ac:dyDescent="0.3">
      <c r="D980" s="2" t="s">
        <v>7993</v>
      </c>
      <c r="E980" s="2">
        <f>COUNTIF(IMDB_Movie_Data!A:A, D980)</f>
        <v>1</v>
      </c>
      <c r="F980" s="2">
        <f>AVERAGEIF(IMDB_Movie_Data!A:A, D980, IMDB_Movie_Data!I:I)</f>
        <v>6.3</v>
      </c>
      <c r="G980" s="6">
        <f t="shared" si="15"/>
        <v>0.95399999999999996</v>
      </c>
    </row>
    <row r="981" spans="4:7" hidden="1" x14ac:dyDescent="0.3">
      <c r="D981" s="2" t="s">
        <v>10786</v>
      </c>
      <c r="E981" s="2">
        <f>COUNTIF(IMDB_Movie_Data!A:A, D981)</f>
        <v>1</v>
      </c>
      <c r="F981" s="2">
        <f>AVERAGEIF(IMDB_Movie_Data!A:A, D981, IMDB_Movie_Data!I:I)</f>
        <v>6.3</v>
      </c>
      <c r="G981" s="6">
        <f t="shared" si="15"/>
        <v>0.95599999999999996</v>
      </c>
    </row>
    <row r="982" spans="4:7" hidden="1" x14ac:dyDescent="0.3">
      <c r="D982" s="2" t="s">
        <v>8519</v>
      </c>
      <c r="E982" s="2">
        <f>COUNTIF(IMDB_Movie_Data!A:A, D982)</f>
        <v>1</v>
      </c>
      <c r="F982" s="2">
        <f>AVERAGEIF(IMDB_Movie_Data!A:A, D982, IMDB_Movie_Data!I:I)</f>
        <v>6.3</v>
      </c>
      <c r="G982" s="6">
        <f t="shared" si="15"/>
        <v>0.95699999999999996</v>
      </c>
    </row>
    <row r="983" spans="4:7" hidden="1" x14ac:dyDescent="0.3">
      <c r="D983" s="2" t="s">
        <v>10909</v>
      </c>
      <c r="E983" s="2">
        <f>COUNTIF(IMDB_Movie_Data!A:A, D983)</f>
        <v>1</v>
      </c>
      <c r="F983" s="2">
        <f>AVERAGEIF(IMDB_Movie_Data!A:A, D983, IMDB_Movie_Data!I:I)</f>
        <v>6.3</v>
      </c>
      <c r="G983" s="6">
        <f t="shared" si="15"/>
        <v>0.95799999999999996</v>
      </c>
    </row>
    <row r="984" spans="4:7" hidden="1" x14ac:dyDescent="0.3">
      <c r="D984" s="2" t="s">
        <v>7823</v>
      </c>
      <c r="E984" s="2">
        <f>COUNTIF(IMDB_Movie_Data!A:A, D984)</f>
        <v>1</v>
      </c>
      <c r="F984" s="2">
        <f>AVERAGEIF(IMDB_Movie_Data!A:A, D984, IMDB_Movie_Data!I:I)</f>
        <v>6.3</v>
      </c>
      <c r="G984" s="6">
        <f t="shared" si="15"/>
        <v>0.95899999999999996</v>
      </c>
    </row>
    <row r="985" spans="4:7" hidden="1" x14ac:dyDescent="0.3">
      <c r="D985" s="2" t="s">
        <v>6783</v>
      </c>
      <c r="E985" s="2">
        <f>COUNTIF(IMDB_Movie_Data!A:A, D985)</f>
        <v>1</v>
      </c>
      <c r="F985" s="2">
        <f>AVERAGEIF(IMDB_Movie_Data!A:A, D985, IMDB_Movie_Data!I:I)</f>
        <v>6.3</v>
      </c>
      <c r="G985" s="6">
        <f t="shared" si="15"/>
        <v>0.96099999999999997</v>
      </c>
    </row>
    <row r="986" spans="4:7" hidden="1" x14ac:dyDescent="0.3">
      <c r="D986" s="2" t="s">
        <v>6182</v>
      </c>
      <c r="E986" s="2">
        <f>COUNTIF(IMDB_Movie_Data!A:A, D986)</f>
        <v>1</v>
      </c>
      <c r="F986" s="2">
        <f>AVERAGEIF(IMDB_Movie_Data!A:A, D986, IMDB_Movie_Data!I:I)</f>
        <v>6.3</v>
      </c>
      <c r="G986" s="6">
        <f t="shared" si="15"/>
        <v>0.96199999999999997</v>
      </c>
    </row>
    <row r="987" spans="4:7" hidden="1" x14ac:dyDescent="0.3">
      <c r="D987" s="2" t="s">
        <v>11183</v>
      </c>
      <c r="E987" s="2">
        <f>COUNTIF(IMDB_Movie_Data!A:A, D987)</f>
        <v>1</v>
      </c>
      <c r="F987" s="2">
        <f>AVERAGEIF(IMDB_Movie_Data!A:A, D987, IMDB_Movie_Data!I:I)</f>
        <v>6.3</v>
      </c>
      <c r="G987" s="6">
        <f t="shared" si="15"/>
        <v>0.96299999999999997</v>
      </c>
    </row>
    <row r="988" spans="4:7" hidden="1" x14ac:dyDescent="0.3">
      <c r="D988" s="2" t="s">
        <v>11664</v>
      </c>
      <c r="E988" s="2">
        <f>COUNTIF(IMDB_Movie_Data!A:A, D988)</f>
        <v>1</v>
      </c>
      <c r="F988" s="2">
        <f>AVERAGEIF(IMDB_Movie_Data!A:A, D988, IMDB_Movie_Data!I:I)</f>
        <v>6.3</v>
      </c>
      <c r="G988" s="6">
        <f t="shared" si="15"/>
        <v>0.96399999999999997</v>
      </c>
    </row>
    <row r="989" spans="4:7" hidden="1" x14ac:dyDescent="0.3">
      <c r="D989" s="2" t="s">
        <v>5653</v>
      </c>
      <c r="E989" s="2">
        <f>COUNTIF(IMDB_Movie_Data!A:A, D989)</f>
        <v>1</v>
      </c>
      <c r="F989" s="2">
        <f>AVERAGEIF(IMDB_Movie_Data!A:A, D989, IMDB_Movie_Data!I:I)</f>
        <v>6.3</v>
      </c>
      <c r="G989" s="6">
        <f t="shared" si="15"/>
        <v>0.96599999999999997</v>
      </c>
    </row>
    <row r="990" spans="4:7" hidden="1" x14ac:dyDescent="0.3">
      <c r="D990" s="2" t="s">
        <v>3414</v>
      </c>
      <c r="E990" s="2">
        <f>COUNTIF(IMDB_Movie_Data!A:A, D990)</f>
        <v>1</v>
      </c>
      <c r="F990" s="2">
        <f>AVERAGEIF(IMDB_Movie_Data!A:A, D990, IMDB_Movie_Data!I:I)</f>
        <v>6.3</v>
      </c>
      <c r="G990" s="6">
        <f t="shared" si="15"/>
        <v>0.96699999999999997</v>
      </c>
    </row>
    <row r="991" spans="4:7" hidden="1" x14ac:dyDescent="0.3">
      <c r="D991" s="2" t="s">
        <v>13191</v>
      </c>
      <c r="E991" s="2">
        <f>COUNTIF(IMDB_Movie_Data!A:A, D991)</f>
        <v>1</v>
      </c>
      <c r="F991" s="2">
        <f>AVERAGEIF(IMDB_Movie_Data!A:A, D991, IMDB_Movie_Data!I:I)</f>
        <v>6.3</v>
      </c>
      <c r="G991" s="6">
        <f t="shared" si="15"/>
        <v>0.96799999999999997</v>
      </c>
    </row>
    <row r="992" spans="4:7" hidden="1" x14ac:dyDescent="0.3">
      <c r="D992" s="2" t="s">
        <v>3207</v>
      </c>
      <c r="E992" s="2">
        <f>COUNTIF(IMDB_Movie_Data!A:A, D992)</f>
        <v>1</v>
      </c>
      <c r="F992" s="2">
        <f>AVERAGEIF(IMDB_Movie_Data!A:A, D992, IMDB_Movie_Data!I:I)</f>
        <v>6.3</v>
      </c>
      <c r="G992" s="6">
        <f t="shared" si="15"/>
        <v>0.96899999999999997</v>
      </c>
    </row>
    <row r="993" spans="4:7" hidden="1" x14ac:dyDescent="0.3">
      <c r="D993" s="2" t="s">
        <v>14349</v>
      </c>
      <c r="E993" s="2">
        <f>COUNTIF(IMDB_Movie_Data!A:A, D993)</f>
        <v>1</v>
      </c>
      <c r="F993" s="2">
        <f>AVERAGEIF(IMDB_Movie_Data!A:A, D993, IMDB_Movie_Data!I:I)</f>
        <v>6.3</v>
      </c>
      <c r="G993" s="6">
        <f t="shared" si="15"/>
        <v>0.97099999999999997</v>
      </c>
    </row>
    <row r="994" spans="4:7" hidden="1" x14ac:dyDescent="0.3">
      <c r="D994" s="2" t="s">
        <v>14591</v>
      </c>
      <c r="E994" s="2">
        <f>COUNTIF(IMDB_Movie_Data!A:A, D994)</f>
        <v>1</v>
      </c>
      <c r="F994" s="2">
        <f>AVERAGEIF(IMDB_Movie_Data!A:A, D994, IMDB_Movie_Data!I:I)</f>
        <v>6.3</v>
      </c>
      <c r="G994" s="6">
        <f t="shared" si="15"/>
        <v>0.97199999999999998</v>
      </c>
    </row>
    <row r="995" spans="4:7" hidden="1" x14ac:dyDescent="0.3">
      <c r="D995" s="2" t="s">
        <v>16092</v>
      </c>
      <c r="E995" s="2">
        <f>COUNTIF(IMDB_Movie_Data!A:A, D995)</f>
        <v>1</v>
      </c>
      <c r="F995" s="2">
        <f>AVERAGEIF(IMDB_Movie_Data!A:A, D995, IMDB_Movie_Data!I:I)</f>
        <v>6.3</v>
      </c>
      <c r="G995" s="6">
        <f t="shared" si="15"/>
        <v>0.97299999999999998</v>
      </c>
    </row>
    <row r="996" spans="4:7" hidden="1" x14ac:dyDescent="0.3">
      <c r="D996" s="2" t="s">
        <v>2669</v>
      </c>
      <c r="E996" s="2">
        <f>COUNTIF(IMDB_Movie_Data!A:A, D996)</f>
        <v>1</v>
      </c>
      <c r="F996" s="2">
        <f>AVERAGEIF(IMDB_Movie_Data!A:A, D996, IMDB_Movie_Data!I:I)</f>
        <v>6.3</v>
      </c>
      <c r="G996" s="6">
        <f t="shared" si="15"/>
        <v>0.97499999999999998</v>
      </c>
    </row>
    <row r="997" spans="4:7" hidden="1" x14ac:dyDescent="0.3">
      <c r="D997" s="2" t="s">
        <v>2026</v>
      </c>
      <c r="E997" s="2">
        <f>COUNTIF(IMDB_Movie_Data!A:A, D997)</f>
        <v>1</v>
      </c>
      <c r="F997" s="2">
        <f>AVERAGEIF(IMDB_Movie_Data!A:A, D997, IMDB_Movie_Data!I:I)</f>
        <v>6.3</v>
      </c>
      <c r="G997" s="6">
        <f t="shared" si="15"/>
        <v>0.97599999999999998</v>
      </c>
    </row>
    <row r="998" spans="4:7" hidden="1" x14ac:dyDescent="0.3">
      <c r="D998" s="2" t="s">
        <v>16644</v>
      </c>
      <c r="E998" s="2">
        <f>COUNTIF(IMDB_Movie_Data!A:A, D998)</f>
        <v>1</v>
      </c>
      <c r="F998" s="2">
        <f>AVERAGEIF(IMDB_Movie_Data!A:A, D998, IMDB_Movie_Data!I:I)</f>
        <v>6.3</v>
      </c>
      <c r="G998" s="6">
        <f t="shared" si="15"/>
        <v>0.97699999999999998</v>
      </c>
    </row>
    <row r="999" spans="4:7" hidden="1" x14ac:dyDescent="0.3">
      <c r="D999" s="2" t="s">
        <v>586</v>
      </c>
      <c r="E999" s="2">
        <f>COUNTIF(IMDB_Movie_Data!A:A, D999)</f>
        <v>1</v>
      </c>
      <c r="F999" s="2">
        <f>AVERAGEIF(IMDB_Movie_Data!A:A, D999, IMDB_Movie_Data!I:I)</f>
        <v>6.3</v>
      </c>
      <c r="G999" s="6">
        <f t="shared" si="15"/>
        <v>0.97799999999999998</v>
      </c>
    </row>
    <row r="1000" spans="4:7" hidden="1" x14ac:dyDescent="0.3">
      <c r="D1000" s="2" t="s">
        <v>16677</v>
      </c>
      <c r="E1000" s="2">
        <f>COUNTIF(IMDB_Movie_Data!A:A, D1000)</f>
        <v>1</v>
      </c>
      <c r="F1000" s="2">
        <f>AVERAGEIF(IMDB_Movie_Data!A:A, D1000, IMDB_Movie_Data!I:I)</f>
        <v>6.3</v>
      </c>
      <c r="G1000" s="6">
        <f t="shared" si="15"/>
        <v>0.98</v>
      </c>
    </row>
    <row r="1001" spans="4:7" hidden="1" x14ac:dyDescent="0.3">
      <c r="D1001" s="2" t="s">
        <v>16847</v>
      </c>
      <c r="E1001" s="2">
        <f>COUNTIF(IMDB_Movie_Data!A:A, D1001)</f>
        <v>1</v>
      </c>
      <c r="F1001" s="2">
        <f>AVERAGEIF(IMDB_Movie_Data!A:A, D1001, IMDB_Movie_Data!I:I)</f>
        <v>6.3</v>
      </c>
      <c r="G1001" s="6">
        <f t="shared" si="15"/>
        <v>0.98099999999999998</v>
      </c>
    </row>
    <row r="1002" spans="4:7" hidden="1" x14ac:dyDescent="0.3">
      <c r="D1002" s="2" t="s">
        <v>17015</v>
      </c>
      <c r="E1002" s="2">
        <f>COUNTIF(IMDB_Movie_Data!A:A, D1002)</f>
        <v>1</v>
      </c>
      <c r="F1002" s="2">
        <f>AVERAGEIF(IMDB_Movie_Data!A:A, D1002, IMDB_Movie_Data!I:I)</f>
        <v>6.3</v>
      </c>
      <c r="G1002" s="6">
        <f t="shared" si="15"/>
        <v>0.98199999999999998</v>
      </c>
    </row>
    <row r="1003" spans="4:7" hidden="1" x14ac:dyDescent="0.3">
      <c r="D1003" s="2" t="s">
        <v>17749</v>
      </c>
      <c r="E1003" s="2">
        <f>COUNTIF(IMDB_Movie_Data!A:A, D1003)</f>
        <v>1</v>
      </c>
      <c r="F1003" s="2">
        <f>AVERAGEIF(IMDB_Movie_Data!A:A, D1003, IMDB_Movie_Data!I:I)</f>
        <v>6.3</v>
      </c>
      <c r="G1003" s="6">
        <f t="shared" si="15"/>
        <v>0.98399999999999999</v>
      </c>
    </row>
    <row r="1004" spans="4:7" hidden="1" x14ac:dyDescent="0.3">
      <c r="D1004" s="2" t="s">
        <v>18650</v>
      </c>
      <c r="E1004" s="2">
        <f>COUNTIF(IMDB_Movie_Data!A:A, D1004)</f>
        <v>1</v>
      </c>
      <c r="F1004" s="2">
        <f>AVERAGEIF(IMDB_Movie_Data!A:A, D1004, IMDB_Movie_Data!I:I)</f>
        <v>6.3</v>
      </c>
      <c r="G1004" s="6">
        <f t="shared" si="15"/>
        <v>0.98499999999999999</v>
      </c>
    </row>
    <row r="1005" spans="4:7" hidden="1" x14ac:dyDescent="0.3">
      <c r="D1005" s="2" t="s">
        <v>19438</v>
      </c>
      <c r="E1005" s="2">
        <f>COUNTIF(IMDB_Movie_Data!A:A, D1005)</f>
        <v>1</v>
      </c>
      <c r="F1005" s="2">
        <f>AVERAGEIF(IMDB_Movie_Data!A:A, D1005, IMDB_Movie_Data!I:I)</f>
        <v>6.3</v>
      </c>
      <c r="G1005" s="6">
        <f t="shared" si="15"/>
        <v>0.98599999999999999</v>
      </c>
    </row>
    <row r="1006" spans="4:7" hidden="1" x14ac:dyDescent="0.3">
      <c r="D1006" s="2" t="s">
        <v>20784</v>
      </c>
      <c r="E1006" s="2">
        <f>COUNTIF(IMDB_Movie_Data!A:A, D1006)</f>
        <v>1</v>
      </c>
      <c r="F1006" s="2">
        <f>AVERAGEIF(IMDB_Movie_Data!A:A, D1006, IMDB_Movie_Data!I:I)</f>
        <v>6.3</v>
      </c>
      <c r="G1006" s="6">
        <f t="shared" si="15"/>
        <v>0.98799999999999999</v>
      </c>
    </row>
    <row r="1007" spans="4:7" hidden="1" x14ac:dyDescent="0.3">
      <c r="D1007" s="2" t="s">
        <v>20790</v>
      </c>
      <c r="E1007" s="2">
        <f>COUNTIF(IMDB_Movie_Data!A:A, D1007)</f>
        <v>1</v>
      </c>
      <c r="F1007" s="2">
        <f>AVERAGEIF(IMDB_Movie_Data!A:A, D1007, IMDB_Movie_Data!I:I)</f>
        <v>6.3</v>
      </c>
      <c r="G1007" s="6">
        <f t="shared" si="15"/>
        <v>0.98899999999999999</v>
      </c>
    </row>
    <row r="1008" spans="4:7" hidden="1" x14ac:dyDescent="0.3">
      <c r="D1008" s="2" t="s">
        <v>6251</v>
      </c>
      <c r="E1008" s="2">
        <f>COUNTIF(IMDB_Movie_Data!A:A, D1008)</f>
        <v>1</v>
      </c>
      <c r="F1008" s="2">
        <f>AVERAGEIF(IMDB_Movie_Data!A:A, D1008, IMDB_Movie_Data!I:I)</f>
        <v>6.3</v>
      </c>
      <c r="G1008" s="6">
        <f t="shared" si="15"/>
        <v>0.99</v>
      </c>
    </row>
    <row r="1009" spans="4:7" hidden="1" x14ac:dyDescent="0.3">
      <c r="D1009" s="2" t="s">
        <v>22252</v>
      </c>
      <c r="E1009" s="2">
        <f>COUNTIF(IMDB_Movie_Data!A:A, D1009)</f>
        <v>1</v>
      </c>
      <c r="F1009" s="2">
        <f>AVERAGEIF(IMDB_Movie_Data!A:A, D1009, IMDB_Movie_Data!I:I)</f>
        <v>6.3</v>
      </c>
      <c r="G1009" s="6">
        <f t="shared" si="15"/>
        <v>0.99099999999999999</v>
      </c>
    </row>
    <row r="1010" spans="4:7" hidden="1" x14ac:dyDescent="0.3">
      <c r="D1010" s="2" t="s">
        <v>18017</v>
      </c>
      <c r="E1010" s="2">
        <f>COUNTIF(IMDB_Movie_Data!A:A, D1010)</f>
        <v>1</v>
      </c>
      <c r="F1010" s="2">
        <f>AVERAGEIF(IMDB_Movie_Data!A:A, D1010, IMDB_Movie_Data!I:I)</f>
        <v>6.3</v>
      </c>
      <c r="G1010" s="6">
        <f t="shared" si="15"/>
        <v>0.99299999999999999</v>
      </c>
    </row>
    <row r="1011" spans="4:7" hidden="1" x14ac:dyDescent="0.3">
      <c r="D1011" s="2" t="s">
        <v>22944</v>
      </c>
      <c r="E1011" s="2">
        <f>COUNTIF(IMDB_Movie_Data!A:A, D1011)</f>
        <v>1</v>
      </c>
      <c r="F1011" s="2">
        <f>AVERAGEIF(IMDB_Movie_Data!A:A, D1011, IMDB_Movie_Data!I:I)</f>
        <v>6.3</v>
      </c>
      <c r="G1011" s="6">
        <f t="shared" si="15"/>
        <v>0.99399999999999999</v>
      </c>
    </row>
    <row r="1012" spans="4:7" hidden="1" x14ac:dyDescent="0.3">
      <c r="D1012" s="2" t="s">
        <v>23255</v>
      </c>
      <c r="E1012" s="2">
        <f>COUNTIF(IMDB_Movie_Data!A:A, D1012)</f>
        <v>1</v>
      </c>
      <c r="F1012" s="2">
        <f>AVERAGEIF(IMDB_Movie_Data!A:A, D1012, IMDB_Movie_Data!I:I)</f>
        <v>6.3</v>
      </c>
      <c r="G1012" s="6">
        <f t="shared" si="15"/>
        <v>0.995</v>
      </c>
    </row>
    <row r="1013" spans="4:7" hidden="1" x14ac:dyDescent="0.3">
      <c r="D1013" s="2" t="s">
        <v>21809</v>
      </c>
      <c r="E1013" s="2">
        <f>COUNTIF(IMDB_Movie_Data!A:A, D1013)</f>
        <v>1</v>
      </c>
      <c r="F1013" s="2">
        <f>AVERAGEIF(IMDB_Movie_Data!A:A, D1013, IMDB_Movie_Data!I:I)</f>
        <v>6.3</v>
      </c>
      <c r="G1013" s="6">
        <f t="shared" si="15"/>
        <v>0.997</v>
      </c>
    </row>
    <row r="1014" spans="4:7" hidden="1" x14ac:dyDescent="0.3">
      <c r="D1014" s="2" t="s">
        <v>24110</v>
      </c>
      <c r="E1014" s="2">
        <f>COUNTIF(IMDB_Movie_Data!A:A, D1014)</f>
        <v>1</v>
      </c>
      <c r="F1014" s="2">
        <f>AVERAGEIF(IMDB_Movie_Data!A:A, D1014, IMDB_Movie_Data!I:I)</f>
        <v>6.3</v>
      </c>
      <c r="G1014" s="6">
        <f t="shared" si="15"/>
        <v>0.998</v>
      </c>
    </row>
    <row r="1015" spans="4:7" hidden="1" x14ac:dyDescent="0.3">
      <c r="D1015" s="2" t="s">
        <v>1007</v>
      </c>
      <c r="E1015" s="2">
        <f>COUNTIF(IMDB_Movie_Data!A:A, D1015)</f>
        <v>4</v>
      </c>
      <c r="F1015" s="2">
        <f>AVERAGEIF(IMDB_Movie_Data!A:A, D1015, IMDB_Movie_Data!I:I)</f>
        <v>6.2750000000000004</v>
      </c>
      <c r="G1015" s="6">
        <f t="shared" si="15"/>
        <v>0.998</v>
      </c>
    </row>
    <row r="1016" spans="4:7" hidden="1" x14ac:dyDescent="0.3">
      <c r="D1016" s="2" t="s">
        <v>2017</v>
      </c>
      <c r="E1016" s="2">
        <f>COUNTIF(IMDB_Movie_Data!A:A, D1016)</f>
        <v>3</v>
      </c>
      <c r="F1016" s="2">
        <f>AVERAGEIF(IMDB_Movie_Data!A:A, D1016, IMDB_Movie_Data!I:I)</f>
        <v>6.2666666666666666</v>
      </c>
      <c r="G1016" s="6">
        <f t="shared" si="15"/>
        <v>0.997</v>
      </c>
    </row>
    <row r="1017" spans="4:7" hidden="1" x14ac:dyDescent="0.3">
      <c r="D1017" s="2" t="s">
        <v>6827</v>
      </c>
      <c r="E1017" s="2">
        <f>COUNTIF(IMDB_Movie_Data!A:A, D1017)</f>
        <v>3</v>
      </c>
      <c r="F1017" s="2">
        <f>AVERAGEIF(IMDB_Movie_Data!A:A, D1017, IMDB_Movie_Data!I:I)</f>
        <v>6.2666666666666666</v>
      </c>
      <c r="G1017" s="6">
        <f t="shared" si="15"/>
        <v>0.998</v>
      </c>
    </row>
    <row r="1018" spans="4:7" hidden="1" x14ac:dyDescent="0.3">
      <c r="D1018" s="2" t="s">
        <v>5469</v>
      </c>
      <c r="E1018" s="2">
        <f>COUNTIF(IMDB_Movie_Data!A:A, D1018)</f>
        <v>3</v>
      </c>
      <c r="F1018" s="2">
        <f>AVERAGEIF(IMDB_Movie_Data!A:A, D1018, IMDB_Movie_Data!I:I)</f>
        <v>6.2666666666666657</v>
      </c>
      <c r="G1018" s="6">
        <f t="shared" si="15"/>
        <v>0.998</v>
      </c>
    </row>
    <row r="1019" spans="4:7" hidden="1" x14ac:dyDescent="0.3">
      <c r="D1019" s="2" t="s">
        <v>6148</v>
      </c>
      <c r="E1019" s="2">
        <f>COUNTIF(IMDB_Movie_Data!A:A, D1019)</f>
        <v>5</v>
      </c>
      <c r="F1019" s="2">
        <f>AVERAGEIF(IMDB_Movie_Data!A:A, D1019, IMDB_Movie_Data!I:I)</f>
        <v>6.26</v>
      </c>
      <c r="G1019" s="6">
        <f t="shared" si="15"/>
        <v>0.998</v>
      </c>
    </row>
    <row r="1020" spans="4:7" hidden="1" x14ac:dyDescent="0.3">
      <c r="D1020" s="2" t="s">
        <v>2943</v>
      </c>
      <c r="E1020" s="2">
        <f>COUNTIF(IMDB_Movie_Data!A:A, D1020)</f>
        <v>7</v>
      </c>
      <c r="F1020" s="2">
        <f>AVERAGEIF(IMDB_Movie_Data!A:A, D1020, IMDB_Movie_Data!I:I)</f>
        <v>6.2571428571428571</v>
      </c>
      <c r="G1020" s="6">
        <f t="shared" si="15"/>
        <v>0.998</v>
      </c>
    </row>
    <row r="1021" spans="4:7" hidden="1" x14ac:dyDescent="0.3">
      <c r="D1021" s="2" t="s">
        <v>3136</v>
      </c>
      <c r="E1021" s="2">
        <f>COUNTIF(IMDB_Movie_Data!A:A, D1021)</f>
        <v>6</v>
      </c>
      <c r="F1021" s="2">
        <f>AVERAGEIF(IMDB_Movie_Data!A:A, D1021, IMDB_Movie_Data!I:I)</f>
        <v>6.25</v>
      </c>
      <c r="G1021" s="6">
        <f t="shared" si="15"/>
        <v>0.995</v>
      </c>
    </row>
    <row r="1022" spans="4:7" hidden="1" x14ac:dyDescent="0.3">
      <c r="D1022" s="2" t="s">
        <v>13975</v>
      </c>
      <c r="E1022" s="2">
        <f>COUNTIF(IMDB_Movie_Data!A:A, D1022)</f>
        <v>2</v>
      </c>
      <c r="F1022" s="2">
        <f>AVERAGEIF(IMDB_Movie_Data!A:A, D1022, IMDB_Movie_Data!I:I)</f>
        <v>6.25</v>
      </c>
      <c r="G1022" s="6">
        <f t="shared" si="15"/>
        <v>0.997</v>
      </c>
    </row>
    <row r="1023" spans="4:7" hidden="1" x14ac:dyDescent="0.3">
      <c r="D1023" s="2" t="s">
        <v>5170</v>
      </c>
      <c r="E1023" s="2">
        <f>COUNTIF(IMDB_Movie_Data!A:A, D1023)</f>
        <v>2</v>
      </c>
      <c r="F1023" s="2">
        <f>AVERAGEIF(IMDB_Movie_Data!A:A, D1023, IMDB_Movie_Data!I:I)</f>
        <v>6.25</v>
      </c>
      <c r="G1023" s="6">
        <f t="shared" si="15"/>
        <v>0.998</v>
      </c>
    </row>
    <row r="1024" spans="4:7" x14ac:dyDescent="0.3">
      <c r="D1024" s="2" t="s">
        <v>3494</v>
      </c>
      <c r="E1024" s="2">
        <f>COUNTIF(IMDB_Movie_Data!A:A, D1024)</f>
        <v>9</v>
      </c>
      <c r="F1024" s="2">
        <f>AVERAGEIF(IMDB_Movie_Data!A:A, D1024, IMDB_Movie_Data!I:I)</f>
        <v>6.2444444444444445</v>
      </c>
      <c r="G1024" s="9">
        <f t="shared" si="15"/>
        <v>0.998</v>
      </c>
    </row>
    <row r="1025" spans="4:7" hidden="1" x14ac:dyDescent="0.3">
      <c r="D1025" s="2" t="s">
        <v>5589</v>
      </c>
      <c r="E1025" s="2">
        <f>COUNTIF(IMDB_Movie_Data!A:A, D1025)</f>
        <v>3</v>
      </c>
      <c r="F1025" s="2">
        <f>AVERAGEIF(IMDB_Movie_Data!A:A, D1025, IMDB_Movie_Data!I:I)</f>
        <v>6.2333333333333343</v>
      </c>
      <c r="G1025" s="6">
        <f t="shared" si="15"/>
        <v>0.998</v>
      </c>
    </row>
    <row r="1026" spans="4:7" hidden="1" x14ac:dyDescent="0.3">
      <c r="D1026" s="2" t="s">
        <v>5867</v>
      </c>
      <c r="E1026" s="2">
        <f>COUNTIF(IMDB_Movie_Data!A:A, D1026)</f>
        <v>4</v>
      </c>
      <c r="F1026" s="2">
        <f>AVERAGEIF(IMDB_Movie_Data!A:A, D1026, IMDB_Movie_Data!I:I)</f>
        <v>6.2250000000000005</v>
      </c>
      <c r="G1026" s="6">
        <f t="shared" si="15"/>
        <v>0.997</v>
      </c>
    </row>
    <row r="1027" spans="4:7" hidden="1" x14ac:dyDescent="0.3">
      <c r="D1027" s="2" t="s">
        <v>7480</v>
      </c>
      <c r="E1027" s="2">
        <f>COUNTIF(IMDB_Movie_Data!A:A, D1027)</f>
        <v>4</v>
      </c>
      <c r="F1027" s="2">
        <f>AVERAGEIF(IMDB_Movie_Data!A:A, D1027, IMDB_Movie_Data!I:I)</f>
        <v>6.2250000000000005</v>
      </c>
      <c r="G1027" s="6">
        <f t="shared" si="15"/>
        <v>0.998</v>
      </c>
    </row>
    <row r="1028" spans="4:7" hidden="1" x14ac:dyDescent="0.3">
      <c r="D1028" s="2" t="s">
        <v>2461</v>
      </c>
      <c r="E1028" s="2">
        <f>COUNTIF(IMDB_Movie_Data!A:A, D1028)</f>
        <v>4</v>
      </c>
      <c r="F1028" s="2">
        <f>AVERAGEIF(IMDB_Movie_Data!A:A, D1028, IMDB_Movie_Data!I:I)</f>
        <v>6.2000000000000011</v>
      </c>
      <c r="G1028" s="6">
        <f t="shared" si="15"/>
        <v>0.998</v>
      </c>
    </row>
    <row r="1029" spans="4:7" hidden="1" x14ac:dyDescent="0.3">
      <c r="D1029" s="2" t="s">
        <v>1873</v>
      </c>
      <c r="E1029" s="2">
        <f>COUNTIF(IMDB_Movie_Data!A:A, D1029)</f>
        <v>4</v>
      </c>
      <c r="F1029" s="2">
        <f>AVERAGEIF(IMDB_Movie_Data!A:A, D1029, IMDB_Movie_Data!I:I)</f>
        <v>6.2</v>
      </c>
      <c r="G1029" s="6">
        <f t="shared" ref="G1029:G1092" si="16">_xlfn.PERCENTRANK.EXC(F1029:F2779, F1029)</f>
        <v>0.94199999999999995</v>
      </c>
    </row>
    <row r="1030" spans="4:7" hidden="1" x14ac:dyDescent="0.3">
      <c r="D1030" s="2" t="s">
        <v>3541</v>
      </c>
      <c r="E1030" s="2">
        <f>COUNTIF(IMDB_Movie_Data!A:A, D1030)</f>
        <v>3</v>
      </c>
      <c r="F1030" s="2">
        <f>AVERAGEIF(IMDB_Movie_Data!A:A, D1030, IMDB_Movie_Data!I:I)</f>
        <v>6.2</v>
      </c>
      <c r="G1030" s="6">
        <f t="shared" si="16"/>
        <v>0.94299999999999995</v>
      </c>
    </row>
    <row r="1031" spans="4:7" hidden="1" x14ac:dyDescent="0.3">
      <c r="D1031" s="2" t="s">
        <v>9470</v>
      </c>
      <c r="E1031" s="2">
        <f>COUNTIF(IMDB_Movie_Data!A:A, D1031)</f>
        <v>3</v>
      </c>
      <c r="F1031" s="2">
        <f>AVERAGEIF(IMDB_Movie_Data!A:A, D1031, IMDB_Movie_Data!I:I)</f>
        <v>6.2</v>
      </c>
      <c r="G1031" s="6">
        <f t="shared" si="16"/>
        <v>0.94399999999999995</v>
      </c>
    </row>
    <row r="1032" spans="4:7" hidden="1" x14ac:dyDescent="0.3">
      <c r="D1032" s="2" t="s">
        <v>12192</v>
      </c>
      <c r="E1032" s="2">
        <f>COUNTIF(IMDB_Movie_Data!A:A, D1032)</f>
        <v>1</v>
      </c>
      <c r="F1032" s="2">
        <f>AVERAGEIF(IMDB_Movie_Data!A:A, D1032, IMDB_Movie_Data!I:I)</f>
        <v>6.2</v>
      </c>
      <c r="G1032" s="6">
        <f t="shared" si="16"/>
        <v>0.94599999999999995</v>
      </c>
    </row>
    <row r="1033" spans="4:7" hidden="1" x14ac:dyDescent="0.3">
      <c r="D1033" s="2" t="s">
        <v>3176</v>
      </c>
      <c r="E1033" s="2">
        <f>COUNTIF(IMDB_Movie_Data!A:A, D1033)</f>
        <v>2</v>
      </c>
      <c r="F1033" s="2">
        <f>AVERAGEIF(IMDB_Movie_Data!A:A, D1033, IMDB_Movie_Data!I:I)</f>
        <v>6.2</v>
      </c>
      <c r="G1033" s="6">
        <f t="shared" si="16"/>
        <v>0.94699999999999995</v>
      </c>
    </row>
    <row r="1034" spans="4:7" hidden="1" x14ac:dyDescent="0.3">
      <c r="D1034" s="2" t="s">
        <v>22543</v>
      </c>
      <c r="E1034" s="2">
        <f>COUNTIF(IMDB_Movie_Data!A:A, D1034)</f>
        <v>2</v>
      </c>
      <c r="F1034" s="2">
        <f>AVERAGEIF(IMDB_Movie_Data!A:A, D1034, IMDB_Movie_Data!I:I)</f>
        <v>6.2</v>
      </c>
      <c r="G1034" s="6">
        <f t="shared" si="16"/>
        <v>0.94799999999999995</v>
      </c>
    </row>
    <row r="1035" spans="4:7" hidden="1" x14ac:dyDescent="0.3">
      <c r="D1035" s="2" t="s">
        <v>11447</v>
      </c>
      <c r="E1035" s="2">
        <f>COUNTIF(IMDB_Movie_Data!A:A, D1035)</f>
        <v>1</v>
      </c>
      <c r="F1035" s="2">
        <f>AVERAGEIF(IMDB_Movie_Data!A:A, D1035, IMDB_Movie_Data!I:I)</f>
        <v>6.2</v>
      </c>
      <c r="G1035" s="6">
        <f t="shared" si="16"/>
        <v>0.95</v>
      </c>
    </row>
    <row r="1036" spans="4:7" hidden="1" x14ac:dyDescent="0.3">
      <c r="D1036" s="2" t="s">
        <v>1490</v>
      </c>
      <c r="E1036" s="2">
        <f>COUNTIF(IMDB_Movie_Data!A:A, D1036)</f>
        <v>1</v>
      </c>
      <c r="F1036" s="2">
        <f>AVERAGEIF(IMDB_Movie_Data!A:A, D1036, IMDB_Movie_Data!I:I)</f>
        <v>6.2</v>
      </c>
      <c r="G1036" s="6">
        <f t="shared" si="16"/>
        <v>0.95099999999999996</v>
      </c>
    </row>
    <row r="1037" spans="4:7" hidden="1" x14ac:dyDescent="0.3">
      <c r="D1037" s="2" t="s">
        <v>7572</v>
      </c>
      <c r="E1037" s="2">
        <f>COUNTIF(IMDB_Movie_Data!A:A, D1037)</f>
        <v>1</v>
      </c>
      <c r="F1037" s="2">
        <f>AVERAGEIF(IMDB_Movie_Data!A:A, D1037, IMDB_Movie_Data!I:I)</f>
        <v>6.2</v>
      </c>
      <c r="G1037" s="6">
        <f t="shared" si="16"/>
        <v>0.95199999999999996</v>
      </c>
    </row>
    <row r="1038" spans="4:7" hidden="1" x14ac:dyDescent="0.3">
      <c r="D1038" s="2" t="s">
        <v>7919</v>
      </c>
      <c r="E1038" s="2">
        <f>COUNTIF(IMDB_Movie_Data!A:A, D1038)</f>
        <v>1</v>
      </c>
      <c r="F1038" s="2">
        <f>AVERAGEIF(IMDB_Movie_Data!A:A, D1038, IMDB_Movie_Data!I:I)</f>
        <v>6.2</v>
      </c>
      <c r="G1038" s="6">
        <f t="shared" si="16"/>
        <v>0.95399999999999996</v>
      </c>
    </row>
    <row r="1039" spans="4:7" hidden="1" x14ac:dyDescent="0.3">
      <c r="D1039" s="2" t="s">
        <v>12060</v>
      </c>
      <c r="E1039" s="2">
        <f>COUNTIF(IMDB_Movie_Data!A:A, D1039)</f>
        <v>1</v>
      </c>
      <c r="F1039" s="2">
        <f>AVERAGEIF(IMDB_Movie_Data!A:A, D1039, IMDB_Movie_Data!I:I)</f>
        <v>6.2</v>
      </c>
      <c r="G1039" s="6">
        <f t="shared" si="16"/>
        <v>0.95499999999999996</v>
      </c>
    </row>
    <row r="1040" spans="4:7" hidden="1" x14ac:dyDescent="0.3">
      <c r="D1040" s="2" t="s">
        <v>10468</v>
      </c>
      <c r="E1040" s="2">
        <f>COUNTIF(IMDB_Movie_Data!A:A, D1040)</f>
        <v>1</v>
      </c>
      <c r="F1040" s="2">
        <f>AVERAGEIF(IMDB_Movie_Data!A:A, D1040, IMDB_Movie_Data!I:I)</f>
        <v>6.2</v>
      </c>
      <c r="G1040" s="6">
        <f t="shared" si="16"/>
        <v>0.95599999999999996</v>
      </c>
    </row>
    <row r="1041" spans="4:7" hidden="1" x14ac:dyDescent="0.3">
      <c r="D1041" s="2" t="s">
        <v>7005</v>
      </c>
      <c r="E1041" s="2">
        <f>COUNTIF(IMDB_Movie_Data!A:A, D1041)</f>
        <v>1</v>
      </c>
      <c r="F1041" s="2">
        <f>AVERAGEIF(IMDB_Movie_Data!A:A, D1041, IMDB_Movie_Data!I:I)</f>
        <v>6.2</v>
      </c>
      <c r="G1041" s="6">
        <f t="shared" si="16"/>
        <v>0.95799999999999996</v>
      </c>
    </row>
    <row r="1042" spans="4:7" hidden="1" x14ac:dyDescent="0.3">
      <c r="D1042" s="2" t="s">
        <v>12577</v>
      </c>
      <c r="E1042" s="2">
        <f>COUNTIF(IMDB_Movie_Data!A:A, D1042)</f>
        <v>1</v>
      </c>
      <c r="F1042" s="2">
        <f>AVERAGEIF(IMDB_Movie_Data!A:A, D1042, IMDB_Movie_Data!I:I)</f>
        <v>6.2</v>
      </c>
      <c r="G1042" s="6">
        <f t="shared" si="16"/>
        <v>0.95899999999999996</v>
      </c>
    </row>
    <row r="1043" spans="4:7" hidden="1" x14ac:dyDescent="0.3">
      <c r="D1043" s="2" t="s">
        <v>6775</v>
      </c>
      <c r="E1043" s="2">
        <f>COUNTIF(IMDB_Movie_Data!A:A, D1043)</f>
        <v>1</v>
      </c>
      <c r="F1043" s="2">
        <f>AVERAGEIF(IMDB_Movie_Data!A:A, D1043, IMDB_Movie_Data!I:I)</f>
        <v>6.2</v>
      </c>
      <c r="G1043" s="6">
        <f t="shared" si="16"/>
        <v>0.96</v>
      </c>
    </row>
    <row r="1044" spans="4:7" hidden="1" x14ac:dyDescent="0.3">
      <c r="D1044" s="2" t="s">
        <v>12717</v>
      </c>
      <c r="E1044" s="2">
        <f>COUNTIF(IMDB_Movie_Data!A:A, D1044)</f>
        <v>1</v>
      </c>
      <c r="F1044" s="2">
        <f>AVERAGEIF(IMDB_Movie_Data!A:A, D1044, IMDB_Movie_Data!I:I)</f>
        <v>6.2</v>
      </c>
      <c r="G1044" s="6">
        <f t="shared" si="16"/>
        <v>0.96199999999999997</v>
      </c>
    </row>
    <row r="1045" spans="4:7" hidden="1" x14ac:dyDescent="0.3">
      <c r="D1045" s="2" t="s">
        <v>12778</v>
      </c>
      <c r="E1045" s="2">
        <f>COUNTIF(IMDB_Movie_Data!A:A, D1045)</f>
        <v>1</v>
      </c>
      <c r="F1045" s="2">
        <f>AVERAGEIF(IMDB_Movie_Data!A:A, D1045, IMDB_Movie_Data!I:I)</f>
        <v>6.2</v>
      </c>
      <c r="G1045" s="6">
        <f t="shared" si="16"/>
        <v>0.96299999999999997</v>
      </c>
    </row>
    <row r="1046" spans="4:7" hidden="1" x14ac:dyDescent="0.3">
      <c r="D1046" s="2" t="s">
        <v>13012</v>
      </c>
      <c r="E1046" s="2">
        <f>COUNTIF(IMDB_Movie_Data!A:A, D1046)</f>
        <v>1</v>
      </c>
      <c r="F1046" s="2">
        <f>AVERAGEIF(IMDB_Movie_Data!A:A, D1046, IMDB_Movie_Data!I:I)</f>
        <v>6.2</v>
      </c>
      <c r="G1046" s="6">
        <f t="shared" si="16"/>
        <v>0.96399999999999997</v>
      </c>
    </row>
    <row r="1047" spans="4:7" hidden="1" x14ac:dyDescent="0.3">
      <c r="D1047" s="2" t="s">
        <v>6694</v>
      </c>
      <c r="E1047" s="2">
        <f>COUNTIF(IMDB_Movie_Data!A:A, D1047)</f>
        <v>1</v>
      </c>
      <c r="F1047" s="2">
        <f>AVERAGEIF(IMDB_Movie_Data!A:A, D1047, IMDB_Movie_Data!I:I)</f>
        <v>6.2</v>
      </c>
      <c r="G1047" s="6">
        <f t="shared" si="16"/>
        <v>0.96599999999999997</v>
      </c>
    </row>
    <row r="1048" spans="4:7" hidden="1" x14ac:dyDescent="0.3">
      <c r="D1048" s="2" t="s">
        <v>5338</v>
      </c>
      <c r="E1048" s="2">
        <f>COUNTIF(IMDB_Movie_Data!A:A, D1048)</f>
        <v>1</v>
      </c>
      <c r="F1048" s="2">
        <f>AVERAGEIF(IMDB_Movie_Data!A:A, D1048, IMDB_Movie_Data!I:I)</f>
        <v>6.2</v>
      </c>
      <c r="G1048" s="6">
        <f t="shared" si="16"/>
        <v>0.96699999999999997</v>
      </c>
    </row>
    <row r="1049" spans="4:7" hidden="1" x14ac:dyDescent="0.3">
      <c r="D1049" s="2" t="s">
        <v>5263</v>
      </c>
      <c r="E1049" s="2">
        <f>COUNTIF(IMDB_Movie_Data!A:A, D1049)</f>
        <v>1</v>
      </c>
      <c r="F1049" s="2">
        <f>AVERAGEIF(IMDB_Movie_Data!A:A, D1049, IMDB_Movie_Data!I:I)</f>
        <v>6.2</v>
      </c>
      <c r="G1049" s="6">
        <f t="shared" si="16"/>
        <v>0.96799999999999997</v>
      </c>
    </row>
    <row r="1050" spans="4:7" hidden="1" x14ac:dyDescent="0.3">
      <c r="D1050" s="2" t="s">
        <v>4363</v>
      </c>
      <c r="E1050" s="2">
        <f>COUNTIF(IMDB_Movie_Data!A:A, D1050)</f>
        <v>1</v>
      </c>
      <c r="F1050" s="2">
        <f>AVERAGEIF(IMDB_Movie_Data!A:A, D1050, IMDB_Movie_Data!I:I)</f>
        <v>6.2</v>
      </c>
      <c r="G1050" s="6">
        <f t="shared" si="16"/>
        <v>0.97</v>
      </c>
    </row>
    <row r="1051" spans="4:7" hidden="1" x14ac:dyDescent="0.3">
      <c r="D1051" s="2" t="s">
        <v>1569</v>
      </c>
      <c r="E1051" s="2">
        <f>COUNTIF(IMDB_Movie_Data!A:A, D1051)</f>
        <v>1</v>
      </c>
      <c r="F1051" s="2">
        <f>AVERAGEIF(IMDB_Movie_Data!A:A, D1051, IMDB_Movie_Data!I:I)</f>
        <v>6.2</v>
      </c>
      <c r="G1051" s="6">
        <f t="shared" si="16"/>
        <v>0.97099999999999997</v>
      </c>
    </row>
    <row r="1052" spans="4:7" hidden="1" x14ac:dyDescent="0.3">
      <c r="D1052" s="2" t="s">
        <v>13239</v>
      </c>
      <c r="E1052" s="2">
        <f>COUNTIF(IMDB_Movie_Data!A:A, D1052)</f>
        <v>1</v>
      </c>
      <c r="F1052" s="2">
        <f>AVERAGEIF(IMDB_Movie_Data!A:A, D1052, IMDB_Movie_Data!I:I)</f>
        <v>6.2</v>
      </c>
      <c r="G1052" s="6">
        <f t="shared" si="16"/>
        <v>0.97299999999999998</v>
      </c>
    </row>
    <row r="1053" spans="4:7" hidden="1" x14ac:dyDescent="0.3">
      <c r="D1053" s="2" t="s">
        <v>13157</v>
      </c>
      <c r="E1053" s="2">
        <f>COUNTIF(IMDB_Movie_Data!A:A, D1053)</f>
        <v>1</v>
      </c>
      <c r="F1053" s="2">
        <f>AVERAGEIF(IMDB_Movie_Data!A:A, D1053, IMDB_Movie_Data!I:I)</f>
        <v>6.2</v>
      </c>
      <c r="G1053" s="6">
        <f t="shared" si="16"/>
        <v>0.97399999999999998</v>
      </c>
    </row>
    <row r="1054" spans="4:7" hidden="1" x14ac:dyDescent="0.3">
      <c r="D1054" s="2" t="s">
        <v>900</v>
      </c>
      <c r="E1054" s="2">
        <f>COUNTIF(IMDB_Movie_Data!A:A, D1054)</f>
        <v>1</v>
      </c>
      <c r="F1054" s="2">
        <f>AVERAGEIF(IMDB_Movie_Data!A:A, D1054, IMDB_Movie_Data!I:I)</f>
        <v>6.2</v>
      </c>
      <c r="G1054" s="6">
        <f t="shared" si="16"/>
        <v>0.97499999999999998</v>
      </c>
    </row>
    <row r="1055" spans="4:7" hidden="1" x14ac:dyDescent="0.3">
      <c r="D1055" s="2" t="s">
        <v>1502</v>
      </c>
      <c r="E1055" s="2">
        <f>COUNTIF(IMDB_Movie_Data!A:A, D1055)</f>
        <v>1</v>
      </c>
      <c r="F1055" s="2">
        <f>AVERAGEIF(IMDB_Movie_Data!A:A, D1055, IMDB_Movie_Data!I:I)</f>
        <v>6.2</v>
      </c>
      <c r="G1055" s="6">
        <f t="shared" si="16"/>
        <v>0.97699999999999998</v>
      </c>
    </row>
    <row r="1056" spans="4:7" hidden="1" x14ac:dyDescent="0.3">
      <c r="D1056" s="2" t="s">
        <v>15340</v>
      </c>
      <c r="E1056" s="2">
        <f>COUNTIF(IMDB_Movie_Data!A:A, D1056)</f>
        <v>1</v>
      </c>
      <c r="F1056" s="2">
        <f>AVERAGEIF(IMDB_Movie_Data!A:A, D1056, IMDB_Movie_Data!I:I)</f>
        <v>6.2</v>
      </c>
      <c r="G1056" s="6">
        <f t="shared" si="16"/>
        <v>0.97799999999999998</v>
      </c>
    </row>
    <row r="1057" spans="4:7" hidden="1" x14ac:dyDescent="0.3">
      <c r="D1057" s="2" t="s">
        <v>15371</v>
      </c>
      <c r="E1057" s="2">
        <f>COUNTIF(IMDB_Movie_Data!A:A, D1057)</f>
        <v>1</v>
      </c>
      <c r="F1057" s="2">
        <f>AVERAGEIF(IMDB_Movie_Data!A:A, D1057, IMDB_Movie_Data!I:I)</f>
        <v>6.2</v>
      </c>
      <c r="G1057" s="6">
        <f t="shared" si="16"/>
        <v>0.98</v>
      </c>
    </row>
    <row r="1058" spans="4:7" hidden="1" x14ac:dyDescent="0.3">
      <c r="D1058" s="2" t="s">
        <v>15761</v>
      </c>
      <c r="E1058" s="2">
        <f>COUNTIF(IMDB_Movie_Data!A:A, D1058)</f>
        <v>1</v>
      </c>
      <c r="F1058" s="2">
        <f>AVERAGEIF(IMDB_Movie_Data!A:A, D1058, IMDB_Movie_Data!I:I)</f>
        <v>6.2</v>
      </c>
      <c r="G1058" s="6">
        <f t="shared" si="16"/>
        <v>0.98099999999999998</v>
      </c>
    </row>
    <row r="1059" spans="4:7" hidden="1" x14ac:dyDescent="0.3">
      <c r="D1059" s="2" t="s">
        <v>16614</v>
      </c>
      <c r="E1059" s="2">
        <f>COUNTIF(IMDB_Movie_Data!A:A, D1059)</f>
        <v>1</v>
      </c>
      <c r="F1059" s="2">
        <f>AVERAGEIF(IMDB_Movie_Data!A:A, D1059, IMDB_Movie_Data!I:I)</f>
        <v>6.2</v>
      </c>
      <c r="G1059" s="6">
        <f t="shared" si="16"/>
        <v>0.98199999999999998</v>
      </c>
    </row>
    <row r="1060" spans="4:7" hidden="1" x14ac:dyDescent="0.3">
      <c r="D1060" s="2" t="s">
        <v>8089</v>
      </c>
      <c r="E1060" s="2">
        <f>COUNTIF(IMDB_Movie_Data!A:A, D1060)</f>
        <v>1</v>
      </c>
      <c r="F1060" s="2">
        <f>AVERAGEIF(IMDB_Movie_Data!A:A, D1060, IMDB_Movie_Data!I:I)</f>
        <v>6.2</v>
      </c>
      <c r="G1060" s="6">
        <f t="shared" si="16"/>
        <v>0.98399999999999999</v>
      </c>
    </row>
    <row r="1061" spans="4:7" hidden="1" x14ac:dyDescent="0.3">
      <c r="D1061" s="2" t="s">
        <v>17740</v>
      </c>
      <c r="E1061" s="2">
        <f>COUNTIF(IMDB_Movie_Data!A:A, D1061)</f>
        <v>1</v>
      </c>
      <c r="F1061" s="2">
        <f>AVERAGEIF(IMDB_Movie_Data!A:A, D1061, IMDB_Movie_Data!I:I)</f>
        <v>6.2</v>
      </c>
      <c r="G1061" s="6">
        <f t="shared" si="16"/>
        <v>0.98499999999999999</v>
      </c>
    </row>
    <row r="1062" spans="4:7" hidden="1" x14ac:dyDescent="0.3">
      <c r="D1062" s="2" t="s">
        <v>19918</v>
      </c>
      <c r="E1062" s="2">
        <f>COUNTIF(IMDB_Movie_Data!A:A, D1062)</f>
        <v>1</v>
      </c>
      <c r="F1062" s="2">
        <f>AVERAGEIF(IMDB_Movie_Data!A:A, D1062, IMDB_Movie_Data!I:I)</f>
        <v>6.2</v>
      </c>
      <c r="G1062" s="6">
        <f t="shared" si="16"/>
        <v>0.98699999999999999</v>
      </c>
    </row>
    <row r="1063" spans="4:7" hidden="1" x14ac:dyDescent="0.3">
      <c r="D1063" s="2" t="s">
        <v>20428</v>
      </c>
      <c r="E1063" s="2">
        <f>COUNTIF(IMDB_Movie_Data!A:A, D1063)</f>
        <v>1</v>
      </c>
      <c r="F1063" s="2">
        <f>AVERAGEIF(IMDB_Movie_Data!A:A, D1063, IMDB_Movie_Data!I:I)</f>
        <v>6.2</v>
      </c>
      <c r="G1063" s="6">
        <f t="shared" si="16"/>
        <v>0.98799999999999999</v>
      </c>
    </row>
    <row r="1064" spans="4:7" hidden="1" x14ac:dyDescent="0.3">
      <c r="D1064" s="2" t="s">
        <v>418</v>
      </c>
      <c r="E1064" s="2">
        <f>COUNTIF(IMDB_Movie_Data!A:A, D1064)</f>
        <v>1</v>
      </c>
      <c r="F1064" s="2">
        <f>AVERAGEIF(IMDB_Movie_Data!A:A, D1064, IMDB_Movie_Data!I:I)</f>
        <v>6.2</v>
      </c>
      <c r="G1064" s="6">
        <f t="shared" si="16"/>
        <v>0.98899999999999999</v>
      </c>
    </row>
    <row r="1065" spans="4:7" hidden="1" x14ac:dyDescent="0.3">
      <c r="D1065" s="2" t="s">
        <v>21206</v>
      </c>
      <c r="E1065" s="2">
        <f>COUNTIF(IMDB_Movie_Data!A:A, D1065)</f>
        <v>1</v>
      </c>
      <c r="F1065" s="2">
        <f>AVERAGEIF(IMDB_Movie_Data!A:A, D1065, IMDB_Movie_Data!I:I)</f>
        <v>6.2</v>
      </c>
      <c r="G1065" s="6">
        <f t="shared" si="16"/>
        <v>0.99099999999999999</v>
      </c>
    </row>
    <row r="1066" spans="4:7" hidden="1" x14ac:dyDescent="0.3">
      <c r="D1066" s="2" t="s">
        <v>21356</v>
      </c>
      <c r="E1066" s="2">
        <f>COUNTIF(IMDB_Movie_Data!A:A, D1066)</f>
        <v>1</v>
      </c>
      <c r="F1066" s="2">
        <f>AVERAGEIF(IMDB_Movie_Data!A:A, D1066, IMDB_Movie_Data!I:I)</f>
        <v>6.2</v>
      </c>
      <c r="G1066" s="6">
        <f t="shared" si="16"/>
        <v>0.99199999999999999</v>
      </c>
    </row>
    <row r="1067" spans="4:7" hidden="1" x14ac:dyDescent="0.3">
      <c r="D1067" s="2" t="s">
        <v>21578</v>
      </c>
      <c r="E1067" s="2">
        <f>COUNTIF(IMDB_Movie_Data!A:A, D1067)</f>
        <v>1</v>
      </c>
      <c r="F1067" s="2">
        <f>AVERAGEIF(IMDB_Movie_Data!A:A, D1067, IMDB_Movie_Data!I:I)</f>
        <v>6.2</v>
      </c>
      <c r="G1067" s="6">
        <f t="shared" si="16"/>
        <v>0.99399999999999999</v>
      </c>
    </row>
    <row r="1068" spans="4:7" hidden="1" x14ac:dyDescent="0.3">
      <c r="D1068" s="2" t="s">
        <v>21703</v>
      </c>
      <c r="E1068" s="2">
        <f>COUNTIF(IMDB_Movie_Data!A:A, D1068)</f>
        <v>1</v>
      </c>
      <c r="F1068" s="2">
        <f>AVERAGEIF(IMDB_Movie_Data!A:A, D1068, IMDB_Movie_Data!I:I)</f>
        <v>6.2</v>
      </c>
      <c r="G1068" s="6">
        <f t="shared" si="16"/>
        <v>0.995</v>
      </c>
    </row>
    <row r="1069" spans="4:7" hidden="1" x14ac:dyDescent="0.3">
      <c r="D1069" s="2" t="s">
        <v>22785</v>
      </c>
      <c r="E1069" s="2">
        <f>COUNTIF(IMDB_Movie_Data!A:A, D1069)</f>
        <v>1</v>
      </c>
      <c r="F1069" s="2">
        <f>AVERAGEIF(IMDB_Movie_Data!A:A, D1069, IMDB_Movie_Data!I:I)</f>
        <v>6.2</v>
      </c>
      <c r="G1069" s="6">
        <f t="shared" si="16"/>
        <v>0.997</v>
      </c>
    </row>
    <row r="1070" spans="4:7" hidden="1" x14ac:dyDescent="0.3">
      <c r="D1070" s="2" t="s">
        <v>24045</v>
      </c>
      <c r="E1070" s="2">
        <f>COUNTIF(IMDB_Movie_Data!A:A, D1070)</f>
        <v>1</v>
      </c>
      <c r="F1070" s="2">
        <f>AVERAGEIF(IMDB_Movie_Data!A:A, D1070, IMDB_Movie_Data!I:I)</f>
        <v>6.2</v>
      </c>
      <c r="G1070" s="6">
        <f t="shared" si="16"/>
        <v>0.998</v>
      </c>
    </row>
    <row r="1071" spans="4:7" hidden="1" x14ac:dyDescent="0.3">
      <c r="D1071" s="2" t="s">
        <v>6297</v>
      </c>
      <c r="E1071" s="2">
        <f>COUNTIF(IMDB_Movie_Data!A:A, D1071)</f>
        <v>4</v>
      </c>
      <c r="F1071" s="2">
        <f>AVERAGEIF(IMDB_Movie_Data!A:A, D1071, IMDB_Movie_Data!I:I)</f>
        <v>6.1999999999999993</v>
      </c>
      <c r="G1071" s="6">
        <f t="shared" si="16"/>
        <v>0.995</v>
      </c>
    </row>
    <row r="1072" spans="4:7" hidden="1" x14ac:dyDescent="0.3">
      <c r="D1072" s="2" t="s">
        <v>4982</v>
      </c>
      <c r="E1072" s="2">
        <f>COUNTIF(IMDB_Movie_Data!A:A, D1072)</f>
        <v>4</v>
      </c>
      <c r="F1072" s="2">
        <f>AVERAGEIF(IMDB_Movie_Data!A:A, D1072, IMDB_Movie_Data!I:I)</f>
        <v>6.1999999999999993</v>
      </c>
      <c r="G1072" s="6">
        <f t="shared" si="16"/>
        <v>0.997</v>
      </c>
    </row>
    <row r="1073" spans="4:7" hidden="1" x14ac:dyDescent="0.3">
      <c r="D1073" s="2" t="s">
        <v>3912</v>
      </c>
      <c r="E1073" s="2">
        <f>COUNTIF(IMDB_Movie_Data!A:A, D1073)</f>
        <v>2</v>
      </c>
      <c r="F1073" s="2">
        <f>AVERAGEIF(IMDB_Movie_Data!A:A, D1073, IMDB_Movie_Data!I:I)</f>
        <v>6.1999999999999993</v>
      </c>
      <c r="G1073" s="6">
        <f t="shared" si="16"/>
        <v>0.998</v>
      </c>
    </row>
    <row r="1074" spans="4:7" x14ac:dyDescent="0.3">
      <c r="D1074" s="2" t="s">
        <v>428</v>
      </c>
      <c r="E1074" s="2">
        <f>COUNTIF(IMDB_Movie_Data!A:A, D1074)</f>
        <v>8</v>
      </c>
      <c r="F1074" s="2">
        <f>AVERAGEIF(IMDB_Movie_Data!A:A, D1074, IMDB_Movie_Data!I:I)</f>
        <v>6.1875</v>
      </c>
      <c r="G1074" s="9">
        <f t="shared" si="16"/>
        <v>0.998</v>
      </c>
    </row>
    <row r="1075" spans="4:7" hidden="1" x14ac:dyDescent="0.3">
      <c r="D1075" s="2" t="s">
        <v>2467</v>
      </c>
      <c r="E1075" s="2">
        <f>COUNTIF(IMDB_Movie_Data!A:A, D1075)</f>
        <v>7</v>
      </c>
      <c r="F1075" s="2">
        <f>AVERAGEIF(IMDB_Movie_Data!A:A, D1075, IMDB_Movie_Data!I:I)</f>
        <v>6.1857142857142851</v>
      </c>
      <c r="G1075" s="6">
        <f t="shared" si="16"/>
        <v>0.998</v>
      </c>
    </row>
    <row r="1076" spans="4:7" hidden="1" x14ac:dyDescent="0.3">
      <c r="D1076" s="2" t="s">
        <v>1076</v>
      </c>
      <c r="E1076" s="2">
        <f>COUNTIF(IMDB_Movie_Data!A:A, D1076)</f>
        <v>3</v>
      </c>
      <c r="F1076" s="2">
        <f>AVERAGEIF(IMDB_Movie_Data!A:A, D1076, IMDB_Movie_Data!I:I)</f>
        <v>6.166666666666667</v>
      </c>
      <c r="G1076" s="6">
        <f t="shared" si="16"/>
        <v>0.99399999999999999</v>
      </c>
    </row>
    <row r="1077" spans="4:7" hidden="1" x14ac:dyDescent="0.3">
      <c r="D1077" s="2" t="s">
        <v>3668</v>
      </c>
      <c r="E1077" s="2">
        <f>COUNTIF(IMDB_Movie_Data!A:A, D1077)</f>
        <v>3</v>
      </c>
      <c r="F1077" s="2">
        <f>AVERAGEIF(IMDB_Movie_Data!A:A, D1077, IMDB_Movie_Data!I:I)</f>
        <v>6.166666666666667</v>
      </c>
      <c r="G1077" s="6">
        <f t="shared" si="16"/>
        <v>0.995</v>
      </c>
    </row>
    <row r="1078" spans="4:7" hidden="1" x14ac:dyDescent="0.3">
      <c r="D1078" s="2" t="s">
        <v>4066</v>
      </c>
      <c r="E1078" s="2">
        <f>COUNTIF(IMDB_Movie_Data!A:A, D1078)</f>
        <v>3</v>
      </c>
      <c r="F1078" s="2">
        <f>AVERAGEIF(IMDB_Movie_Data!A:A, D1078, IMDB_Movie_Data!I:I)</f>
        <v>6.166666666666667</v>
      </c>
      <c r="G1078" s="6">
        <f t="shared" si="16"/>
        <v>0.997</v>
      </c>
    </row>
    <row r="1079" spans="4:7" hidden="1" x14ac:dyDescent="0.3">
      <c r="D1079" s="2" t="s">
        <v>1687</v>
      </c>
      <c r="E1079" s="2">
        <f>COUNTIF(IMDB_Movie_Data!A:A, D1079)</f>
        <v>3</v>
      </c>
      <c r="F1079" s="2">
        <f>AVERAGEIF(IMDB_Movie_Data!A:A, D1079, IMDB_Movie_Data!I:I)</f>
        <v>6.166666666666667</v>
      </c>
      <c r="G1079" s="6">
        <f t="shared" si="16"/>
        <v>0.998</v>
      </c>
    </row>
    <row r="1080" spans="4:7" hidden="1" x14ac:dyDescent="0.3">
      <c r="D1080" s="2" t="s">
        <v>4291</v>
      </c>
      <c r="E1080" s="2">
        <f>COUNTIF(IMDB_Movie_Data!A:A, D1080)</f>
        <v>4</v>
      </c>
      <c r="F1080" s="2">
        <f>AVERAGEIF(IMDB_Movie_Data!A:A, D1080, IMDB_Movie_Data!I:I)</f>
        <v>6.15</v>
      </c>
      <c r="G1080" s="6">
        <f t="shared" si="16"/>
        <v>0.99399999999999999</v>
      </c>
    </row>
    <row r="1081" spans="4:7" hidden="1" x14ac:dyDescent="0.3">
      <c r="D1081" s="2" t="s">
        <v>10959</v>
      </c>
      <c r="E1081" s="2">
        <f>COUNTIF(IMDB_Movie_Data!A:A, D1081)</f>
        <v>4</v>
      </c>
      <c r="F1081" s="2">
        <f>AVERAGEIF(IMDB_Movie_Data!A:A, D1081, IMDB_Movie_Data!I:I)</f>
        <v>6.15</v>
      </c>
      <c r="G1081" s="6">
        <f t="shared" si="16"/>
        <v>0.995</v>
      </c>
    </row>
    <row r="1082" spans="4:7" hidden="1" x14ac:dyDescent="0.3">
      <c r="D1082" s="2" t="s">
        <v>5476</v>
      </c>
      <c r="E1082" s="2">
        <f>COUNTIF(IMDB_Movie_Data!A:A, D1082)</f>
        <v>2</v>
      </c>
      <c r="F1082" s="2">
        <f>AVERAGEIF(IMDB_Movie_Data!A:A, D1082, IMDB_Movie_Data!I:I)</f>
        <v>6.15</v>
      </c>
      <c r="G1082" s="6">
        <f t="shared" si="16"/>
        <v>0.997</v>
      </c>
    </row>
    <row r="1083" spans="4:7" hidden="1" x14ac:dyDescent="0.3">
      <c r="D1083" s="2" t="s">
        <v>12993</v>
      </c>
      <c r="E1083" s="2">
        <f>COUNTIF(IMDB_Movie_Data!A:A, D1083)</f>
        <v>2</v>
      </c>
      <c r="F1083" s="2">
        <f>AVERAGEIF(IMDB_Movie_Data!A:A, D1083, IMDB_Movie_Data!I:I)</f>
        <v>6.15</v>
      </c>
      <c r="G1083" s="6">
        <f t="shared" si="16"/>
        <v>0.998</v>
      </c>
    </row>
    <row r="1084" spans="4:7" hidden="1" x14ac:dyDescent="0.3">
      <c r="D1084" s="2" t="s">
        <v>13777</v>
      </c>
      <c r="E1084" s="2">
        <f>COUNTIF(IMDB_Movie_Data!A:A, D1084)</f>
        <v>4</v>
      </c>
      <c r="F1084" s="2">
        <f>AVERAGEIF(IMDB_Movie_Data!A:A, D1084, IMDB_Movie_Data!I:I)</f>
        <v>6.1499999999999995</v>
      </c>
      <c r="G1084" s="6">
        <f t="shared" si="16"/>
        <v>0.998</v>
      </c>
    </row>
    <row r="1085" spans="4:7" hidden="1" x14ac:dyDescent="0.3">
      <c r="D1085" s="2" t="s">
        <v>7142</v>
      </c>
      <c r="E1085" s="2">
        <f>COUNTIF(IMDB_Movie_Data!A:A, D1085)</f>
        <v>3</v>
      </c>
      <c r="F1085" s="2">
        <f>AVERAGEIF(IMDB_Movie_Data!A:A, D1085, IMDB_Movie_Data!I:I)</f>
        <v>6.1333333333333329</v>
      </c>
      <c r="G1085" s="6">
        <f t="shared" si="16"/>
        <v>0.998</v>
      </c>
    </row>
    <row r="1086" spans="4:7" hidden="1" x14ac:dyDescent="0.3">
      <c r="D1086" s="2" t="s">
        <v>4437</v>
      </c>
      <c r="E1086" s="2">
        <f>COUNTIF(IMDB_Movie_Data!A:A, D1086)</f>
        <v>7</v>
      </c>
      <c r="F1086" s="2">
        <f>AVERAGEIF(IMDB_Movie_Data!A:A, D1086, IMDB_Movie_Data!I:I)</f>
        <v>6.1285714285714281</v>
      </c>
      <c r="G1086" s="6">
        <f t="shared" si="16"/>
        <v>0.998</v>
      </c>
    </row>
    <row r="1087" spans="4:7" hidden="1" x14ac:dyDescent="0.3">
      <c r="D1087" s="2" t="s">
        <v>6573</v>
      </c>
      <c r="E1087" s="2">
        <f>COUNTIF(IMDB_Movie_Data!A:A, D1087)</f>
        <v>4</v>
      </c>
      <c r="F1087" s="2">
        <f>AVERAGEIF(IMDB_Movie_Data!A:A, D1087, IMDB_Movie_Data!I:I)</f>
        <v>6.125</v>
      </c>
      <c r="G1087" s="6">
        <f t="shared" si="16"/>
        <v>0.995</v>
      </c>
    </row>
    <row r="1088" spans="4:7" hidden="1" x14ac:dyDescent="0.3">
      <c r="D1088" s="2" t="s">
        <v>4516</v>
      </c>
      <c r="E1088" s="2">
        <f>COUNTIF(IMDB_Movie_Data!A:A, D1088)</f>
        <v>4</v>
      </c>
      <c r="F1088" s="2">
        <f>AVERAGEIF(IMDB_Movie_Data!A:A, D1088, IMDB_Movie_Data!I:I)</f>
        <v>6.125</v>
      </c>
      <c r="G1088" s="6">
        <f t="shared" si="16"/>
        <v>0.997</v>
      </c>
    </row>
    <row r="1089" spans="4:7" hidden="1" x14ac:dyDescent="0.3">
      <c r="D1089" s="2" t="s">
        <v>2448</v>
      </c>
      <c r="E1089" s="2">
        <f>COUNTIF(IMDB_Movie_Data!A:A, D1089)</f>
        <v>4</v>
      </c>
      <c r="F1089" s="2">
        <f>AVERAGEIF(IMDB_Movie_Data!A:A, D1089, IMDB_Movie_Data!I:I)</f>
        <v>6.125</v>
      </c>
      <c r="G1089" s="6">
        <f t="shared" si="16"/>
        <v>0.998</v>
      </c>
    </row>
    <row r="1090" spans="4:7" hidden="1" x14ac:dyDescent="0.3">
      <c r="D1090" s="2" t="s">
        <v>2429</v>
      </c>
      <c r="E1090" s="2">
        <f>COUNTIF(IMDB_Movie_Data!A:A, D1090)</f>
        <v>4</v>
      </c>
      <c r="F1090" s="2">
        <f>AVERAGEIF(IMDB_Movie_Data!A:A, D1090, IMDB_Movie_Data!I:I)</f>
        <v>6.1000000000000005</v>
      </c>
      <c r="G1090" s="6">
        <f t="shared" si="16"/>
        <v>0.997</v>
      </c>
    </row>
    <row r="1091" spans="4:7" hidden="1" x14ac:dyDescent="0.3">
      <c r="D1091" s="2" t="s">
        <v>14799</v>
      </c>
      <c r="E1091" s="2">
        <f>COUNTIF(IMDB_Movie_Data!A:A, D1091)</f>
        <v>3</v>
      </c>
      <c r="F1091" s="2">
        <f>AVERAGEIF(IMDB_Movie_Data!A:A, D1091, IMDB_Movie_Data!I:I)</f>
        <v>6.1000000000000005</v>
      </c>
      <c r="G1091" s="6">
        <f t="shared" si="16"/>
        <v>0.998</v>
      </c>
    </row>
    <row r="1092" spans="4:7" hidden="1" x14ac:dyDescent="0.3">
      <c r="D1092" s="2" t="s">
        <v>13720</v>
      </c>
      <c r="E1092" s="2">
        <f>COUNTIF(IMDB_Movie_Data!A:A, D1092)</f>
        <v>1</v>
      </c>
      <c r="F1092" s="2">
        <f>AVERAGEIF(IMDB_Movie_Data!A:A, D1092, IMDB_Movie_Data!I:I)</f>
        <v>6.1</v>
      </c>
      <c r="G1092" s="6">
        <f t="shared" si="16"/>
        <v>0.92600000000000005</v>
      </c>
    </row>
    <row r="1093" spans="4:7" hidden="1" x14ac:dyDescent="0.3">
      <c r="D1093" s="2" t="s">
        <v>13697</v>
      </c>
      <c r="E1093" s="2">
        <f>COUNTIF(IMDB_Movie_Data!A:A, D1093)</f>
        <v>1</v>
      </c>
      <c r="F1093" s="2">
        <f>AVERAGEIF(IMDB_Movie_Data!A:A, D1093, IMDB_Movie_Data!I:I)</f>
        <v>6.1</v>
      </c>
      <c r="G1093" s="6">
        <f t="shared" ref="G1093:G1156" si="17">_xlfn.PERCENTRANK.EXC(F1093:F2843, F1093)</f>
        <v>0.92700000000000005</v>
      </c>
    </row>
    <row r="1094" spans="4:7" hidden="1" x14ac:dyDescent="0.3">
      <c r="D1094" s="2" t="s">
        <v>14789</v>
      </c>
      <c r="E1094" s="2">
        <f>COUNTIF(IMDB_Movie_Data!A:A, D1094)</f>
        <v>1</v>
      </c>
      <c r="F1094" s="2">
        <f>AVERAGEIF(IMDB_Movie_Data!A:A, D1094, IMDB_Movie_Data!I:I)</f>
        <v>6.1</v>
      </c>
      <c r="G1094" s="6">
        <f t="shared" si="17"/>
        <v>0.92900000000000005</v>
      </c>
    </row>
    <row r="1095" spans="4:7" hidden="1" x14ac:dyDescent="0.3">
      <c r="D1095" s="2" t="s">
        <v>13816</v>
      </c>
      <c r="E1095" s="2">
        <f>COUNTIF(IMDB_Movie_Data!A:A, D1095)</f>
        <v>1</v>
      </c>
      <c r="F1095" s="2">
        <f>AVERAGEIF(IMDB_Movie_Data!A:A, D1095, IMDB_Movie_Data!I:I)</f>
        <v>6.1</v>
      </c>
      <c r="G1095" s="6">
        <f t="shared" si="17"/>
        <v>0.93</v>
      </c>
    </row>
    <row r="1096" spans="4:7" hidden="1" x14ac:dyDescent="0.3">
      <c r="D1096" s="2" t="s">
        <v>11916</v>
      </c>
      <c r="E1096" s="2">
        <f>COUNTIF(IMDB_Movie_Data!A:A, D1096)</f>
        <v>1</v>
      </c>
      <c r="F1096" s="2">
        <f>AVERAGEIF(IMDB_Movie_Data!A:A, D1096, IMDB_Movie_Data!I:I)</f>
        <v>6.1</v>
      </c>
      <c r="G1096" s="6">
        <f t="shared" si="17"/>
        <v>0.93100000000000005</v>
      </c>
    </row>
    <row r="1097" spans="4:7" hidden="1" x14ac:dyDescent="0.3">
      <c r="D1097" s="2" t="s">
        <v>12448</v>
      </c>
      <c r="E1097" s="2">
        <f>COUNTIF(IMDB_Movie_Data!A:A, D1097)</f>
        <v>2</v>
      </c>
      <c r="F1097" s="2">
        <f>AVERAGEIF(IMDB_Movie_Data!A:A, D1097, IMDB_Movie_Data!I:I)</f>
        <v>6.1</v>
      </c>
      <c r="G1097" s="6">
        <f t="shared" si="17"/>
        <v>0.93300000000000005</v>
      </c>
    </row>
    <row r="1098" spans="4:7" hidden="1" x14ac:dyDescent="0.3">
      <c r="D1098" s="2" t="s">
        <v>14272</v>
      </c>
      <c r="E1098" s="2">
        <f>COUNTIF(IMDB_Movie_Data!A:A, D1098)</f>
        <v>2</v>
      </c>
      <c r="F1098" s="2">
        <f>AVERAGEIF(IMDB_Movie_Data!A:A, D1098, IMDB_Movie_Data!I:I)</f>
        <v>6.1</v>
      </c>
      <c r="G1098" s="6">
        <f t="shared" si="17"/>
        <v>0.93400000000000005</v>
      </c>
    </row>
    <row r="1099" spans="4:7" hidden="1" x14ac:dyDescent="0.3">
      <c r="D1099" s="2" t="s">
        <v>13468</v>
      </c>
      <c r="E1099" s="2">
        <f>COUNTIF(IMDB_Movie_Data!A:A, D1099)</f>
        <v>2</v>
      </c>
      <c r="F1099" s="2">
        <f>AVERAGEIF(IMDB_Movie_Data!A:A, D1099, IMDB_Movie_Data!I:I)</f>
        <v>6.1</v>
      </c>
      <c r="G1099" s="6">
        <f t="shared" si="17"/>
        <v>0.93600000000000005</v>
      </c>
    </row>
    <row r="1100" spans="4:7" hidden="1" x14ac:dyDescent="0.3">
      <c r="D1100" s="2" t="s">
        <v>13258</v>
      </c>
      <c r="E1100" s="2">
        <f>COUNTIF(IMDB_Movie_Data!A:A, D1100)</f>
        <v>1</v>
      </c>
      <c r="F1100" s="2">
        <f>AVERAGEIF(IMDB_Movie_Data!A:A, D1100, IMDB_Movie_Data!I:I)</f>
        <v>6.1</v>
      </c>
      <c r="G1100" s="6">
        <f t="shared" si="17"/>
        <v>0.93700000000000006</v>
      </c>
    </row>
    <row r="1101" spans="4:7" hidden="1" x14ac:dyDescent="0.3">
      <c r="D1101" s="2" t="s">
        <v>11357</v>
      </c>
      <c r="E1101" s="2">
        <f>COUNTIF(IMDB_Movie_Data!A:A, D1101)</f>
        <v>1</v>
      </c>
      <c r="F1101" s="2">
        <f>AVERAGEIF(IMDB_Movie_Data!A:A, D1101, IMDB_Movie_Data!I:I)</f>
        <v>6.1</v>
      </c>
      <c r="G1101" s="6">
        <f t="shared" si="17"/>
        <v>0.93899999999999995</v>
      </c>
    </row>
    <row r="1102" spans="4:7" hidden="1" x14ac:dyDescent="0.3">
      <c r="D1102" s="2" t="s">
        <v>15006</v>
      </c>
      <c r="E1102" s="2">
        <f>COUNTIF(IMDB_Movie_Data!A:A, D1102)</f>
        <v>1</v>
      </c>
      <c r="F1102" s="2">
        <f>AVERAGEIF(IMDB_Movie_Data!A:A, D1102, IMDB_Movie_Data!I:I)</f>
        <v>6.1</v>
      </c>
      <c r="G1102" s="6">
        <f t="shared" si="17"/>
        <v>0.94</v>
      </c>
    </row>
    <row r="1103" spans="4:7" hidden="1" x14ac:dyDescent="0.3">
      <c r="D1103" s="2" t="s">
        <v>15118</v>
      </c>
      <c r="E1103" s="2">
        <f>COUNTIF(IMDB_Movie_Data!A:A, D1103)</f>
        <v>1</v>
      </c>
      <c r="F1103" s="2">
        <f>AVERAGEIF(IMDB_Movie_Data!A:A, D1103, IMDB_Movie_Data!I:I)</f>
        <v>6.1</v>
      </c>
      <c r="G1103" s="6">
        <f t="shared" si="17"/>
        <v>0.94099999999999995</v>
      </c>
    </row>
    <row r="1104" spans="4:7" hidden="1" x14ac:dyDescent="0.3">
      <c r="D1104" s="2" t="s">
        <v>11237</v>
      </c>
      <c r="E1104" s="2">
        <f>COUNTIF(IMDB_Movie_Data!A:A, D1104)</f>
        <v>1</v>
      </c>
      <c r="F1104" s="2">
        <f>AVERAGEIF(IMDB_Movie_Data!A:A, D1104, IMDB_Movie_Data!I:I)</f>
        <v>6.1</v>
      </c>
      <c r="G1104" s="6">
        <f t="shared" si="17"/>
        <v>0.94299999999999995</v>
      </c>
    </row>
    <row r="1105" spans="4:7" hidden="1" x14ac:dyDescent="0.3">
      <c r="D1105" s="2" t="s">
        <v>15418</v>
      </c>
      <c r="E1105" s="2">
        <f>COUNTIF(IMDB_Movie_Data!A:A, D1105)</f>
        <v>1</v>
      </c>
      <c r="F1105" s="2">
        <f>AVERAGEIF(IMDB_Movie_Data!A:A, D1105, IMDB_Movie_Data!I:I)</f>
        <v>6.1</v>
      </c>
      <c r="G1105" s="6">
        <f t="shared" si="17"/>
        <v>0.94399999999999995</v>
      </c>
    </row>
    <row r="1106" spans="4:7" hidden="1" x14ac:dyDescent="0.3">
      <c r="D1106" s="2" t="s">
        <v>11168</v>
      </c>
      <c r="E1106" s="2">
        <f>COUNTIF(IMDB_Movie_Data!A:A, D1106)</f>
        <v>1</v>
      </c>
      <c r="F1106" s="2">
        <f>AVERAGEIF(IMDB_Movie_Data!A:A, D1106, IMDB_Movie_Data!I:I)</f>
        <v>6.1</v>
      </c>
      <c r="G1106" s="6">
        <f t="shared" si="17"/>
        <v>0.94599999999999995</v>
      </c>
    </row>
    <row r="1107" spans="4:7" hidden="1" x14ac:dyDescent="0.3">
      <c r="D1107" s="2" t="s">
        <v>15748</v>
      </c>
      <c r="E1107" s="2">
        <f>COUNTIF(IMDB_Movie_Data!A:A, D1107)</f>
        <v>1</v>
      </c>
      <c r="F1107" s="2">
        <f>AVERAGEIF(IMDB_Movie_Data!A:A, D1107, IMDB_Movie_Data!I:I)</f>
        <v>6.1</v>
      </c>
      <c r="G1107" s="6">
        <f t="shared" si="17"/>
        <v>0.94699999999999995</v>
      </c>
    </row>
    <row r="1108" spans="4:7" hidden="1" x14ac:dyDescent="0.3">
      <c r="D1108" s="2" t="s">
        <v>10607</v>
      </c>
      <c r="E1108" s="2">
        <f>COUNTIF(IMDB_Movie_Data!A:A, D1108)</f>
        <v>1</v>
      </c>
      <c r="F1108" s="2">
        <f>AVERAGEIF(IMDB_Movie_Data!A:A, D1108, IMDB_Movie_Data!I:I)</f>
        <v>6.1</v>
      </c>
      <c r="G1108" s="6">
        <f t="shared" si="17"/>
        <v>0.94899999999999995</v>
      </c>
    </row>
    <row r="1109" spans="4:7" hidden="1" x14ac:dyDescent="0.3">
      <c r="D1109" s="2" t="s">
        <v>10497</v>
      </c>
      <c r="E1109" s="2">
        <f>COUNTIF(IMDB_Movie_Data!A:A, D1109)</f>
        <v>1</v>
      </c>
      <c r="F1109" s="2">
        <f>AVERAGEIF(IMDB_Movie_Data!A:A, D1109, IMDB_Movie_Data!I:I)</f>
        <v>6.1</v>
      </c>
      <c r="G1109" s="6">
        <f t="shared" si="17"/>
        <v>0.95</v>
      </c>
    </row>
    <row r="1110" spans="4:7" hidden="1" x14ac:dyDescent="0.3">
      <c r="D1110" s="2" t="s">
        <v>9333</v>
      </c>
      <c r="E1110" s="2">
        <f>COUNTIF(IMDB_Movie_Data!A:A, D1110)</f>
        <v>1</v>
      </c>
      <c r="F1110" s="2">
        <f>AVERAGEIF(IMDB_Movie_Data!A:A, D1110, IMDB_Movie_Data!I:I)</f>
        <v>6.1</v>
      </c>
      <c r="G1110" s="6">
        <f t="shared" si="17"/>
        <v>0.95199999999999996</v>
      </c>
    </row>
    <row r="1111" spans="4:7" hidden="1" x14ac:dyDescent="0.3">
      <c r="D1111" s="2" t="s">
        <v>16026</v>
      </c>
      <c r="E1111" s="2">
        <f>COUNTIF(IMDB_Movie_Data!A:A, D1111)</f>
        <v>1</v>
      </c>
      <c r="F1111" s="2">
        <f>AVERAGEIF(IMDB_Movie_Data!A:A, D1111, IMDB_Movie_Data!I:I)</f>
        <v>6.1</v>
      </c>
      <c r="G1111" s="6">
        <f t="shared" si="17"/>
        <v>0.95299999999999996</v>
      </c>
    </row>
    <row r="1112" spans="4:7" hidden="1" x14ac:dyDescent="0.3">
      <c r="D1112" s="2" t="s">
        <v>8618</v>
      </c>
      <c r="E1112" s="2">
        <f>COUNTIF(IMDB_Movie_Data!A:A, D1112)</f>
        <v>1</v>
      </c>
      <c r="F1112" s="2">
        <f>AVERAGEIF(IMDB_Movie_Data!A:A, D1112, IMDB_Movie_Data!I:I)</f>
        <v>6.1</v>
      </c>
      <c r="G1112" s="6">
        <f t="shared" si="17"/>
        <v>0.95499999999999996</v>
      </c>
    </row>
    <row r="1113" spans="4:7" hidden="1" x14ac:dyDescent="0.3">
      <c r="D1113" s="2" t="s">
        <v>8174</v>
      </c>
      <c r="E1113" s="2">
        <f>COUNTIF(IMDB_Movie_Data!A:A, D1113)</f>
        <v>1</v>
      </c>
      <c r="F1113" s="2">
        <f>AVERAGEIF(IMDB_Movie_Data!A:A, D1113, IMDB_Movie_Data!I:I)</f>
        <v>6.1</v>
      </c>
      <c r="G1113" s="6">
        <f t="shared" si="17"/>
        <v>0.95599999999999996</v>
      </c>
    </row>
    <row r="1114" spans="4:7" hidden="1" x14ac:dyDescent="0.3">
      <c r="D1114" s="2" t="s">
        <v>17457</v>
      </c>
      <c r="E1114" s="2">
        <f>COUNTIF(IMDB_Movie_Data!A:A, D1114)</f>
        <v>1</v>
      </c>
      <c r="F1114" s="2">
        <f>AVERAGEIF(IMDB_Movie_Data!A:A, D1114, IMDB_Movie_Data!I:I)</f>
        <v>6.1</v>
      </c>
      <c r="G1114" s="6">
        <f t="shared" si="17"/>
        <v>0.95799999999999996</v>
      </c>
    </row>
    <row r="1115" spans="4:7" hidden="1" x14ac:dyDescent="0.3">
      <c r="D1115" s="2" t="s">
        <v>8075</v>
      </c>
      <c r="E1115" s="2">
        <f>COUNTIF(IMDB_Movie_Data!A:A, D1115)</f>
        <v>1</v>
      </c>
      <c r="F1115" s="2">
        <f>AVERAGEIF(IMDB_Movie_Data!A:A, D1115, IMDB_Movie_Data!I:I)</f>
        <v>6.1</v>
      </c>
      <c r="G1115" s="6">
        <f t="shared" si="17"/>
        <v>0.95899999999999996</v>
      </c>
    </row>
    <row r="1116" spans="4:7" hidden="1" x14ac:dyDescent="0.3">
      <c r="D1116" s="2" t="s">
        <v>17080</v>
      </c>
      <c r="E1116" s="2">
        <f>COUNTIF(IMDB_Movie_Data!A:A, D1116)</f>
        <v>1</v>
      </c>
      <c r="F1116" s="2">
        <f>AVERAGEIF(IMDB_Movie_Data!A:A, D1116, IMDB_Movie_Data!I:I)</f>
        <v>6.1</v>
      </c>
      <c r="G1116" s="6">
        <f t="shared" si="17"/>
        <v>0.96</v>
      </c>
    </row>
    <row r="1117" spans="4:7" hidden="1" x14ac:dyDescent="0.3">
      <c r="D1117" s="2" t="s">
        <v>5083</v>
      </c>
      <c r="E1117" s="2">
        <f>COUNTIF(IMDB_Movie_Data!A:A, D1117)</f>
        <v>1</v>
      </c>
      <c r="F1117" s="2">
        <f>AVERAGEIF(IMDB_Movie_Data!A:A, D1117, IMDB_Movie_Data!I:I)</f>
        <v>6.1</v>
      </c>
      <c r="G1117" s="6">
        <f t="shared" si="17"/>
        <v>0.96199999999999997</v>
      </c>
    </row>
    <row r="1118" spans="4:7" hidden="1" x14ac:dyDescent="0.3">
      <c r="D1118" s="2" t="s">
        <v>7525</v>
      </c>
      <c r="E1118" s="2">
        <f>COUNTIF(IMDB_Movie_Data!A:A, D1118)</f>
        <v>1</v>
      </c>
      <c r="F1118" s="2">
        <f>AVERAGEIF(IMDB_Movie_Data!A:A, D1118, IMDB_Movie_Data!I:I)</f>
        <v>6.1</v>
      </c>
      <c r="G1118" s="6">
        <f t="shared" si="17"/>
        <v>0.96399999999999997</v>
      </c>
    </row>
    <row r="1119" spans="4:7" hidden="1" x14ac:dyDescent="0.3">
      <c r="D1119" s="2" t="s">
        <v>7138</v>
      </c>
      <c r="E1119" s="2">
        <f>COUNTIF(IMDB_Movie_Data!A:A, D1119)</f>
        <v>1</v>
      </c>
      <c r="F1119" s="2">
        <f>AVERAGEIF(IMDB_Movie_Data!A:A, D1119, IMDB_Movie_Data!I:I)</f>
        <v>6.1</v>
      </c>
      <c r="G1119" s="6">
        <f t="shared" si="17"/>
        <v>0.96499999999999997</v>
      </c>
    </row>
    <row r="1120" spans="4:7" hidden="1" x14ac:dyDescent="0.3">
      <c r="D1120" s="2" t="s">
        <v>6152</v>
      </c>
      <c r="E1120" s="2">
        <f>COUNTIF(IMDB_Movie_Data!A:A, D1120)</f>
        <v>1</v>
      </c>
      <c r="F1120" s="2">
        <f>AVERAGEIF(IMDB_Movie_Data!A:A, D1120, IMDB_Movie_Data!I:I)</f>
        <v>6.1</v>
      </c>
      <c r="G1120" s="6">
        <f t="shared" si="17"/>
        <v>0.96699999999999997</v>
      </c>
    </row>
    <row r="1121" spans="4:7" hidden="1" x14ac:dyDescent="0.3">
      <c r="D1121" s="2" t="s">
        <v>18369</v>
      </c>
      <c r="E1121" s="2">
        <f>COUNTIF(IMDB_Movie_Data!A:A, D1121)</f>
        <v>1</v>
      </c>
      <c r="F1121" s="2">
        <f>AVERAGEIF(IMDB_Movie_Data!A:A, D1121, IMDB_Movie_Data!I:I)</f>
        <v>6.1</v>
      </c>
      <c r="G1121" s="6">
        <f t="shared" si="17"/>
        <v>0.96799999999999997</v>
      </c>
    </row>
    <row r="1122" spans="4:7" hidden="1" x14ac:dyDescent="0.3">
      <c r="D1122" s="2" t="s">
        <v>4252</v>
      </c>
      <c r="E1122" s="2">
        <f>COUNTIF(IMDB_Movie_Data!A:A, D1122)</f>
        <v>1</v>
      </c>
      <c r="F1122" s="2">
        <f>AVERAGEIF(IMDB_Movie_Data!A:A, D1122, IMDB_Movie_Data!I:I)</f>
        <v>6.1</v>
      </c>
      <c r="G1122" s="6">
        <f t="shared" si="17"/>
        <v>0.97</v>
      </c>
    </row>
    <row r="1123" spans="4:7" hidden="1" x14ac:dyDescent="0.3">
      <c r="D1123" s="2" t="s">
        <v>4139</v>
      </c>
      <c r="E1123" s="2">
        <f>COUNTIF(IMDB_Movie_Data!A:A, D1123)</f>
        <v>1</v>
      </c>
      <c r="F1123" s="2">
        <f>AVERAGEIF(IMDB_Movie_Data!A:A, D1123, IMDB_Movie_Data!I:I)</f>
        <v>6.1</v>
      </c>
      <c r="G1123" s="6">
        <f t="shared" si="17"/>
        <v>0.97099999999999997</v>
      </c>
    </row>
    <row r="1124" spans="4:7" hidden="1" x14ac:dyDescent="0.3">
      <c r="D1124" s="2" t="s">
        <v>18709</v>
      </c>
      <c r="E1124" s="2">
        <f>COUNTIF(IMDB_Movie_Data!A:A, D1124)</f>
        <v>1</v>
      </c>
      <c r="F1124" s="2">
        <f>AVERAGEIF(IMDB_Movie_Data!A:A, D1124, IMDB_Movie_Data!I:I)</f>
        <v>6.1</v>
      </c>
      <c r="G1124" s="6">
        <f t="shared" si="17"/>
        <v>0.97299999999999998</v>
      </c>
    </row>
    <row r="1125" spans="4:7" hidden="1" x14ac:dyDescent="0.3">
      <c r="D1125" s="2" t="s">
        <v>4194</v>
      </c>
      <c r="E1125" s="2">
        <f>COUNTIF(IMDB_Movie_Data!A:A, D1125)</f>
        <v>1</v>
      </c>
      <c r="F1125" s="2">
        <f>AVERAGEIF(IMDB_Movie_Data!A:A, D1125, IMDB_Movie_Data!I:I)</f>
        <v>6.1</v>
      </c>
      <c r="G1125" s="6">
        <f t="shared" si="17"/>
        <v>0.97399999999999998</v>
      </c>
    </row>
    <row r="1126" spans="4:7" hidden="1" x14ac:dyDescent="0.3">
      <c r="D1126" s="2" t="s">
        <v>3873</v>
      </c>
      <c r="E1126" s="2">
        <f>COUNTIF(IMDB_Movie_Data!A:A, D1126)</f>
        <v>1</v>
      </c>
      <c r="F1126" s="2">
        <f>AVERAGEIF(IMDB_Movie_Data!A:A, D1126, IMDB_Movie_Data!I:I)</f>
        <v>6.1</v>
      </c>
      <c r="G1126" s="6">
        <f t="shared" si="17"/>
        <v>0.97599999999999998</v>
      </c>
    </row>
    <row r="1127" spans="4:7" hidden="1" x14ac:dyDescent="0.3">
      <c r="D1127" s="2" t="s">
        <v>19445</v>
      </c>
      <c r="E1127" s="2">
        <f>COUNTIF(IMDB_Movie_Data!A:A, D1127)</f>
        <v>1</v>
      </c>
      <c r="F1127" s="2">
        <f>AVERAGEIF(IMDB_Movie_Data!A:A, D1127, IMDB_Movie_Data!I:I)</f>
        <v>6.1</v>
      </c>
      <c r="G1127" s="6">
        <f t="shared" si="17"/>
        <v>0.97699999999999998</v>
      </c>
    </row>
    <row r="1128" spans="4:7" hidden="1" x14ac:dyDescent="0.3">
      <c r="D1128" s="2" t="s">
        <v>3511</v>
      </c>
      <c r="E1128" s="2">
        <f>COUNTIF(IMDB_Movie_Data!A:A, D1128)</f>
        <v>1</v>
      </c>
      <c r="F1128" s="2">
        <f>AVERAGEIF(IMDB_Movie_Data!A:A, D1128, IMDB_Movie_Data!I:I)</f>
        <v>6.1</v>
      </c>
      <c r="G1128" s="6">
        <f t="shared" si="17"/>
        <v>0.97899999999999998</v>
      </c>
    </row>
    <row r="1129" spans="4:7" hidden="1" x14ac:dyDescent="0.3">
      <c r="D1129" s="2" t="s">
        <v>20260</v>
      </c>
      <c r="E1129" s="2">
        <f>COUNTIF(IMDB_Movie_Data!A:A, D1129)</f>
        <v>1</v>
      </c>
      <c r="F1129" s="2">
        <f>AVERAGEIF(IMDB_Movie_Data!A:A, D1129, IMDB_Movie_Data!I:I)</f>
        <v>6.1</v>
      </c>
      <c r="G1129" s="6">
        <f t="shared" si="17"/>
        <v>0.98</v>
      </c>
    </row>
    <row r="1130" spans="4:7" hidden="1" x14ac:dyDescent="0.3">
      <c r="D1130" s="2" t="s">
        <v>1880</v>
      </c>
      <c r="E1130" s="2">
        <f>COUNTIF(IMDB_Movie_Data!A:A, D1130)</f>
        <v>1</v>
      </c>
      <c r="F1130" s="2">
        <f>AVERAGEIF(IMDB_Movie_Data!A:A, D1130, IMDB_Movie_Data!I:I)</f>
        <v>6.1</v>
      </c>
      <c r="G1130" s="6">
        <f t="shared" si="17"/>
        <v>0.98199999999999998</v>
      </c>
    </row>
    <row r="1131" spans="4:7" hidden="1" x14ac:dyDescent="0.3">
      <c r="D1131" s="2" t="s">
        <v>556</v>
      </c>
      <c r="E1131" s="2">
        <f>COUNTIF(IMDB_Movie_Data!A:A, D1131)</f>
        <v>1</v>
      </c>
      <c r="F1131" s="2">
        <f>AVERAGEIF(IMDB_Movie_Data!A:A, D1131, IMDB_Movie_Data!I:I)</f>
        <v>6.1</v>
      </c>
      <c r="G1131" s="6">
        <f t="shared" si="17"/>
        <v>0.98399999999999999</v>
      </c>
    </row>
    <row r="1132" spans="4:7" hidden="1" x14ac:dyDescent="0.3">
      <c r="D1132" s="2" t="s">
        <v>21011</v>
      </c>
      <c r="E1132" s="2">
        <f>COUNTIF(IMDB_Movie_Data!A:A, D1132)</f>
        <v>1</v>
      </c>
      <c r="F1132" s="2">
        <f>AVERAGEIF(IMDB_Movie_Data!A:A, D1132, IMDB_Movie_Data!I:I)</f>
        <v>6.1</v>
      </c>
      <c r="G1132" s="6">
        <f t="shared" si="17"/>
        <v>0.98499999999999999</v>
      </c>
    </row>
    <row r="1133" spans="4:7" hidden="1" x14ac:dyDescent="0.3">
      <c r="D1133" s="2" t="s">
        <v>1472</v>
      </c>
      <c r="E1133" s="2">
        <f>COUNTIF(IMDB_Movie_Data!A:A, D1133)</f>
        <v>1</v>
      </c>
      <c r="F1133" s="2">
        <f>AVERAGEIF(IMDB_Movie_Data!A:A, D1133, IMDB_Movie_Data!I:I)</f>
        <v>6.1</v>
      </c>
      <c r="G1133" s="6">
        <f t="shared" si="17"/>
        <v>0.98699999999999999</v>
      </c>
    </row>
    <row r="1134" spans="4:7" hidden="1" x14ac:dyDescent="0.3">
      <c r="D1134" s="2" t="s">
        <v>21346</v>
      </c>
      <c r="E1134" s="2">
        <f>COUNTIF(IMDB_Movie_Data!A:A, D1134)</f>
        <v>1</v>
      </c>
      <c r="F1134" s="2">
        <f>AVERAGEIF(IMDB_Movie_Data!A:A, D1134, IMDB_Movie_Data!I:I)</f>
        <v>6.1</v>
      </c>
      <c r="G1134" s="6">
        <f t="shared" si="17"/>
        <v>0.98799999999999999</v>
      </c>
    </row>
    <row r="1135" spans="4:7" hidden="1" x14ac:dyDescent="0.3">
      <c r="D1135" s="2" t="s">
        <v>21460</v>
      </c>
      <c r="E1135" s="2">
        <f>COUNTIF(IMDB_Movie_Data!A:A, D1135)</f>
        <v>1</v>
      </c>
      <c r="F1135" s="2">
        <f>AVERAGEIF(IMDB_Movie_Data!A:A, D1135, IMDB_Movie_Data!I:I)</f>
        <v>6.1</v>
      </c>
      <c r="G1135" s="6">
        <f t="shared" si="17"/>
        <v>0.99</v>
      </c>
    </row>
    <row r="1136" spans="4:7" hidden="1" x14ac:dyDescent="0.3">
      <c r="D1136" s="2" t="s">
        <v>21749</v>
      </c>
      <c r="E1136" s="2">
        <f>COUNTIF(IMDB_Movie_Data!A:A, D1136)</f>
        <v>1</v>
      </c>
      <c r="F1136" s="2">
        <f>AVERAGEIF(IMDB_Movie_Data!A:A, D1136, IMDB_Movie_Data!I:I)</f>
        <v>6.1</v>
      </c>
      <c r="G1136" s="6">
        <f t="shared" si="17"/>
        <v>0.99099999999999999</v>
      </c>
    </row>
    <row r="1137" spans="4:7" hidden="1" x14ac:dyDescent="0.3">
      <c r="D1137" s="2" t="s">
        <v>21844</v>
      </c>
      <c r="E1137" s="2">
        <f>COUNTIF(IMDB_Movie_Data!A:A, D1137)</f>
        <v>1</v>
      </c>
      <c r="F1137" s="2">
        <f>AVERAGEIF(IMDB_Movie_Data!A:A, D1137, IMDB_Movie_Data!I:I)</f>
        <v>6.1</v>
      </c>
      <c r="G1137" s="6">
        <f t="shared" si="17"/>
        <v>0.99299999999999999</v>
      </c>
    </row>
    <row r="1138" spans="4:7" hidden="1" x14ac:dyDescent="0.3">
      <c r="D1138" s="2" t="s">
        <v>22490</v>
      </c>
      <c r="E1138" s="2">
        <f>COUNTIF(IMDB_Movie_Data!A:A, D1138)</f>
        <v>1</v>
      </c>
      <c r="F1138" s="2">
        <f>AVERAGEIF(IMDB_Movie_Data!A:A, D1138, IMDB_Movie_Data!I:I)</f>
        <v>6.1</v>
      </c>
      <c r="G1138" s="6">
        <f t="shared" si="17"/>
        <v>0.995</v>
      </c>
    </row>
    <row r="1139" spans="4:7" hidden="1" x14ac:dyDescent="0.3">
      <c r="D1139" s="2" t="s">
        <v>22641</v>
      </c>
      <c r="E1139" s="2">
        <f>COUNTIF(IMDB_Movie_Data!A:A, D1139)</f>
        <v>1</v>
      </c>
      <c r="F1139" s="2">
        <f>AVERAGEIF(IMDB_Movie_Data!A:A, D1139, IMDB_Movie_Data!I:I)</f>
        <v>6.1</v>
      </c>
      <c r="G1139" s="6">
        <f t="shared" si="17"/>
        <v>0.996</v>
      </c>
    </row>
    <row r="1140" spans="4:7" hidden="1" x14ac:dyDescent="0.3">
      <c r="D1140" s="2" t="s">
        <v>22955</v>
      </c>
      <c r="E1140" s="2">
        <f>COUNTIF(IMDB_Movie_Data!A:A, D1140)</f>
        <v>1</v>
      </c>
      <c r="F1140" s="2">
        <f>AVERAGEIF(IMDB_Movie_Data!A:A, D1140, IMDB_Movie_Data!I:I)</f>
        <v>6.1</v>
      </c>
      <c r="G1140" s="6">
        <f t="shared" si="17"/>
        <v>0.998</v>
      </c>
    </row>
    <row r="1141" spans="4:7" x14ac:dyDescent="0.3">
      <c r="D1141" s="2" t="s">
        <v>809</v>
      </c>
      <c r="E1141" s="2">
        <f>COUNTIF(IMDB_Movie_Data!A:A, D1141)</f>
        <v>11</v>
      </c>
      <c r="F1141" s="2">
        <f>AVERAGEIF(IMDB_Movie_Data!A:A, D1141, IMDB_Movie_Data!I:I)</f>
        <v>6.0909090909090908</v>
      </c>
      <c r="G1141" s="9">
        <f t="shared" si="17"/>
        <v>0.998</v>
      </c>
    </row>
    <row r="1142" spans="4:7" hidden="1" x14ac:dyDescent="0.3">
      <c r="D1142" s="2" t="s">
        <v>1783</v>
      </c>
      <c r="E1142" s="2">
        <f>COUNTIF(IMDB_Movie_Data!A:A, D1142)</f>
        <v>7</v>
      </c>
      <c r="F1142" s="2">
        <f>AVERAGEIF(IMDB_Movie_Data!A:A, D1142, IMDB_Movie_Data!I:I)</f>
        <v>6.0857142857142863</v>
      </c>
      <c r="G1142" s="6">
        <f t="shared" si="17"/>
        <v>0.998</v>
      </c>
    </row>
    <row r="1143" spans="4:7" hidden="1" x14ac:dyDescent="0.3">
      <c r="D1143" s="2" t="s">
        <v>1627</v>
      </c>
      <c r="E1143" s="2">
        <f>COUNTIF(IMDB_Movie_Data!A:A, D1143)</f>
        <v>6</v>
      </c>
      <c r="F1143" s="2">
        <f>AVERAGEIF(IMDB_Movie_Data!A:A, D1143, IMDB_Movie_Data!I:I)</f>
        <v>6.083333333333333</v>
      </c>
      <c r="G1143" s="6">
        <f t="shared" si="17"/>
        <v>0.996</v>
      </c>
    </row>
    <row r="1144" spans="4:7" hidden="1" x14ac:dyDescent="0.3">
      <c r="D1144" s="2" t="s">
        <v>327</v>
      </c>
      <c r="E1144" s="2">
        <f>COUNTIF(IMDB_Movie_Data!A:A, D1144)</f>
        <v>6</v>
      </c>
      <c r="F1144" s="2">
        <f>AVERAGEIF(IMDB_Movie_Data!A:A, D1144, IMDB_Movie_Data!I:I)</f>
        <v>6.083333333333333</v>
      </c>
      <c r="G1144" s="6">
        <f t="shared" si="17"/>
        <v>0.998</v>
      </c>
    </row>
    <row r="1145" spans="4:7" hidden="1" x14ac:dyDescent="0.3">
      <c r="D1145" s="2" t="s">
        <v>198</v>
      </c>
      <c r="E1145" s="2">
        <f>COUNTIF(IMDB_Movie_Data!A:A, D1145)</f>
        <v>5</v>
      </c>
      <c r="F1145" s="2">
        <f>AVERAGEIF(IMDB_Movie_Data!A:A, D1145, IMDB_Movie_Data!I:I)</f>
        <v>6.08</v>
      </c>
      <c r="G1145" s="6">
        <f t="shared" si="17"/>
        <v>0.998</v>
      </c>
    </row>
    <row r="1146" spans="4:7" x14ac:dyDescent="0.3">
      <c r="D1146" s="2" t="s">
        <v>2698</v>
      </c>
      <c r="E1146" s="2">
        <f>COUNTIF(IMDB_Movie_Data!A:A, D1146)</f>
        <v>8</v>
      </c>
      <c r="F1146" s="2">
        <f>AVERAGEIF(IMDB_Movie_Data!A:A, D1146, IMDB_Movie_Data!I:I)</f>
        <v>6.0750000000000002</v>
      </c>
      <c r="G1146" s="9">
        <f t="shared" si="17"/>
        <v>0.995</v>
      </c>
    </row>
    <row r="1147" spans="4:7" hidden="1" x14ac:dyDescent="0.3">
      <c r="D1147" s="2" t="s">
        <v>535</v>
      </c>
      <c r="E1147" s="2">
        <f>COUNTIF(IMDB_Movie_Data!A:A, D1147)</f>
        <v>4</v>
      </c>
      <c r="F1147" s="2">
        <f>AVERAGEIF(IMDB_Movie_Data!A:A, D1147, IMDB_Movie_Data!I:I)</f>
        <v>6.0750000000000002</v>
      </c>
      <c r="G1147" s="6">
        <f t="shared" si="17"/>
        <v>0.996</v>
      </c>
    </row>
    <row r="1148" spans="4:7" hidden="1" x14ac:dyDescent="0.3">
      <c r="D1148" s="2" t="s">
        <v>2561</v>
      </c>
      <c r="E1148" s="2">
        <f>COUNTIF(IMDB_Movie_Data!A:A, D1148)</f>
        <v>4</v>
      </c>
      <c r="F1148" s="2">
        <f>AVERAGEIF(IMDB_Movie_Data!A:A, D1148, IMDB_Movie_Data!I:I)</f>
        <v>6.0750000000000002</v>
      </c>
      <c r="G1148" s="6">
        <f t="shared" si="17"/>
        <v>0.998</v>
      </c>
    </row>
    <row r="1149" spans="4:7" hidden="1" x14ac:dyDescent="0.3">
      <c r="D1149" s="2" t="s">
        <v>2599</v>
      </c>
      <c r="E1149" s="2">
        <f>COUNTIF(IMDB_Movie_Data!A:A, D1149)</f>
        <v>3</v>
      </c>
      <c r="F1149" s="2">
        <f>AVERAGEIF(IMDB_Movie_Data!A:A, D1149, IMDB_Movie_Data!I:I)</f>
        <v>6.0666666666666664</v>
      </c>
      <c r="G1149" s="6">
        <f t="shared" si="17"/>
        <v>0.998</v>
      </c>
    </row>
    <row r="1150" spans="4:7" hidden="1" x14ac:dyDescent="0.3">
      <c r="D1150" s="2" t="s">
        <v>1362</v>
      </c>
      <c r="E1150" s="2">
        <f>COUNTIF(IMDB_Movie_Data!A:A, D1150)</f>
        <v>2</v>
      </c>
      <c r="F1150" s="2">
        <f>AVERAGEIF(IMDB_Movie_Data!A:A, D1150, IMDB_Movie_Data!I:I)</f>
        <v>6.0500000000000007</v>
      </c>
      <c r="G1150" s="6">
        <f t="shared" si="17"/>
        <v>0.99299999999999999</v>
      </c>
    </row>
    <row r="1151" spans="4:7" hidden="1" x14ac:dyDescent="0.3">
      <c r="D1151" s="2" t="s">
        <v>6472</v>
      </c>
      <c r="E1151" s="2">
        <f>COUNTIF(IMDB_Movie_Data!A:A, D1151)</f>
        <v>2</v>
      </c>
      <c r="F1151" s="2">
        <f>AVERAGEIF(IMDB_Movie_Data!A:A, D1151, IMDB_Movie_Data!I:I)</f>
        <v>6.0500000000000007</v>
      </c>
      <c r="G1151" s="6">
        <f t="shared" si="17"/>
        <v>0.995</v>
      </c>
    </row>
    <row r="1152" spans="4:7" hidden="1" x14ac:dyDescent="0.3">
      <c r="D1152" s="2" t="s">
        <v>13514</v>
      </c>
      <c r="E1152" s="2">
        <f>COUNTIF(IMDB_Movie_Data!A:A, D1152)</f>
        <v>2</v>
      </c>
      <c r="F1152" s="2">
        <f>AVERAGEIF(IMDB_Movie_Data!A:A, D1152, IMDB_Movie_Data!I:I)</f>
        <v>6.0500000000000007</v>
      </c>
      <c r="G1152" s="6">
        <f t="shared" si="17"/>
        <v>0.996</v>
      </c>
    </row>
    <row r="1153" spans="4:7" hidden="1" x14ac:dyDescent="0.3">
      <c r="D1153" s="2" t="s">
        <v>3405</v>
      </c>
      <c r="E1153" s="2">
        <f>COUNTIF(IMDB_Movie_Data!A:A, D1153)</f>
        <v>2</v>
      </c>
      <c r="F1153" s="2">
        <f>AVERAGEIF(IMDB_Movie_Data!A:A, D1153, IMDB_Movie_Data!I:I)</f>
        <v>6.0500000000000007</v>
      </c>
      <c r="G1153" s="6">
        <f t="shared" si="17"/>
        <v>0.998</v>
      </c>
    </row>
    <row r="1154" spans="4:7" hidden="1" x14ac:dyDescent="0.3">
      <c r="D1154" s="2" t="s">
        <v>1351</v>
      </c>
      <c r="E1154" s="2">
        <f>COUNTIF(IMDB_Movie_Data!A:A, D1154)</f>
        <v>6</v>
      </c>
      <c r="F1154" s="2">
        <f>AVERAGEIF(IMDB_Movie_Data!A:A, D1154, IMDB_Movie_Data!I:I)</f>
        <v>6.05</v>
      </c>
      <c r="G1154" s="6">
        <f t="shared" si="17"/>
        <v>0.98799999999999999</v>
      </c>
    </row>
    <row r="1155" spans="4:7" hidden="1" x14ac:dyDescent="0.3">
      <c r="D1155" s="2" t="s">
        <v>3613</v>
      </c>
      <c r="E1155" s="2">
        <f>COUNTIF(IMDB_Movie_Data!A:A, D1155)</f>
        <v>4</v>
      </c>
      <c r="F1155" s="2">
        <f>AVERAGEIF(IMDB_Movie_Data!A:A, D1155, IMDB_Movie_Data!I:I)</f>
        <v>6.05</v>
      </c>
      <c r="G1155" s="6">
        <f t="shared" si="17"/>
        <v>0.99</v>
      </c>
    </row>
    <row r="1156" spans="4:7" hidden="1" x14ac:dyDescent="0.3">
      <c r="D1156" s="2" t="s">
        <v>12115</v>
      </c>
      <c r="E1156" s="2">
        <f>COUNTIF(IMDB_Movie_Data!A:A, D1156)</f>
        <v>2</v>
      </c>
      <c r="F1156" s="2">
        <f>AVERAGEIF(IMDB_Movie_Data!A:A, D1156, IMDB_Movie_Data!I:I)</f>
        <v>6.05</v>
      </c>
      <c r="G1156" s="6">
        <f t="shared" si="17"/>
        <v>0.99099999999999999</v>
      </c>
    </row>
    <row r="1157" spans="4:7" hidden="1" x14ac:dyDescent="0.3">
      <c r="D1157" s="2" t="s">
        <v>7540</v>
      </c>
      <c r="E1157" s="2">
        <f>COUNTIF(IMDB_Movie_Data!A:A, D1157)</f>
        <v>2</v>
      </c>
      <c r="F1157" s="2">
        <f>AVERAGEIF(IMDB_Movie_Data!A:A, D1157, IMDB_Movie_Data!I:I)</f>
        <v>6.05</v>
      </c>
      <c r="G1157" s="6">
        <f t="shared" ref="G1157:G1220" si="18">_xlfn.PERCENTRANK.EXC(F1157:F2907, F1157)</f>
        <v>0.99299999999999999</v>
      </c>
    </row>
    <row r="1158" spans="4:7" hidden="1" x14ac:dyDescent="0.3">
      <c r="D1158" s="2" t="s">
        <v>3334</v>
      </c>
      <c r="E1158" s="2">
        <f>COUNTIF(IMDB_Movie_Data!A:A, D1158)</f>
        <v>2</v>
      </c>
      <c r="F1158" s="2">
        <f>AVERAGEIF(IMDB_Movie_Data!A:A, D1158, IMDB_Movie_Data!I:I)</f>
        <v>6.05</v>
      </c>
      <c r="G1158" s="6">
        <f t="shared" si="18"/>
        <v>0.99399999999999999</v>
      </c>
    </row>
    <row r="1159" spans="4:7" hidden="1" x14ac:dyDescent="0.3">
      <c r="D1159" s="2" t="s">
        <v>1495</v>
      </c>
      <c r="E1159" s="2">
        <f>COUNTIF(IMDB_Movie_Data!A:A, D1159)</f>
        <v>2</v>
      </c>
      <c r="F1159" s="2">
        <f>AVERAGEIF(IMDB_Movie_Data!A:A, D1159, IMDB_Movie_Data!I:I)</f>
        <v>6.05</v>
      </c>
      <c r="G1159" s="6">
        <f t="shared" si="18"/>
        <v>0.996</v>
      </c>
    </row>
    <row r="1160" spans="4:7" hidden="1" x14ac:dyDescent="0.3">
      <c r="D1160" s="2" t="s">
        <v>10977</v>
      </c>
      <c r="E1160" s="2">
        <f>COUNTIF(IMDB_Movie_Data!A:A, D1160)</f>
        <v>2</v>
      </c>
      <c r="F1160" s="2">
        <f>AVERAGEIF(IMDB_Movie_Data!A:A, D1160, IMDB_Movie_Data!I:I)</f>
        <v>6.05</v>
      </c>
      <c r="G1160" s="6">
        <f t="shared" si="18"/>
        <v>0.998</v>
      </c>
    </row>
    <row r="1161" spans="4:7" x14ac:dyDescent="0.3">
      <c r="D1161" s="2" t="s">
        <v>912</v>
      </c>
      <c r="E1161" s="2">
        <f>COUNTIF(IMDB_Movie_Data!A:A, D1161)</f>
        <v>9</v>
      </c>
      <c r="F1161" s="2">
        <f>AVERAGEIF(IMDB_Movie_Data!A:A, D1161, IMDB_Movie_Data!I:I)</f>
        <v>6.0444444444444452</v>
      </c>
      <c r="G1161" s="9">
        <f t="shared" si="18"/>
        <v>0.998</v>
      </c>
    </row>
    <row r="1162" spans="4:7" hidden="1" x14ac:dyDescent="0.3">
      <c r="D1162" s="2" t="s">
        <v>6244</v>
      </c>
      <c r="E1162" s="2">
        <f>COUNTIF(IMDB_Movie_Data!A:A, D1162)</f>
        <v>5</v>
      </c>
      <c r="F1162" s="2">
        <f>AVERAGEIF(IMDB_Movie_Data!A:A, D1162, IMDB_Movie_Data!I:I)</f>
        <v>6.0400000000000009</v>
      </c>
      <c r="G1162" s="6">
        <f t="shared" si="18"/>
        <v>0.996</v>
      </c>
    </row>
    <row r="1163" spans="4:7" hidden="1" x14ac:dyDescent="0.3">
      <c r="D1163" s="2" t="s">
        <v>1757</v>
      </c>
      <c r="E1163" s="2">
        <f>COUNTIF(IMDB_Movie_Data!A:A, D1163)</f>
        <v>5</v>
      </c>
      <c r="F1163" s="2">
        <f>AVERAGEIF(IMDB_Movie_Data!A:A, D1163, IMDB_Movie_Data!I:I)</f>
        <v>6.0400000000000009</v>
      </c>
      <c r="G1163" s="6">
        <f t="shared" si="18"/>
        <v>0.998</v>
      </c>
    </row>
    <row r="1164" spans="4:7" hidden="1" x14ac:dyDescent="0.3">
      <c r="D1164" s="2" t="s">
        <v>20031</v>
      </c>
      <c r="E1164" s="2">
        <f>COUNTIF(IMDB_Movie_Data!A:A, D1164)</f>
        <v>3</v>
      </c>
      <c r="F1164" s="2">
        <f>AVERAGEIF(IMDB_Movie_Data!A:A, D1164, IMDB_Movie_Data!I:I)</f>
        <v>6.0333333333333341</v>
      </c>
      <c r="G1164" s="6">
        <f t="shared" si="18"/>
        <v>0.996</v>
      </c>
    </row>
    <row r="1165" spans="4:7" hidden="1" x14ac:dyDescent="0.3">
      <c r="D1165" s="2" t="s">
        <v>5423</v>
      </c>
      <c r="E1165" s="2">
        <f>COUNTIF(IMDB_Movie_Data!A:A, D1165)</f>
        <v>3</v>
      </c>
      <c r="F1165" s="2">
        <f>AVERAGEIF(IMDB_Movie_Data!A:A, D1165, IMDB_Movie_Data!I:I)</f>
        <v>6.0333333333333341</v>
      </c>
      <c r="G1165" s="6">
        <f t="shared" si="18"/>
        <v>0.998</v>
      </c>
    </row>
    <row r="1166" spans="4:7" hidden="1" x14ac:dyDescent="0.3">
      <c r="D1166" s="2" t="s">
        <v>4597</v>
      </c>
      <c r="E1166" s="2">
        <f>COUNTIF(IMDB_Movie_Data!A:A, D1166)</f>
        <v>3</v>
      </c>
      <c r="F1166" s="2">
        <f>AVERAGEIF(IMDB_Movie_Data!A:A, D1166, IMDB_Movie_Data!I:I)</f>
        <v>6.0333333333333323</v>
      </c>
      <c r="G1166" s="6">
        <f t="shared" si="18"/>
        <v>0.998</v>
      </c>
    </row>
    <row r="1167" spans="4:7" hidden="1" x14ac:dyDescent="0.3">
      <c r="D1167" s="2" t="s">
        <v>4939</v>
      </c>
      <c r="E1167" s="2">
        <f>COUNTIF(IMDB_Movie_Data!A:A, D1167)</f>
        <v>4</v>
      </c>
      <c r="F1167" s="2">
        <f>AVERAGEIF(IMDB_Movie_Data!A:A, D1167, IMDB_Movie_Data!I:I)</f>
        <v>6.0250000000000004</v>
      </c>
      <c r="G1167" s="6">
        <f t="shared" si="18"/>
        <v>0.998</v>
      </c>
    </row>
    <row r="1168" spans="4:7" hidden="1" x14ac:dyDescent="0.3">
      <c r="D1168" s="2" t="s">
        <v>4619</v>
      </c>
      <c r="E1168" s="2">
        <f>COUNTIF(IMDB_Movie_Data!A:A, D1168)</f>
        <v>5</v>
      </c>
      <c r="F1168" s="2">
        <f>AVERAGEIF(IMDB_Movie_Data!A:A, D1168, IMDB_Movie_Data!I:I)</f>
        <v>6.0200000000000005</v>
      </c>
      <c r="G1168" s="6">
        <f t="shared" si="18"/>
        <v>0.998</v>
      </c>
    </row>
    <row r="1169" spans="4:7" hidden="1" x14ac:dyDescent="0.3">
      <c r="D1169" s="2" t="s">
        <v>1744</v>
      </c>
      <c r="E1169" s="2">
        <f>COUNTIF(IMDB_Movie_Data!A:A, D1169)</f>
        <v>6</v>
      </c>
      <c r="F1169" s="2">
        <f>AVERAGEIF(IMDB_Movie_Data!A:A, D1169, IMDB_Movie_Data!I:I)</f>
        <v>6.0166666666666657</v>
      </c>
      <c r="G1169" s="6">
        <f t="shared" si="18"/>
        <v>0.998</v>
      </c>
    </row>
    <row r="1170" spans="4:7" hidden="1" x14ac:dyDescent="0.3">
      <c r="D1170" s="2" t="s">
        <v>3102</v>
      </c>
      <c r="E1170" s="2">
        <f>COUNTIF(IMDB_Movie_Data!A:A, D1170)</f>
        <v>6</v>
      </c>
      <c r="F1170" s="2">
        <f>AVERAGEIF(IMDB_Movie_Data!A:A, D1170, IMDB_Movie_Data!I:I)</f>
        <v>6</v>
      </c>
      <c r="G1170" s="6">
        <f t="shared" si="18"/>
        <v>0.93100000000000005</v>
      </c>
    </row>
    <row r="1171" spans="4:7" hidden="1" x14ac:dyDescent="0.3">
      <c r="D1171" s="2" t="s">
        <v>7427</v>
      </c>
      <c r="E1171" s="2">
        <f>COUNTIF(IMDB_Movie_Data!A:A, D1171)</f>
        <v>4</v>
      </c>
      <c r="F1171" s="2">
        <f>AVERAGEIF(IMDB_Movie_Data!A:A, D1171, IMDB_Movie_Data!I:I)</f>
        <v>6</v>
      </c>
      <c r="G1171" s="6">
        <f t="shared" si="18"/>
        <v>0.93300000000000005</v>
      </c>
    </row>
    <row r="1172" spans="4:7" hidden="1" x14ac:dyDescent="0.3">
      <c r="D1172" s="2" t="s">
        <v>969</v>
      </c>
      <c r="E1172" s="2">
        <f>COUNTIF(IMDB_Movie_Data!A:A, D1172)</f>
        <v>4</v>
      </c>
      <c r="F1172" s="2">
        <f>AVERAGEIF(IMDB_Movie_Data!A:A, D1172, IMDB_Movie_Data!I:I)</f>
        <v>6</v>
      </c>
      <c r="G1172" s="6">
        <f t="shared" si="18"/>
        <v>0.93500000000000005</v>
      </c>
    </row>
    <row r="1173" spans="4:7" hidden="1" x14ac:dyDescent="0.3">
      <c r="D1173" s="2" t="s">
        <v>12976</v>
      </c>
      <c r="E1173" s="2">
        <f>COUNTIF(IMDB_Movie_Data!A:A, D1173)</f>
        <v>2</v>
      </c>
      <c r="F1173" s="2">
        <f>AVERAGEIF(IMDB_Movie_Data!A:A, D1173, IMDB_Movie_Data!I:I)</f>
        <v>6</v>
      </c>
      <c r="G1173" s="6">
        <f t="shared" si="18"/>
        <v>0.93600000000000005</v>
      </c>
    </row>
    <row r="1174" spans="4:7" hidden="1" x14ac:dyDescent="0.3">
      <c r="D1174" s="2" t="s">
        <v>22563</v>
      </c>
      <c r="E1174" s="2">
        <f>COUNTIF(IMDB_Movie_Data!A:A, D1174)</f>
        <v>2</v>
      </c>
      <c r="F1174" s="2">
        <f>AVERAGEIF(IMDB_Movie_Data!A:A, D1174, IMDB_Movie_Data!I:I)</f>
        <v>6</v>
      </c>
      <c r="G1174" s="6">
        <f t="shared" si="18"/>
        <v>0.93799999999999994</v>
      </c>
    </row>
    <row r="1175" spans="4:7" hidden="1" x14ac:dyDescent="0.3">
      <c r="D1175" s="2" t="s">
        <v>14719</v>
      </c>
      <c r="E1175" s="2">
        <f>COUNTIF(IMDB_Movie_Data!A:A, D1175)</f>
        <v>2</v>
      </c>
      <c r="F1175" s="2">
        <f>AVERAGEIF(IMDB_Movie_Data!A:A, D1175, IMDB_Movie_Data!I:I)</f>
        <v>6</v>
      </c>
      <c r="G1175" s="6">
        <f t="shared" si="18"/>
        <v>0.93899999999999995</v>
      </c>
    </row>
    <row r="1176" spans="4:7" hidden="1" x14ac:dyDescent="0.3">
      <c r="D1176" s="2" t="s">
        <v>5328</v>
      </c>
      <c r="E1176" s="2">
        <f>COUNTIF(IMDB_Movie_Data!A:A, D1176)</f>
        <v>2</v>
      </c>
      <c r="F1176" s="2">
        <f>AVERAGEIF(IMDB_Movie_Data!A:A, D1176, IMDB_Movie_Data!I:I)</f>
        <v>6</v>
      </c>
      <c r="G1176" s="6">
        <f t="shared" si="18"/>
        <v>0.94099999999999995</v>
      </c>
    </row>
    <row r="1177" spans="4:7" hidden="1" x14ac:dyDescent="0.3">
      <c r="D1177" s="2" t="s">
        <v>12904</v>
      </c>
      <c r="E1177" s="2">
        <f>COUNTIF(IMDB_Movie_Data!A:A, D1177)</f>
        <v>2</v>
      </c>
      <c r="F1177" s="2">
        <f>AVERAGEIF(IMDB_Movie_Data!A:A, D1177, IMDB_Movie_Data!I:I)</f>
        <v>6</v>
      </c>
      <c r="G1177" s="6">
        <f t="shared" si="18"/>
        <v>0.94299999999999995</v>
      </c>
    </row>
    <row r="1178" spans="4:7" hidden="1" x14ac:dyDescent="0.3">
      <c r="D1178" s="2" t="s">
        <v>7439</v>
      </c>
      <c r="E1178" s="2">
        <f>COUNTIF(IMDB_Movie_Data!A:A, D1178)</f>
        <v>2</v>
      </c>
      <c r="F1178" s="2">
        <f>AVERAGEIF(IMDB_Movie_Data!A:A, D1178, IMDB_Movie_Data!I:I)</f>
        <v>6</v>
      </c>
      <c r="G1178" s="6">
        <f t="shared" si="18"/>
        <v>0.94399999999999995</v>
      </c>
    </row>
    <row r="1179" spans="4:7" hidden="1" x14ac:dyDescent="0.3">
      <c r="D1179" s="2" t="s">
        <v>15027</v>
      </c>
      <c r="E1179" s="2">
        <f>COUNTIF(IMDB_Movie_Data!A:A, D1179)</f>
        <v>3</v>
      </c>
      <c r="F1179" s="2">
        <f>AVERAGEIF(IMDB_Movie_Data!A:A, D1179, IMDB_Movie_Data!I:I)</f>
        <v>6</v>
      </c>
      <c r="G1179" s="6">
        <f t="shared" si="18"/>
        <v>0.94599999999999995</v>
      </c>
    </row>
    <row r="1180" spans="4:7" hidden="1" x14ac:dyDescent="0.3">
      <c r="D1180" s="2" t="s">
        <v>4134</v>
      </c>
      <c r="E1180" s="2">
        <f>COUNTIF(IMDB_Movie_Data!A:A, D1180)</f>
        <v>3</v>
      </c>
      <c r="F1180" s="2">
        <f>AVERAGEIF(IMDB_Movie_Data!A:A, D1180, IMDB_Movie_Data!I:I)</f>
        <v>6</v>
      </c>
      <c r="G1180" s="6">
        <f t="shared" si="18"/>
        <v>0.94799999999999995</v>
      </c>
    </row>
    <row r="1181" spans="4:7" hidden="1" x14ac:dyDescent="0.3">
      <c r="D1181" s="2" t="s">
        <v>11691</v>
      </c>
      <c r="E1181" s="2">
        <f>COUNTIF(IMDB_Movie_Data!A:A, D1181)</f>
        <v>1</v>
      </c>
      <c r="F1181" s="2">
        <f>AVERAGEIF(IMDB_Movie_Data!A:A, D1181, IMDB_Movie_Data!I:I)</f>
        <v>6</v>
      </c>
      <c r="G1181" s="6">
        <f t="shared" si="18"/>
        <v>0.94899999999999995</v>
      </c>
    </row>
    <row r="1182" spans="4:7" hidden="1" x14ac:dyDescent="0.3">
      <c r="D1182" s="2" t="s">
        <v>9443</v>
      </c>
      <c r="E1182" s="2">
        <f>COUNTIF(IMDB_Movie_Data!A:A, D1182)</f>
        <v>1</v>
      </c>
      <c r="F1182" s="2">
        <f>AVERAGEIF(IMDB_Movie_Data!A:A, D1182, IMDB_Movie_Data!I:I)</f>
        <v>6</v>
      </c>
      <c r="G1182" s="6">
        <f t="shared" si="18"/>
        <v>0.95099999999999996</v>
      </c>
    </row>
    <row r="1183" spans="4:7" hidden="1" x14ac:dyDescent="0.3">
      <c r="D1183" s="2" t="s">
        <v>8707</v>
      </c>
      <c r="E1183" s="2">
        <f>COUNTIF(IMDB_Movie_Data!A:A, D1183)</f>
        <v>1</v>
      </c>
      <c r="F1183" s="2">
        <f>AVERAGEIF(IMDB_Movie_Data!A:A, D1183, IMDB_Movie_Data!I:I)</f>
        <v>6</v>
      </c>
      <c r="G1183" s="6">
        <f t="shared" si="18"/>
        <v>0.95199999999999996</v>
      </c>
    </row>
    <row r="1184" spans="4:7" hidden="1" x14ac:dyDescent="0.3">
      <c r="D1184" s="2" t="s">
        <v>8235</v>
      </c>
      <c r="E1184" s="2">
        <f>COUNTIF(IMDB_Movie_Data!A:A, D1184)</f>
        <v>1</v>
      </c>
      <c r="F1184" s="2">
        <f>AVERAGEIF(IMDB_Movie_Data!A:A, D1184, IMDB_Movie_Data!I:I)</f>
        <v>6</v>
      </c>
      <c r="G1184" s="6">
        <f t="shared" si="18"/>
        <v>0.95399999999999996</v>
      </c>
    </row>
    <row r="1185" spans="4:7" hidden="1" x14ac:dyDescent="0.3">
      <c r="D1185" s="2" t="s">
        <v>12131</v>
      </c>
      <c r="E1185" s="2">
        <f>COUNTIF(IMDB_Movie_Data!A:A, D1185)</f>
        <v>1</v>
      </c>
      <c r="F1185" s="2">
        <f>AVERAGEIF(IMDB_Movie_Data!A:A, D1185, IMDB_Movie_Data!I:I)</f>
        <v>6</v>
      </c>
      <c r="G1185" s="6">
        <f t="shared" si="18"/>
        <v>0.95599999999999996</v>
      </c>
    </row>
    <row r="1186" spans="4:7" hidden="1" x14ac:dyDescent="0.3">
      <c r="D1186" s="2" t="s">
        <v>9314</v>
      </c>
      <c r="E1186" s="2">
        <f>COUNTIF(IMDB_Movie_Data!A:A, D1186)</f>
        <v>1</v>
      </c>
      <c r="F1186" s="2">
        <f>AVERAGEIF(IMDB_Movie_Data!A:A, D1186, IMDB_Movie_Data!I:I)</f>
        <v>6</v>
      </c>
      <c r="G1186" s="6">
        <f t="shared" si="18"/>
        <v>0.95699999999999996</v>
      </c>
    </row>
    <row r="1187" spans="4:7" hidden="1" x14ac:dyDescent="0.3">
      <c r="D1187" s="2" t="s">
        <v>11164</v>
      </c>
      <c r="E1187" s="2">
        <f>COUNTIF(IMDB_Movie_Data!A:A, D1187)</f>
        <v>1</v>
      </c>
      <c r="F1187" s="2">
        <f>AVERAGEIF(IMDB_Movie_Data!A:A, D1187, IMDB_Movie_Data!I:I)</f>
        <v>6</v>
      </c>
      <c r="G1187" s="6">
        <f t="shared" si="18"/>
        <v>0.95899999999999996</v>
      </c>
    </row>
    <row r="1188" spans="4:7" hidden="1" x14ac:dyDescent="0.3">
      <c r="D1188" s="2" t="s">
        <v>7673</v>
      </c>
      <c r="E1188" s="2">
        <f>COUNTIF(IMDB_Movie_Data!A:A, D1188)</f>
        <v>1</v>
      </c>
      <c r="F1188" s="2">
        <f>AVERAGEIF(IMDB_Movie_Data!A:A, D1188, IMDB_Movie_Data!I:I)</f>
        <v>6</v>
      </c>
      <c r="G1188" s="6">
        <f t="shared" si="18"/>
        <v>0.96099999999999997</v>
      </c>
    </row>
    <row r="1189" spans="4:7" hidden="1" x14ac:dyDescent="0.3">
      <c r="D1189" s="2" t="s">
        <v>12530</v>
      </c>
      <c r="E1189" s="2">
        <f>COUNTIF(IMDB_Movie_Data!A:A, D1189)</f>
        <v>1</v>
      </c>
      <c r="F1189" s="2">
        <f>AVERAGEIF(IMDB_Movie_Data!A:A, D1189, IMDB_Movie_Data!I:I)</f>
        <v>6</v>
      </c>
      <c r="G1189" s="6">
        <f t="shared" si="18"/>
        <v>0.96299999999999997</v>
      </c>
    </row>
    <row r="1190" spans="4:7" hidden="1" x14ac:dyDescent="0.3">
      <c r="D1190" s="2" t="s">
        <v>7117</v>
      </c>
      <c r="E1190" s="2">
        <f>COUNTIF(IMDB_Movie_Data!A:A, D1190)</f>
        <v>1</v>
      </c>
      <c r="F1190" s="2">
        <f>AVERAGEIF(IMDB_Movie_Data!A:A, D1190, IMDB_Movie_Data!I:I)</f>
        <v>6</v>
      </c>
      <c r="G1190" s="6">
        <f t="shared" si="18"/>
        <v>0.96399999999999997</v>
      </c>
    </row>
    <row r="1191" spans="4:7" hidden="1" x14ac:dyDescent="0.3">
      <c r="D1191" s="2" t="s">
        <v>13459</v>
      </c>
      <c r="E1191" s="2">
        <f>COUNTIF(IMDB_Movie_Data!A:A, D1191)</f>
        <v>1</v>
      </c>
      <c r="F1191" s="2">
        <f>AVERAGEIF(IMDB_Movie_Data!A:A, D1191, IMDB_Movie_Data!I:I)</f>
        <v>6</v>
      </c>
      <c r="G1191" s="6">
        <f t="shared" si="18"/>
        <v>0.96599999999999997</v>
      </c>
    </row>
    <row r="1192" spans="4:7" hidden="1" x14ac:dyDescent="0.3">
      <c r="D1192" s="2" t="s">
        <v>6318</v>
      </c>
      <c r="E1192" s="2">
        <f>COUNTIF(IMDB_Movie_Data!A:A, D1192)</f>
        <v>1</v>
      </c>
      <c r="F1192" s="2">
        <f>AVERAGEIF(IMDB_Movie_Data!A:A, D1192, IMDB_Movie_Data!I:I)</f>
        <v>6</v>
      </c>
      <c r="G1192" s="6">
        <f t="shared" si="18"/>
        <v>0.96799999999999997</v>
      </c>
    </row>
    <row r="1193" spans="4:7" hidden="1" x14ac:dyDescent="0.3">
      <c r="D1193" s="2" t="s">
        <v>3572</v>
      </c>
      <c r="E1193" s="2">
        <f>COUNTIF(IMDB_Movie_Data!A:A, D1193)</f>
        <v>1</v>
      </c>
      <c r="F1193" s="2">
        <f>AVERAGEIF(IMDB_Movie_Data!A:A, D1193, IMDB_Movie_Data!I:I)</f>
        <v>6</v>
      </c>
      <c r="G1193" s="6">
        <f t="shared" si="18"/>
        <v>0.96899999999999997</v>
      </c>
    </row>
    <row r="1194" spans="4:7" hidden="1" x14ac:dyDescent="0.3">
      <c r="D1194" s="2" t="s">
        <v>13803</v>
      </c>
      <c r="E1194" s="2">
        <f>COUNTIF(IMDB_Movie_Data!A:A, D1194)</f>
        <v>1</v>
      </c>
      <c r="F1194" s="2">
        <f>AVERAGEIF(IMDB_Movie_Data!A:A, D1194, IMDB_Movie_Data!I:I)</f>
        <v>6</v>
      </c>
      <c r="G1194" s="6">
        <f t="shared" si="18"/>
        <v>0.97099999999999997</v>
      </c>
    </row>
    <row r="1195" spans="4:7" hidden="1" x14ac:dyDescent="0.3">
      <c r="D1195" s="2" t="s">
        <v>15569</v>
      </c>
      <c r="E1195" s="2">
        <f>COUNTIF(IMDB_Movie_Data!A:A, D1195)</f>
        <v>1</v>
      </c>
      <c r="F1195" s="2">
        <f>AVERAGEIF(IMDB_Movie_Data!A:A, D1195, IMDB_Movie_Data!I:I)</f>
        <v>6</v>
      </c>
      <c r="G1195" s="6">
        <f t="shared" si="18"/>
        <v>0.97299999999999998</v>
      </c>
    </row>
    <row r="1196" spans="4:7" hidden="1" x14ac:dyDescent="0.3">
      <c r="D1196" s="2" t="s">
        <v>3313</v>
      </c>
      <c r="E1196" s="2">
        <f>COUNTIF(IMDB_Movie_Data!A:A, D1196)</f>
        <v>1</v>
      </c>
      <c r="F1196" s="2">
        <f>AVERAGEIF(IMDB_Movie_Data!A:A, D1196, IMDB_Movie_Data!I:I)</f>
        <v>6</v>
      </c>
      <c r="G1196" s="6">
        <f t="shared" si="18"/>
        <v>0.97499999999999998</v>
      </c>
    </row>
    <row r="1197" spans="4:7" hidden="1" x14ac:dyDescent="0.3">
      <c r="D1197" s="2" t="s">
        <v>14487</v>
      </c>
      <c r="E1197" s="2">
        <f>COUNTIF(IMDB_Movie_Data!A:A, D1197)</f>
        <v>1</v>
      </c>
      <c r="F1197" s="2">
        <f>AVERAGEIF(IMDB_Movie_Data!A:A, D1197, IMDB_Movie_Data!I:I)</f>
        <v>6</v>
      </c>
      <c r="G1197" s="6">
        <f t="shared" si="18"/>
        <v>0.97599999999999998</v>
      </c>
    </row>
    <row r="1198" spans="4:7" hidden="1" x14ac:dyDescent="0.3">
      <c r="D1198" s="2" t="s">
        <v>16232</v>
      </c>
      <c r="E1198" s="2">
        <f>COUNTIF(IMDB_Movie_Data!A:A, D1198)</f>
        <v>1</v>
      </c>
      <c r="F1198" s="2">
        <f>AVERAGEIF(IMDB_Movie_Data!A:A, D1198, IMDB_Movie_Data!I:I)</f>
        <v>6</v>
      </c>
      <c r="G1198" s="6">
        <f t="shared" si="18"/>
        <v>0.97799999999999998</v>
      </c>
    </row>
    <row r="1199" spans="4:7" hidden="1" x14ac:dyDescent="0.3">
      <c r="D1199" s="2" t="s">
        <v>16351</v>
      </c>
      <c r="E1199" s="2">
        <f>COUNTIF(IMDB_Movie_Data!A:A, D1199)</f>
        <v>1</v>
      </c>
      <c r="F1199" s="2">
        <f>AVERAGEIF(IMDB_Movie_Data!A:A, D1199, IMDB_Movie_Data!I:I)</f>
        <v>6</v>
      </c>
      <c r="G1199" s="6">
        <f t="shared" si="18"/>
        <v>0.98</v>
      </c>
    </row>
    <row r="1200" spans="4:7" hidden="1" x14ac:dyDescent="0.3">
      <c r="D1200" s="2" t="s">
        <v>8640</v>
      </c>
      <c r="E1200" s="2">
        <f>COUNTIF(IMDB_Movie_Data!A:A, D1200)</f>
        <v>1</v>
      </c>
      <c r="F1200" s="2">
        <f>AVERAGEIF(IMDB_Movie_Data!A:A, D1200, IMDB_Movie_Data!I:I)</f>
        <v>6</v>
      </c>
      <c r="G1200" s="6">
        <f t="shared" si="18"/>
        <v>0.98199999999999998</v>
      </c>
    </row>
    <row r="1201" spans="4:7" hidden="1" x14ac:dyDescent="0.3">
      <c r="D1201" s="2" t="s">
        <v>16733</v>
      </c>
      <c r="E1201" s="2">
        <f>COUNTIF(IMDB_Movie_Data!A:A, D1201)</f>
        <v>1</v>
      </c>
      <c r="F1201" s="2">
        <f>AVERAGEIF(IMDB_Movie_Data!A:A, D1201, IMDB_Movie_Data!I:I)</f>
        <v>6</v>
      </c>
      <c r="G1201" s="6">
        <f t="shared" si="18"/>
        <v>0.98299999999999998</v>
      </c>
    </row>
    <row r="1202" spans="4:7" hidden="1" x14ac:dyDescent="0.3">
      <c r="D1202" s="2" t="s">
        <v>18798</v>
      </c>
      <c r="E1202" s="2">
        <f>COUNTIF(IMDB_Movie_Data!A:A, D1202)</f>
        <v>1</v>
      </c>
      <c r="F1202" s="2">
        <f>AVERAGEIF(IMDB_Movie_Data!A:A, D1202, IMDB_Movie_Data!I:I)</f>
        <v>6</v>
      </c>
      <c r="G1202" s="6">
        <f t="shared" si="18"/>
        <v>0.98499999999999999</v>
      </c>
    </row>
    <row r="1203" spans="4:7" hidden="1" x14ac:dyDescent="0.3">
      <c r="D1203" s="2" t="s">
        <v>18889</v>
      </c>
      <c r="E1203" s="2">
        <f>COUNTIF(IMDB_Movie_Data!A:A, D1203)</f>
        <v>1</v>
      </c>
      <c r="F1203" s="2">
        <f>AVERAGEIF(IMDB_Movie_Data!A:A, D1203, IMDB_Movie_Data!I:I)</f>
        <v>6</v>
      </c>
      <c r="G1203" s="6">
        <f t="shared" si="18"/>
        <v>0.98699999999999999</v>
      </c>
    </row>
    <row r="1204" spans="4:7" hidden="1" x14ac:dyDescent="0.3">
      <c r="D1204" s="2" t="s">
        <v>19760</v>
      </c>
      <c r="E1204" s="2">
        <f>COUNTIF(IMDB_Movie_Data!A:A, D1204)</f>
        <v>1</v>
      </c>
      <c r="F1204" s="2">
        <f>AVERAGEIF(IMDB_Movie_Data!A:A, D1204, IMDB_Movie_Data!I:I)</f>
        <v>6</v>
      </c>
      <c r="G1204" s="6">
        <f t="shared" si="18"/>
        <v>0.98899999999999999</v>
      </c>
    </row>
    <row r="1205" spans="4:7" hidden="1" x14ac:dyDescent="0.3">
      <c r="D1205" s="2" t="s">
        <v>21315</v>
      </c>
      <c r="E1205" s="2">
        <f>COUNTIF(IMDB_Movie_Data!A:A, D1205)</f>
        <v>1</v>
      </c>
      <c r="F1205" s="2">
        <f>AVERAGEIF(IMDB_Movie_Data!A:A, D1205, IMDB_Movie_Data!I:I)</f>
        <v>6</v>
      </c>
      <c r="G1205" s="6">
        <f t="shared" si="18"/>
        <v>0.99</v>
      </c>
    </row>
    <row r="1206" spans="4:7" hidden="1" x14ac:dyDescent="0.3">
      <c r="D1206" s="2" t="s">
        <v>21340</v>
      </c>
      <c r="E1206" s="2">
        <f>COUNTIF(IMDB_Movie_Data!A:A, D1206)</f>
        <v>1</v>
      </c>
      <c r="F1206" s="2">
        <f>AVERAGEIF(IMDB_Movie_Data!A:A, D1206, IMDB_Movie_Data!I:I)</f>
        <v>6</v>
      </c>
      <c r="G1206" s="6">
        <f t="shared" si="18"/>
        <v>0.99199999999999999</v>
      </c>
    </row>
    <row r="1207" spans="4:7" hidden="1" x14ac:dyDescent="0.3">
      <c r="D1207" s="2" t="s">
        <v>21558</v>
      </c>
      <c r="E1207" s="2">
        <f>COUNTIF(IMDB_Movie_Data!A:A, D1207)</f>
        <v>1</v>
      </c>
      <c r="F1207" s="2">
        <f>AVERAGEIF(IMDB_Movie_Data!A:A, D1207, IMDB_Movie_Data!I:I)</f>
        <v>6</v>
      </c>
      <c r="G1207" s="6">
        <f t="shared" si="18"/>
        <v>0.99399999999999999</v>
      </c>
    </row>
    <row r="1208" spans="4:7" hidden="1" x14ac:dyDescent="0.3">
      <c r="D1208" s="2" t="s">
        <v>22114</v>
      </c>
      <c r="E1208" s="2">
        <f>COUNTIF(IMDB_Movie_Data!A:A, D1208)</f>
        <v>1</v>
      </c>
      <c r="F1208" s="2">
        <f>AVERAGEIF(IMDB_Movie_Data!A:A, D1208, IMDB_Movie_Data!I:I)</f>
        <v>6</v>
      </c>
      <c r="G1208" s="6">
        <f t="shared" si="18"/>
        <v>0.996</v>
      </c>
    </row>
    <row r="1209" spans="4:7" hidden="1" x14ac:dyDescent="0.3">
      <c r="D1209" s="2" t="s">
        <v>22585</v>
      </c>
      <c r="E1209" s="2">
        <f>COUNTIF(IMDB_Movie_Data!A:A, D1209)</f>
        <v>1</v>
      </c>
      <c r="F1209" s="2">
        <f>AVERAGEIF(IMDB_Movie_Data!A:A, D1209, IMDB_Movie_Data!I:I)</f>
        <v>6</v>
      </c>
      <c r="G1209" s="6">
        <f t="shared" si="18"/>
        <v>0.998</v>
      </c>
    </row>
    <row r="1210" spans="4:7" x14ac:dyDescent="0.3">
      <c r="D1210" s="2" t="s">
        <v>2331</v>
      </c>
      <c r="E1210" s="2">
        <f>COUNTIF(IMDB_Movie_Data!A:A, D1210)</f>
        <v>10</v>
      </c>
      <c r="F1210" s="2">
        <f>AVERAGEIF(IMDB_Movie_Data!A:A, D1210, IMDB_Movie_Data!I:I)</f>
        <v>5.99</v>
      </c>
      <c r="G1210" s="9">
        <f t="shared" si="18"/>
        <v>0.998</v>
      </c>
    </row>
    <row r="1211" spans="4:7" x14ac:dyDescent="0.3">
      <c r="D1211" s="2" t="s">
        <v>6308</v>
      </c>
      <c r="E1211" s="2">
        <f>COUNTIF(IMDB_Movie_Data!A:A, D1211)</f>
        <v>10</v>
      </c>
      <c r="F1211" s="2">
        <f>AVERAGEIF(IMDB_Movie_Data!A:A, D1211, IMDB_Movie_Data!I:I)</f>
        <v>5.9700000000000006</v>
      </c>
      <c r="G1211" s="9">
        <f t="shared" si="18"/>
        <v>0.998</v>
      </c>
    </row>
    <row r="1212" spans="4:7" hidden="1" x14ac:dyDescent="0.3">
      <c r="D1212" s="2" t="s">
        <v>5225</v>
      </c>
      <c r="E1212" s="2">
        <f>COUNTIF(IMDB_Movie_Data!A:A, D1212)</f>
        <v>3</v>
      </c>
      <c r="F1212" s="2">
        <f>AVERAGEIF(IMDB_Movie_Data!A:A, D1212, IMDB_Movie_Data!I:I)</f>
        <v>5.9666666666666659</v>
      </c>
      <c r="G1212" s="6">
        <f t="shared" si="18"/>
        <v>0.996</v>
      </c>
    </row>
    <row r="1213" spans="4:7" hidden="1" x14ac:dyDescent="0.3">
      <c r="D1213" s="2" t="s">
        <v>5408</v>
      </c>
      <c r="E1213" s="2">
        <f>COUNTIF(IMDB_Movie_Data!A:A, D1213)</f>
        <v>3</v>
      </c>
      <c r="F1213" s="2">
        <f>AVERAGEIF(IMDB_Movie_Data!A:A, D1213, IMDB_Movie_Data!I:I)</f>
        <v>5.9666666666666659</v>
      </c>
      <c r="G1213" s="6">
        <f t="shared" si="18"/>
        <v>0.998</v>
      </c>
    </row>
    <row r="1214" spans="4:7" x14ac:dyDescent="0.3">
      <c r="D1214" s="2" t="s">
        <v>2612</v>
      </c>
      <c r="E1214" s="2">
        <f>COUNTIF(IMDB_Movie_Data!A:A, D1214)</f>
        <v>8</v>
      </c>
      <c r="F1214" s="2">
        <f>AVERAGEIF(IMDB_Movie_Data!A:A, D1214, IMDB_Movie_Data!I:I)</f>
        <v>5.9625000000000004</v>
      </c>
      <c r="G1214" s="9">
        <f t="shared" si="18"/>
        <v>0.998</v>
      </c>
    </row>
    <row r="1215" spans="4:7" hidden="1" x14ac:dyDescent="0.3">
      <c r="D1215" s="2" t="s">
        <v>7227</v>
      </c>
      <c r="E1215" s="2">
        <f>COUNTIF(IMDB_Movie_Data!A:A, D1215)</f>
        <v>2</v>
      </c>
      <c r="F1215" s="2">
        <f>AVERAGEIF(IMDB_Movie_Data!A:A, D1215, IMDB_Movie_Data!I:I)</f>
        <v>5.95</v>
      </c>
      <c r="G1215" s="6">
        <f t="shared" si="18"/>
        <v>0.98299999999999998</v>
      </c>
    </row>
    <row r="1216" spans="4:7" hidden="1" x14ac:dyDescent="0.3">
      <c r="D1216" s="2" t="s">
        <v>5873</v>
      </c>
      <c r="E1216" s="2">
        <f>COUNTIF(IMDB_Movie_Data!A:A, D1216)</f>
        <v>2</v>
      </c>
      <c r="F1216" s="2">
        <f>AVERAGEIF(IMDB_Movie_Data!A:A, D1216, IMDB_Movie_Data!I:I)</f>
        <v>5.95</v>
      </c>
      <c r="G1216" s="6">
        <f t="shared" si="18"/>
        <v>0.98499999999999999</v>
      </c>
    </row>
    <row r="1217" spans="4:7" hidden="1" x14ac:dyDescent="0.3">
      <c r="D1217" s="2" t="s">
        <v>7885</v>
      </c>
      <c r="E1217" s="2">
        <f>COUNTIF(IMDB_Movie_Data!A:A, D1217)</f>
        <v>2</v>
      </c>
      <c r="F1217" s="2">
        <f>AVERAGEIF(IMDB_Movie_Data!A:A, D1217, IMDB_Movie_Data!I:I)</f>
        <v>5.95</v>
      </c>
      <c r="G1217" s="6">
        <f t="shared" si="18"/>
        <v>0.98699999999999999</v>
      </c>
    </row>
    <row r="1218" spans="4:7" hidden="1" x14ac:dyDescent="0.3">
      <c r="D1218" s="2" t="s">
        <v>8514</v>
      </c>
      <c r="E1218" s="2">
        <f>COUNTIF(IMDB_Movie_Data!A:A, D1218)</f>
        <v>2</v>
      </c>
      <c r="F1218" s="2">
        <f>AVERAGEIF(IMDB_Movie_Data!A:A, D1218, IMDB_Movie_Data!I:I)</f>
        <v>5.95</v>
      </c>
      <c r="G1218" s="6">
        <f t="shared" si="18"/>
        <v>0.98799999999999999</v>
      </c>
    </row>
    <row r="1219" spans="4:7" hidden="1" x14ac:dyDescent="0.3">
      <c r="D1219" s="2" t="s">
        <v>21808</v>
      </c>
      <c r="E1219" s="2">
        <f>COUNTIF(IMDB_Movie_Data!A:A, D1219)</f>
        <v>2</v>
      </c>
      <c r="F1219" s="2">
        <f>AVERAGEIF(IMDB_Movie_Data!A:A, D1219, IMDB_Movie_Data!I:I)</f>
        <v>5.95</v>
      </c>
      <c r="G1219" s="6">
        <f t="shared" si="18"/>
        <v>0.99</v>
      </c>
    </row>
    <row r="1220" spans="4:7" hidden="1" x14ac:dyDescent="0.3">
      <c r="D1220" s="2" t="s">
        <v>17658</v>
      </c>
      <c r="E1220" s="2">
        <f>COUNTIF(IMDB_Movie_Data!A:A, D1220)</f>
        <v>2</v>
      </c>
      <c r="F1220" s="2">
        <f>AVERAGEIF(IMDB_Movie_Data!A:A, D1220, IMDB_Movie_Data!I:I)</f>
        <v>5.95</v>
      </c>
      <c r="G1220" s="6">
        <f t="shared" si="18"/>
        <v>0.99199999999999999</v>
      </c>
    </row>
    <row r="1221" spans="4:7" hidden="1" x14ac:dyDescent="0.3">
      <c r="D1221" s="2" t="s">
        <v>4554</v>
      </c>
      <c r="E1221" s="2">
        <f>COUNTIF(IMDB_Movie_Data!A:A, D1221)</f>
        <v>2</v>
      </c>
      <c r="F1221" s="2">
        <f>AVERAGEIF(IMDB_Movie_Data!A:A, D1221, IMDB_Movie_Data!I:I)</f>
        <v>5.95</v>
      </c>
      <c r="G1221" s="6">
        <f t="shared" ref="G1221:G1284" si="19">_xlfn.PERCENTRANK.EXC(F1221:F2971, F1221)</f>
        <v>0.99399999999999999</v>
      </c>
    </row>
    <row r="1222" spans="4:7" hidden="1" x14ac:dyDescent="0.3">
      <c r="D1222" s="2" t="s">
        <v>4027</v>
      </c>
      <c r="E1222" s="2">
        <f>COUNTIF(IMDB_Movie_Data!A:A, D1222)</f>
        <v>2</v>
      </c>
      <c r="F1222" s="2">
        <f>AVERAGEIF(IMDB_Movie_Data!A:A, D1222, IMDB_Movie_Data!I:I)</f>
        <v>5.95</v>
      </c>
      <c r="G1222" s="6">
        <f t="shared" si="19"/>
        <v>0.996</v>
      </c>
    </row>
    <row r="1223" spans="4:7" hidden="1" x14ac:dyDescent="0.3">
      <c r="D1223" s="2" t="s">
        <v>5188</v>
      </c>
      <c r="E1223" s="2">
        <f>COUNTIF(IMDB_Movie_Data!A:A, D1223)</f>
        <v>2</v>
      </c>
      <c r="F1223" s="2">
        <f>AVERAGEIF(IMDB_Movie_Data!A:A, D1223, IMDB_Movie_Data!I:I)</f>
        <v>5.95</v>
      </c>
      <c r="G1223" s="6">
        <f t="shared" si="19"/>
        <v>0.998</v>
      </c>
    </row>
    <row r="1224" spans="4:7" x14ac:dyDescent="0.3">
      <c r="D1224" s="2" t="s">
        <v>3303</v>
      </c>
      <c r="E1224" s="2">
        <f>COUNTIF(IMDB_Movie_Data!A:A, D1224)</f>
        <v>8</v>
      </c>
      <c r="F1224" s="2">
        <f>AVERAGEIF(IMDB_Movie_Data!A:A, D1224, IMDB_Movie_Data!I:I)</f>
        <v>5.9499999999999993</v>
      </c>
      <c r="G1224" s="9">
        <f t="shared" si="19"/>
        <v>0.99199999999999999</v>
      </c>
    </row>
    <row r="1225" spans="4:7" hidden="1" x14ac:dyDescent="0.3">
      <c r="D1225" s="2" t="s">
        <v>10130</v>
      </c>
      <c r="E1225" s="2">
        <f>COUNTIF(IMDB_Movie_Data!A:A, D1225)</f>
        <v>2</v>
      </c>
      <c r="F1225" s="2">
        <f>AVERAGEIF(IMDB_Movie_Data!A:A, D1225, IMDB_Movie_Data!I:I)</f>
        <v>5.9499999999999993</v>
      </c>
      <c r="G1225" s="6">
        <f t="shared" si="19"/>
        <v>0.99399999999999999</v>
      </c>
    </row>
    <row r="1226" spans="4:7" hidden="1" x14ac:dyDescent="0.3">
      <c r="D1226" s="2" t="s">
        <v>2339</v>
      </c>
      <c r="E1226" s="2">
        <f>COUNTIF(IMDB_Movie_Data!A:A, D1226)</f>
        <v>2</v>
      </c>
      <c r="F1226" s="2">
        <f>AVERAGEIF(IMDB_Movie_Data!A:A, D1226, IMDB_Movie_Data!I:I)</f>
        <v>5.9499999999999993</v>
      </c>
      <c r="G1226" s="6">
        <f t="shared" si="19"/>
        <v>0.996</v>
      </c>
    </row>
    <row r="1227" spans="4:7" hidden="1" x14ac:dyDescent="0.3">
      <c r="D1227" s="2" t="s">
        <v>962</v>
      </c>
      <c r="E1227" s="2">
        <f>COUNTIF(IMDB_Movie_Data!A:A, D1227)</f>
        <v>4</v>
      </c>
      <c r="F1227" s="2">
        <f>AVERAGEIF(IMDB_Movie_Data!A:A, D1227, IMDB_Movie_Data!I:I)</f>
        <v>5.9499999999999993</v>
      </c>
      <c r="G1227" s="6">
        <f t="shared" si="19"/>
        <v>0.998</v>
      </c>
    </row>
    <row r="1228" spans="4:7" hidden="1" x14ac:dyDescent="0.3">
      <c r="D1228" s="2" t="s">
        <v>946</v>
      </c>
      <c r="E1228" s="2">
        <f>COUNTIF(IMDB_Movie_Data!A:A, D1228)</f>
        <v>5</v>
      </c>
      <c r="F1228" s="2">
        <f>AVERAGEIF(IMDB_Movie_Data!A:A, D1228, IMDB_Movie_Data!I:I)</f>
        <v>5.94</v>
      </c>
      <c r="G1228" s="6">
        <f t="shared" si="19"/>
        <v>0.998</v>
      </c>
    </row>
    <row r="1229" spans="4:7" hidden="1" x14ac:dyDescent="0.3">
      <c r="D1229" s="2" t="s">
        <v>476</v>
      </c>
      <c r="E1229" s="2">
        <f>COUNTIF(IMDB_Movie_Data!A:A, D1229)</f>
        <v>3</v>
      </c>
      <c r="F1229" s="2">
        <f>AVERAGEIF(IMDB_Movie_Data!A:A, D1229, IMDB_Movie_Data!I:I)</f>
        <v>5.9333333333333336</v>
      </c>
      <c r="G1229" s="6">
        <f t="shared" si="19"/>
        <v>0.998</v>
      </c>
    </row>
    <row r="1230" spans="4:7" hidden="1" x14ac:dyDescent="0.3">
      <c r="D1230" s="2" t="s">
        <v>3516</v>
      </c>
      <c r="E1230" s="2">
        <f>COUNTIF(IMDB_Movie_Data!A:A, D1230)</f>
        <v>4</v>
      </c>
      <c r="F1230" s="2">
        <f>AVERAGEIF(IMDB_Movie_Data!A:A, D1230, IMDB_Movie_Data!I:I)</f>
        <v>5.9</v>
      </c>
      <c r="G1230" s="6">
        <f t="shared" si="19"/>
        <v>0.90300000000000002</v>
      </c>
    </row>
    <row r="1231" spans="4:7" hidden="1" x14ac:dyDescent="0.3">
      <c r="D1231" s="2" t="s">
        <v>3159</v>
      </c>
      <c r="E1231" s="2">
        <f>COUNTIF(IMDB_Movie_Data!A:A, D1231)</f>
        <v>4</v>
      </c>
      <c r="F1231" s="2">
        <f>AVERAGEIF(IMDB_Movie_Data!A:A, D1231, IMDB_Movie_Data!I:I)</f>
        <v>5.9</v>
      </c>
      <c r="G1231" s="6">
        <f t="shared" si="19"/>
        <v>0.90400000000000003</v>
      </c>
    </row>
    <row r="1232" spans="4:7" hidden="1" x14ac:dyDescent="0.3">
      <c r="D1232" s="2" t="s">
        <v>15390</v>
      </c>
      <c r="E1232" s="2">
        <f>COUNTIF(IMDB_Movie_Data!A:A, D1232)</f>
        <v>1</v>
      </c>
      <c r="F1232" s="2">
        <f>AVERAGEIF(IMDB_Movie_Data!A:A, D1232, IMDB_Movie_Data!I:I)</f>
        <v>5.9</v>
      </c>
      <c r="G1232" s="6">
        <f t="shared" si="19"/>
        <v>0.90600000000000003</v>
      </c>
    </row>
    <row r="1233" spans="4:7" hidden="1" x14ac:dyDescent="0.3">
      <c r="D1233" s="2" t="s">
        <v>16722</v>
      </c>
      <c r="E1233" s="2">
        <f>COUNTIF(IMDB_Movie_Data!A:A, D1233)</f>
        <v>1</v>
      </c>
      <c r="F1233" s="2">
        <f>AVERAGEIF(IMDB_Movie_Data!A:A, D1233, IMDB_Movie_Data!I:I)</f>
        <v>5.9</v>
      </c>
      <c r="G1233" s="6">
        <f t="shared" si="19"/>
        <v>0.90800000000000003</v>
      </c>
    </row>
    <row r="1234" spans="4:7" hidden="1" x14ac:dyDescent="0.3">
      <c r="D1234" s="2" t="s">
        <v>15038</v>
      </c>
      <c r="E1234" s="2">
        <f>COUNTIF(IMDB_Movie_Data!A:A, D1234)</f>
        <v>1</v>
      </c>
      <c r="F1234" s="2">
        <f>AVERAGEIF(IMDB_Movie_Data!A:A, D1234, IMDB_Movie_Data!I:I)</f>
        <v>5.9</v>
      </c>
      <c r="G1234" s="6">
        <f t="shared" si="19"/>
        <v>0.91</v>
      </c>
    </row>
    <row r="1235" spans="4:7" hidden="1" x14ac:dyDescent="0.3">
      <c r="D1235" s="2" t="s">
        <v>14961</v>
      </c>
      <c r="E1235" s="2">
        <f>COUNTIF(IMDB_Movie_Data!A:A, D1235)</f>
        <v>1</v>
      </c>
      <c r="F1235" s="2">
        <f>AVERAGEIF(IMDB_Movie_Data!A:A, D1235, IMDB_Movie_Data!I:I)</f>
        <v>5.9</v>
      </c>
      <c r="G1235" s="6">
        <f t="shared" si="19"/>
        <v>0.91100000000000003</v>
      </c>
    </row>
    <row r="1236" spans="4:7" hidden="1" x14ac:dyDescent="0.3">
      <c r="D1236" s="2" t="s">
        <v>15022</v>
      </c>
      <c r="E1236" s="2">
        <f>COUNTIF(IMDB_Movie_Data!A:A, D1236)</f>
        <v>1</v>
      </c>
      <c r="F1236" s="2">
        <f>AVERAGEIF(IMDB_Movie_Data!A:A, D1236, IMDB_Movie_Data!I:I)</f>
        <v>5.9</v>
      </c>
      <c r="G1236" s="6">
        <f t="shared" si="19"/>
        <v>0.91300000000000003</v>
      </c>
    </row>
    <row r="1237" spans="4:7" hidden="1" x14ac:dyDescent="0.3">
      <c r="D1237" s="2" t="s">
        <v>17109</v>
      </c>
      <c r="E1237" s="2">
        <f>COUNTIF(IMDB_Movie_Data!A:A, D1237)</f>
        <v>1</v>
      </c>
      <c r="F1237" s="2">
        <f>AVERAGEIF(IMDB_Movie_Data!A:A, D1237, IMDB_Movie_Data!I:I)</f>
        <v>5.9</v>
      </c>
      <c r="G1237" s="6">
        <f t="shared" si="19"/>
        <v>0.91500000000000004</v>
      </c>
    </row>
    <row r="1238" spans="4:7" hidden="1" x14ac:dyDescent="0.3">
      <c r="D1238" s="2" t="s">
        <v>7352</v>
      </c>
      <c r="E1238" s="2">
        <f>COUNTIF(IMDB_Movie_Data!A:A, D1238)</f>
        <v>2</v>
      </c>
      <c r="F1238" s="2">
        <f>AVERAGEIF(IMDB_Movie_Data!A:A, D1238, IMDB_Movie_Data!I:I)</f>
        <v>5.9</v>
      </c>
      <c r="G1238" s="6">
        <f t="shared" si="19"/>
        <v>0.91700000000000004</v>
      </c>
    </row>
    <row r="1239" spans="4:7" hidden="1" x14ac:dyDescent="0.3">
      <c r="D1239" s="2" t="s">
        <v>3657</v>
      </c>
      <c r="E1239" s="2">
        <f>COUNTIF(IMDB_Movie_Data!A:A, D1239)</f>
        <v>2</v>
      </c>
      <c r="F1239" s="2">
        <f>AVERAGEIF(IMDB_Movie_Data!A:A, D1239, IMDB_Movie_Data!I:I)</f>
        <v>5.9</v>
      </c>
      <c r="G1239" s="6">
        <f t="shared" si="19"/>
        <v>0.91800000000000004</v>
      </c>
    </row>
    <row r="1240" spans="4:7" hidden="1" x14ac:dyDescent="0.3">
      <c r="D1240" s="2" t="s">
        <v>1453</v>
      </c>
      <c r="E1240" s="2">
        <f>COUNTIF(IMDB_Movie_Data!A:A, D1240)</f>
        <v>2</v>
      </c>
      <c r="F1240" s="2">
        <f>AVERAGEIF(IMDB_Movie_Data!A:A, D1240, IMDB_Movie_Data!I:I)</f>
        <v>5.9</v>
      </c>
      <c r="G1240" s="6">
        <f t="shared" si="19"/>
        <v>0.92</v>
      </c>
    </row>
    <row r="1241" spans="4:7" hidden="1" x14ac:dyDescent="0.3">
      <c r="D1241" s="2" t="s">
        <v>10444</v>
      </c>
      <c r="E1241" s="2">
        <f>COUNTIF(IMDB_Movie_Data!A:A, D1241)</f>
        <v>2</v>
      </c>
      <c r="F1241" s="2">
        <f>AVERAGEIF(IMDB_Movie_Data!A:A, D1241, IMDB_Movie_Data!I:I)</f>
        <v>5.9</v>
      </c>
      <c r="G1241" s="6">
        <f t="shared" si="19"/>
        <v>0.92200000000000004</v>
      </c>
    </row>
    <row r="1242" spans="4:7" hidden="1" x14ac:dyDescent="0.3">
      <c r="D1242" s="2" t="s">
        <v>12502</v>
      </c>
      <c r="E1242" s="2">
        <f>COUNTIF(IMDB_Movie_Data!A:A, D1242)</f>
        <v>2</v>
      </c>
      <c r="F1242" s="2">
        <f>AVERAGEIF(IMDB_Movie_Data!A:A, D1242, IMDB_Movie_Data!I:I)</f>
        <v>5.9</v>
      </c>
      <c r="G1242" s="6">
        <f t="shared" si="19"/>
        <v>0.92400000000000004</v>
      </c>
    </row>
    <row r="1243" spans="4:7" hidden="1" x14ac:dyDescent="0.3">
      <c r="D1243" s="2" t="s">
        <v>9089</v>
      </c>
      <c r="E1243" s="2">
        <f>COUNTIF(IMDB_Movie_Data!A:A, D1243)</f>
        <v>2</v>
      </c>
      <c r="F1243" s="2">
        <f>AVERAGEIF(IMDB_Movie_Data!A:A, D1243, IMDB_Movie_Data!I:I)</f>
        <v>5.9</v>
      </c>
      <c r="G1243" s="6">
        <f t="shared" si="19"/>
        <v>0.92600000000000005</v>
      </c>
    </row>
    <row r="1244" spans="4:7" hidden="1" x14ac:dyDescent="0.3">
      <c r="D1244" s="2" t="s">
        <v>7754</v>
      </c>
      <c r="E1244" s="2">
        <f>COUNTIF(IMDB_Movie_Data!A:A, D1244)</f>
        <v>2</v>
      </c>
      <c r="F1244" s="2">
        <f>AVERAGEIF(IMDB_Movie_Data!A:A, D1244, IMDB_Movie_Data!I:I)</f>
        <v>5.9</v>
      </c>
      <c r="G1244" s="6">
        <f t="shared" si="19"/>
        <v>0.92700000000000005</v>
      </c>
    </row>
    <row r="1245" spans="4:7" hidden="1" x14ac:dyDescent="0.3">
      <c r="D1245" s="2" t="s">
        <v>14954</v>
      </c>
      <c r="E1245" s="2">
        <f>COUNTIF(IMDB_Movie_Data!A:A, D1245)</f>
        <v>1</v>
      </c>
      <c r="F1245" s="2">
        <f>AVERAGEIF(IMDB_Movie_Data!A:A, D1245, IMDB_Movie_Data!I:I)</f>
        <v>5.9</v>
      </c>
      <c r="G1245" s="6">
        <f t="shared" si="19"/>
        <v>0.92900000000000005</v>
      </c>
    </row>
    <row r="1246" spans="4:7" hidden="1" x14ac:dyDescent="0.3">
      <c r="D1246" s="2" t="s">
        <v>17799</v>
      </c>
      <c r="E1246" s="2">
        <f>COUNTIF(IMDB_Movie_Data!A:A, D1246)</f>
        <v>1</v>
      </c>
      <c r="F1246" s="2">
        <f>AVERAGEIF(IMDB_Movie_Data!A:A, D1246, IMDB_Movie_Data!I:I)</f>
        <v>5.9</v>
      </c>
      <c r="G1246" s="6">
        <f t="shared" si="19"/>
        <v>0.93100000000000005</v>
      </c>
    </row>
    <row r="1247" spans="4:7" hidden="1" x14ac:dyDescent="0.3">
      <c r="D1247" s="2" t="s">
        <v>14132</v>
      </c>
      <c r="E1247" s="2">
        <f>COUNTIF(IMDB_Movie_Data!A:A, D1247)</f>
        <v>1</v>
      </c>
      <c r="F1247" s="2">
        <f>AVERAGEIF(IMDB_Movie_Data!A:A, D1247, IMDB_Movie_Data!I:I)</f>
        <v>5.9</v>
      </c>
      <c r="G1247" s="6">
        <f t="shared" si="19"/>
        <v>0.93300000000000005</v>
      </c>
    </row>
    <row r="1248" spans="4:7" hidden="1" x14ac:dyDescent="0.3">
      <c r="D1248" s="2" t="s">
        <v>13850</v>
      </c>
      <c r="E1248" s="2">
        <f>COUNTIF(IMDB_Movie_Data!A:A, D1248)</f>
        <v>1</v>
      </c>
      <c r="F1248" s="2">
        <f>AVERAGEIF(IMDB_Movie_Data!A:A, D1248, IMDB_Movie_Data!I:I)</f>
        <v>5.9</v>
      </c>
      <c r="G1248" s="6">
        <f t="shared" si="19"/>
        <v>0.93500000000000005</v>
      </c>
    </row>
    <row r="1249" spans="4:7" hidden="1" x14ac:dyDescent="0.3">
      <c r="D1249" s="2" t="s">
        <v>13725</v>
      </c>
      <c r="E1249" s="2">
        <f>COUNTIF(IMDB_Movie_Data!A:A, D1249)</f>
        <v>1</v>
      </c>
      <c r="F1249" s="2">
        <f>AVERAGEIF(IMDB_Movie_Data!A:A, D1249, IMDB_Movie_Data!I:I)</f>
        <v>5.9</v>
      </c>
      <c r="G1249" s="6">
        <f t="shared" si="19"/>
        <v>0.93700000000000006</v>
      </c>
    </row>
    <row r="1250" spans="4:7" hidden="1" x14ac:dyDescent="0.3">
      <c r="D1250" s="2" t="s">
        <v>18201</v>
      </c>
      <c r="E1250" s="2">
        <f>COUNTIF(IMDB_Movie_Data!A:A, D1250)</f>
        <v>1</v>
      </c>
      <c r="F1250" s="2">
        <f>AVERAGEIF(IMDB_Movie_Data!A:A, D1250, IMDB_Movie_Data!I:I)</f>
        <v>5.9</v>
      </c>
      <c r="G1250" s="6">
        <f t="shared" si="19"/>
        <v>0.93799999999999994</v>
      </c>
    </row>
    <row r="1251" spans="4:7" hidden="1" x14ac:dyDescent="0.3">
      <c r="D1251" s="2" t="s">
        <v>13692</v>
      </c>
      <c r="E1251" s="2">
        <f>COUNTIF(IMDB_Movie_Data!A:A, D1251)</f>
        <v>1</v>
      </c>
      <c r="F1251" s="2">
        <f>AVERAGEIF(IMDB_Movie_Data!A:A, D1251, IMDB_Movie_Data!I:I)</f>
        <v>5.9</v>
      </c>
      <c r="G1251" s="6">
        <f t="shared" si="19"/>
        <v>0.94</v>
      </c>
    </row>
    <row r="1252" spans="4:7" hidden="1" x14ac:dyDescent="0.3">
      <c r="D1252" s="2" t="s">
        <v>18331</v>
      </c>
      <c r="E1252" s="2">
        <f>COUNTIF(IMDB_Movie_Data!A:A, D1252)</f>
        <v>1</v>
      </c>
      <c r="F1252" s="2">
        <f>AVERAGEIF(IMDB_Movie_Data!A:A, D1252, IMDB_Movie_Data!I:I)</f>
        <v>5.9</v>
      </c>
      <c r="G1252" s="6">
        <f t="shared" si="19"/>
        <v>0.94199999999999995</v>
      </c>
    </row>
    <row r="1253" spans="4:7" hidden="1" x14ac:dyDescent="0.3">
      <c r="D1253" s="2" t="s">
        <v>17189</v>
      </c>
      <c r="E1253" s="2">
        <f>COUNTIF(IMDB_Movie_Data!A:A, D1253)</f>
        <v>1</v>
      </c>
      <c r="F1253" s="2">
        <f>AVERAGEIF(IMDB_Movie_Data!A:A, D1253, IMDB_Movie_Data!I:I)</f>
        <v>5.9</v>
      </c>
      <c r="G1253" s="6">
        <f t="shared" si="19"/>
        <v>0.94399999999999995</v>
      </c>
    </row>
    <row r="1254" spans="4:7" hidden="1" x14ac:dyDescent="0.3">
      <c r="D1254" s="2" t="s">
        <v>13277</v>
      </c>
      <c r="E1254" s="2">
        <f>COUNTIF(IMDB_Movie_Data!A:A, D1254)</f>
        <v>1</v>
      </c>
      <c r="F1254" s="2">
        <f>AVERAGEIF(IMDB_Movie_Data!A:A, D1254, IMDB_Movie_Data!I:I)</f>
        <v>5.9</v>
      </c>
      <c r="G1254" s="6">
        <f t="shared" si="19"/>
        <v>0.94599999999999995</v>
      </c>
    </row>
    <row r="1255" spans="4:7" hidden="1" x14ac:dyDescent="0.3">
      <c r="D1255" s="2" t="s">
        <v>19241</v>
      </c>
      <c r="E1255" s="2">
        <f>COUNTIF(IMDB_Movie_Data!A:A, D1255)</f>
        <v>1</v>
      </c>
      <c r="F1255" s="2">
        <f>AVERAGEIF(IMDB_Movie_Data!A:A, D1255, IMDB_Movie_Data!I:I)</f>
        <v>5.9</v>
      </c>
      <c r="G1255" s="6">
        <f t="shared" si="19"/>
        <v>0.94799999999999995</v>
      </c>
    </row>
    <row r="1256" spans="4:7" hidden="1" x14ac:dyDescent="0.3">
      <c r="D1256" s="2" t="s">
        <v>12628</v>
      </c>
      <c r="E1256" s="2">
        <f>COUNTIF(IMDB_Movie_Data!A:A, D1256)</f>
        <v>1</v>
      </c>
      <c r="F1256" s="2">
        <f>AVERAGEIF(IMDB_Movie_Data!A:A, D1256, IMDB_Movie_Data!I:I)</f>
        <v>5.9</v>
      </c>
      <c r="G1256" s="6">
        <f t="shared" si="19"/>
        <v>0.95</v>
      </c>
    </row>
    <row r="1257" spans="4:7" hidden="1" x14ac:dyDescent="0.3">
      <c r="D1257" s="2" t="s">
        <v>12029</v>
      </c>
      <c r="E1257" s="2">
        <f>COUNTIF(IMDB_Movie_Data!A:A, D1257)</f>
        <v>1</v>
      </c>
      <c r="F1257" s="2">
        <f>AVERAGEIF(IMDB_Movie_Data!A:A, D1257, IMDB_Movie_Data!I:I)</f>
        <v>5.9</v>
      </c>
      <c r="G1257" s="6">
        <f t="shared" si="19"/>
        <v>0.95199999999999996</v>
      </c>
    </row>
    <row r="1258" spans="4:7" hidden="1" x14ac:dyDescent="0.3">
      <c r="D1258" s="2" t="s">
        <v>10781</v>
      </c>
      <c r="E1258" s="2">
        <f>COUNTIF(IMDB_Movie_Data!A:A, D1258)</f>
        <v>1</v>
      </c>
      <c r="F1258" s="2">
        <f>AVERAGEIF(IMDB_Movie_Data!A:A, D1258, IMDB_Movie_Data!I:I)</f>
        <v>5.9</v>
      </c>
      <c r="G1258" s="6">
        <f t="shared" si="19"/>
        <v>0.95299999999999996</v>
      </c>
    </row>
    <row r="1259" spans="4:7" hidden="1" x14ac:dyDescent="0.3">
      <c r="D1259" s="2" t="s">
        <v>19290</v>
      </c>
      <c r="E1259" s="2">
        <f>COUNTIF(IMDB_Movie_Data!A:A, D1259)</f>
        <v>1</v>
      </c>
      <c r="F1259" s="2">
        <f>AVERAGEIF(IMDB_Movie_Data!A:A, D1259, IMDB_Movie_Data!I:I)</f>
        <v>5.9</v>
      </c>
      <c r="G1259" s="6">
        <f t="shared" si="19"/>
        <v>0.95499999999999996</v>
      </c>
    </row>
    <row r="1260" spans="4:7" hidden="1" x14ac:dyDescent="0.3">
      <c r="D1260" s="2" t="s">
        <v>19507</v>
      </c>
      <c r="E1260" s="2">
        <f>COUNTIF(IMDB_Movie_Data!A:A, D1260)</f>
        <v>1</v>
      </c>
      <c r="F1260" s="2">
        <f>AVERAGEIF(IMDB_Movie_Data!A:A, D1260, IMDB_Movie_Data!I:I)</f>
        <v>5.9</v>
      </c>
      <c r="G1260" s="6">
        <f t="shared" si="19"/>
        <v>0.95699999999999996</v>
      </c>
    </row>
    <row r="1261" spans="4:7" hidden="1" x14ac:dyDescent="0.3">
      <c r="D1261" s="2" t="s">
        <v>9921</v>
      </c>
      <c r="E1261" s="2">
        <f>COUNTIF(IMDB_Movie_Data!A:A, D1261)</f>
        <v>1</v>
      </c>
      <c r="F1261" s="2">
        <f>AVERAGEIF(IMDB_Movie_Data!A:A, D1261, IMDB_Movie_Data!I:I)</f>
        <v>5.9</v>
      </c>
      <c r="G1261" s="6">
        <f t="shared" si="19"/>
        <v>0.95899999999999996</v>
      </c>
    </row>
    <row r="1262" spans="4:7" hidden="1" x14ac:dyDescent="0.3">
      <c r="D1262" s="2" t="s">
        <v>19545</v>
      </c>
      <c r="E1262" s="2">
        <f>COUNTIF(IMDB_Movie_Data!A:A, D1262)</f>
        <v>1</v>
      </c>
      <c r="F1262" s="2">
        <f>AVERAGEIF(IMDB_Movie_Data!A:A, D1262, IMDB_Movie_Data!I:I)</f>
        <v>5.9</v>
      </c>
      <c r="G1262" s="6">
        <f t="shared" si="19"/>
        <v>0.96099999999999997</v>
      </c>
    </row>
    <row r="1263" spans="4:7" hidden="1" x14ac:dyDescent="0.3">
      <c r="D1263" s="2" t="s">
        <v>9807</v>
      </c>
      <c r="E1263" s="2">
        <f>COUNTIF(IMDB_Movie_Data!A:A, D1263)</f>
        <v>1</v>
      </c>
      <c r="F1263" s="2">
        <f>AVERAGEIF(IMDB_Movie_Data!A:A, D1263, IMDB_Movie_Data!I:I)</f>
        <v>5.9</v>
      </c>
      <c r="G1263" s="6">
        <f t="shared" si="19"/>
        <v>0.96299999999999997</v>
      </c>
    </row>
    <row r="1264" spans="4:7" hidden="1" x14ac:dyDescent="0.3">
      <c r="D1264" s="2" t="s">
        <v>8840</v>
      </c>
      <c r="E1264" s="2">
        <f>COUNTIF(IMDB_Movie_Data!A:A, D1264)</f>
        <v>1</v>
      </c>
      <c r="F1264" s="2">
        <f>AVERAGEIF(IMDB_Movie_Data!A:A, D1264, IMDB_Movie_Data!I:I)</f>
        <v>5.9</v>
      </c>
      <c r="G1264" s="6">
        <f t="shared" si="19"/>
        <v>0.96499999999999997</v>
      </c>
    </row>
    <row r="1265" spans="4:7" hidden="1" x14ac:dyDescent="0.3">
      <c r="D1265" s="2" t="s">
        <v>14965</v>
      </c>
      <c r="E1265" s="2">
        <f>COUNTIF(IMDB_Movie_Data!A:A, D1265)</f>
        <v>1</v>
      </c>
      <c r="F1265" s="2">
        <f>AVERAGEIF(IMDB_Movie_Data!A:A, D1265, IMDB_Movie_Data!I:I)</f>
        <v>5.9</v>
      </c>
      <c r="G1265" s="6">
        <f t="shared" si="19"/>
        <v>0.96699999999999997</v>
      </c>
    </row>
    <row r="1266" spans="4:7" hidden="1" x14ac:dyDescent="0.3">
      <c r="D1266" s="2" t="s">
        <v>8490</v>
      </c>
      <c r="E1266" s="2">
        <f>COUNTIF(IMDB_Movie_Data!A:A, D1266)</f>
        <v>1</v>
      </c>
      <c r="F1266" s="2">
        <f>AVERAGEIF(IMDB_Movie_Data!A:A, D1266, IMDB_Movie_Data!I:I)</f>
        <v>5.9</v>
      </c>
      <c r="G1266" s="6">
        <f t="shared" si="19"/>
        <v>0.96899999999999997</v>
      </c>
    </row>
    <row r="1267" spans="4:7" hidden="1" x14ac:dyDescent="0.3">
      <c r="D1267" s="2" t="s">
        <v>8239</v>
      </c>
      <c r="E1267" s="2">
        <f>COUNTIF(IMDB_Movie_Data!A:A, D1267)</f>
        <v>1</v>
      </c>
      <c r="F1267" s="2">
        <f>AVERAGEIF(IMDB_Movie_Data!A:A, D1267, IMDB_Movie_Data!I:I)</f>
        <v>5.9</v>
      </c>
      <c r="G1267" s="6">
        <f t="shared" si="19"/>
        <v>0.97099999999999997</v>
      </c>
    </row>
    <row r="1268" spans="4:7" hidden="1" x14ac:dyDescent="0.3">
      <c r="D1268" s="2" t="s">
        <v>8006</v>
      </c>
      <c r="E1268" s="2">
        <f>COUNTIF(IMDB_Movie_Data!A:A, D1268)</f>
        <v>1</v>
      </c>
      <c r="F1268" s="2">
        <f>AVERAGEIF(IMDB_Movie_Data!A:A, D1268, IMDB_Movie_Data!I:I)</f>
        <v>5.9</v>
      </c>
      <c r="G1268" s="6">
        <f t="shared" si="19"/>
        <v>0.97299999999999998</v>
      </c>
    </row>
    <row r="1269" spans="4:7" hidden="1" x14ac:dyDescent="0.3">
      <c r="D1269" s="2" t="s">
        <v>19928</v>
      </c>
      <c r="E1269" s="2">
        <f>COUNTIF(IMDB_Movie_Data!A:A, D1269)</f>
        <v>1</v>
      </c>
      <c r="F1269" s="2">
        <f>AVERAGEIF(IMDB_Movie_Data!A:A, D1269, IMDB_Movie_Data!I:I)</f>
        <v>5.9</v>
      </c>
      <c r="G1269" s="6">
        <f t="shared" si="19"/>
        <v>0.97499999999999998</v>
      </c>
    </row>
    <row r="1270" spans="4:7" hidden="1" x14ac:dyDescent="0.3">
      <c r="D1270" s="2" t="s">
        <v>7535</v>
      </c>
      <c r="E1270" s="2">
        <f>COUNTIF(IMDB_Movie_Data!A:A, D1270)</f>
        <v>1</v>
      </c>
      <c r="F1270" s="2">
        <f>AVERAGEIF(IMDB_Movie_Data!A:A, D1270, IMDB_Movie_Data!I:I)</f>
        <v>5.9</v>
      </c>
      <c r="G1270" s="6">
        <f t="shared" si="19"/>
        <v>0.97699999999999998</v>
      </c>
    </row>
    <row r="1271" spans="4:7" hidden="1" x14ac:dyDescent="0.3">
      <c r="D1271" s="2" t="s">
        <v>19459</v>
      </c>
      <c r="E1271" s="2">
        <f>COUNTIF(IMDB_Movie_Data!A:A, D1271)</f>
        <v>1</v>
      </c>
      <c r="F1271" s="2">
        <f>AVERAGEIF(IMDB_Movie_Data!A:A, D1271, IMDB_Movie_Data!I:I)</f>
        <v>5.9</v>
      </c>
      <c r="G1271" s="6">
        <f t="shared" si="19"/>
        <v>0.97899999999999998</v>
      </c>
    </row>
    <row r="1272" spans="4:7" hidden="1" x14ac:dyDescent="0.3">
      <c r="D1272" s="2" t="s">
        <v>6456</v>
      </c>
      <c r="E1272" s="2">
        <f>COUNTIF(IMDB_Movie_Data!A:A, D1272)</f>
        <v>1</v>
      </c>
      <c r="F1272" s="2">
        <f>AVERAGEIF(IMDB_Movie_Data!A:A, D1272, IMDB_Movie_Data!I:I)</f>
        <v>5.9</v>
      </c>
      <c r="G1272" s="6">
        <f t="shared" si="19"/>
        <v>0.98099999999999998</v>
      </c>
    </row>
    <row r="1273" spans="4:7" hidden="1" x14ac:dyDescent="0.3">
      <c r="D1273" s="2" t="s">
        <v>7392</v>
      </c>
      <c r="E1273" s="2">
        <f>COUNTIF(IMDB_Movie_Data!A:A, D1273)</f>
        <v>1</v>
      </c>
      <c r="F1273" s="2">
        <f>AVERAGEIF(IMDB_Movie_Data!A:A, D1273, IMDB_Movie_Data!I:I)</f>
        <v>5.9</v>
      </c>
      <c r="G1273" s="6">
        <f t="shared" si="19"/>
        <v>0.98299999999999998</v>
      </c>
    </row>
    <row r="1274" spans="4:7" hidden="1" x14ac:dyDescent="0.3">
      <c r="D1274" s="2" t="s">
        <v>4503</v>
      </c>
      <c r="E1274" s="2">
        <f>COUNTIF(IMDB_Movie_Data!A:A, D1274)</f>
        <v>1</v>
      </c>
      <c r="F1274" s="2">
        <f>AVERAGEIF(IMDB_Movie_Data!A:A, D1274, IMDB_Movie_Data!I:I)</f>
        <v>5.9</v>
      </c>
      <c r="G1274" s="6">
        <f t="shared" si="19"/>
        <v>0.98499999999999999</v>
      </c>
    </row>
    <row r="1275" spans="4:7" hidden="1" x14ac:dyDescent="0.3">
      <c r="D1275" s="2" t="s">
        <v>21436</v>
      </c>
      <c r="E1275" s="2">
        <f>COUNTIF(IMDB_Movie_Data!A:A, D1275)</f>
        <v>1</v>
      </c>
      <c r="F1275" s="2">
        <f>AVERAGEIF(IMDB_Movie_Data!A:A, D1275, IMDB_Movie_Data!I:I)</f>
        <v>5.9</v>
      </c>
      <c r="G1275" s="6">
        <f t="shared" si="19"/>
        <v>0.98699999999999999</v>
      </c>
    </row>
    <row r="1276" spans="4:7" hidden="1" x14ac:dyDescent="0.3">
      <c r="D1276" s="2" t="s">
        <v>5268</v>
      </c>
      <c r="E1276" s="2">
        <f>COUNTIF(IMDB_Movie_Data!A:A, D1276)</f>
        <v>1</v>
      </c>
      <c r="F1276" s="2">
        <f>AVERAGEIF(IMDB_Movie_Data!A:A, D1276, IMDB_Movie_Data!I:I)</f>
        <v>5.9</v>
      </c>
      <c r="G1276" s="6">
        <f t="shared" si="19"/>
        <v>0.98899999999999999</v>
      </c>
    </row>
    <row r="1277" spans="4:7" hidden="1" x14ac:dyDescent="0.3">
      <c r="D1277" s="2" t="s">
        <v>4171</v>
      </c>
      <c r="E1277" s="2">
        <f>COUNTIF(IMDB_Movie_Data!A:A, D1277)</f>
        <v>1</v>
      </c>
      <c r="F1277" s="2">
        <f>AVERAGEIF(IMDB_Movie_Data!A:A, D1277, IMDB_Movie_Data!I:I)</f>
        <v>5.9</v>
      </c>
      <c r="G1277" s="6">
        <f t="shared" si="19"/>
        <v>0.99099999999999999</v>
      </c>
    </row>
    <row r="1278" spans="4:7" hidden="1" x14ac:dyDescent="0.3">
      <c r="D1278" s="2" t="s">
        <v>3902</v>
      </c>
      <c r="E1278" s="2">
        <f>COUNTIF(IMDB_Movie_Data!A:A, D1278)</f>
        <v>1</v>
      </c>
      <c r="F1278" s="2">
        <f>AVERAGEIF(IMDB_Movie_Data!A:A, D1278, IMDB_Movie_Data!I:I)</f>
        <v>5.9</v>
      </c>
      <c r="G1278" s="6">
        <f t="shared" si="19"/>
        <v>0.99299999999999999</v>
      </c>
    </row>
    <row r="1279" spans="4:7" hidden="1" x14ac:dyDescent="0.3">
      <c r="D1279" s="2" t="s">
        <v>22508</v>
      </c>
      <c r="E1279" s="2">
        <f>COUNTIF(IMDB_Movie_Data!A:A, D1279)</f>
        <v>1</v>
      </c>
      <c r="F1279" s="2">
        <f>AVERAGEIF(IMDB_Movie_Data!A:A, D1279, IMDB_Movie_Data!I:I)</f>
        <v>5.9</v>
      </c>
      <c r="G1279" s="6">
        <f t="shared" si="19"/>
        <v>0.995</v>
      </c>
    </row>
    <row r="1280" spans="4:7" hidden="1" x14ac:dyDescent="0.3">
      <c r="D1280" s="2" t="s">
        <v>16111</v>
      </c>
      <c r="E1280" s="2">
        <f>COUNTIF(IMDB_Movie_Data!A:A, D1280)</f>
        <v>1</v>
      </c>
      <c r="F1280" s="2">
        <f>AVERAGEIF(IMDB_Movie_Data!A:A, D1280, IMDB_Movie_Data!I:I)</f>
        <v>5.9</v>
      </c>
      <c r="G1280" s="6">
        <f t="shared" si="19"/>
        <v>0.997</v>
      </c>
    </row>
    <row r="1281" spans="4:7" hidden="1" x14ac:dyDescent="0.3">
      <c r="D1281" s="2" t="s">
        <v>7181</v>
      </c>
      <c r="E1281" s="2">
        <f>COUNTIF(IMDB_Movie_Data!A:A, D1281)</f>
        <v>3</v>
      </c>
      <c r="F1281" s="2">
        <f>AVERAGEIF(IMDB_Movie_Data!A:A, D1281, IMDB_Movie_Data!I:I)</f>
        <v>5.8666666666666671</v>
      </c>
      <c r="G1281" s="6">
        <f t="shared" si="19"/>
        <v>0.997</v>
      </c>
    </row>
    <row r="1282" spans="4:7" hidden="1" x14ac:dyDescent="0.3">
      <c r="D1282" s="2" t="s">
        <v>3376</v>
      </c>
      <c r="E1282" s="2">
        <f>COUNTIF(IMDB_Movie_Data!A:A, D1282)</f>
        <v>4</v>
      </c>
      <c r="F1282" s="2">
        <f>AVERAGEIF(IMDB_Movie_Data!A:A, D1282, IMDB_Movie_Data!I:I)</f>
        <v>5.8500000000000005</v>
      </c>
      <c r="G1282" s="6">
        <f t="shared" si="19"/>
        <v>0.997</v>
      </c>
    </row>
    <row r="1283" spans="4:7" hidden="1" x14ac:dyDescent="0.3">
      <c r="D1283" s="2" t="s">
        <v>12120</v>
      </c>
      <c r="E1283" s="2">
        <f>COUNTIF(IMDB_Movie_Data!A:A, D1283)</f>
        <v>2</v>
      </c>
      <c r="F1283" s="2">
        <f>AVERAGEIF(IMDB_Movie_Data!A:A, D1283, IMDB_Movie_Data!I:I)</f>
        <v>5.85</v>
      </c>
      <c r="G1283" s="6">
        <f t="shared" si="19"/>
        <v>0.99299999999999999</v>
      </c>
    </row>
    <row r="1284" spans="4:7" hidden="1" x14ac:dyDescent="0.3">
      <c r="D1284" s="2" t="s">
        <v>7015</v>
      </c>
      <c r="E1284" s="2">
        <f>COUNTIF(IMDB_Movie_Data!A:A, D1284)</f>
        <v>2</v>
      </c>
      <c r="F1284" s="2">
        <f>AVERAGEIF(IMDB_Movie_Data!A:A, D1284, IMDB_Movie_Data!I:I)</f>
        <v>5.85</v>
      </c>
      <c r="G1284" s="6">
        <f t="shared" si="19"/>
        <v>0.995</v>
      </c>
    </row>
    <row r="1285" spans="4:7" hidden="1" x14ac:dyDescent="0.3">
      <c r="D1285" s="2" t="s">
        <v>5239</v>
      </c>
      <c r="E1285" s="2">
        <f>COUNTIF(IMDB_Movie_Data!A:A, D1285)</f>
        <v>2</v>
      </c>
      <c r="F1285" s="2">
        <f>AVERAGEIF(IMDB_Movie_Data!A:A, D1285, IMDB_Movie_Data!I:I)</f>
        <v>5.85</v>
      </c>
      <c r="G1285" s="6">
        <f t="shared" ref="G1285:G1348" si="20">_xlfn.PERCENTRANK.EXC(F1285:F3035, F1285)</f>
        <v>0.997</v>
      </c>
    </row>
    <row r="1286" spans="4:7" hidden="1" x14ac:dyDescent="0.3">
      <c r="D1286" s="2" t="s">
        <v>2222</v>
      </c>
      <c r="E1286" s="2">
        <f>COUNTIF(IMDB_Movie_Data!A:A, D1286)</f>
        <v>3</v>
      </c>
      <c r="F1286" s="2">
        <f>AVERAGEIF(IMDB_Movie_Data!A:A, D1286, IMDB_Movie_Data!I:I)</f>
        <v>5.833333333333333</v>
      </c>
      <c r="G1286" s="6">
        <f t="shared" si="20"/>
        <v>0.995</v>
      </c>
    </row>
    <row r="1287" spans="4:7" hidden="1" x14ac:dyDescent="0.3">
      <c r="D1287" s="2" t="s">
        <v>11012</v>
      </c>
      <c r="E1287" s="2">
        <f>COUNTIF(IMDB_Movie_Data!A:A, D1287)</f>
        <v>3</v>
      </c>
      <c r="F1287" s="2">
        <f>AVERAGEIF(IMDB_Movie_Data!A:A, D1287, IMDB_Movie_Data!I:I)</f>
        <v>5.833333333333333</v>
      </c>
      <c r="G1287" s="6">
        <f t="shared" si="20"/>
        <v>0.997</v>
      </c>
    </row>
    <row r="1288" spans="4:7" hidden="1" x14ac:dyDescent="0.3">
      <c r="D1288" s="2" t="s">
        <v>7498</v>
      </c>
      <c r="E1288" s="2">
        <f>COUNTIF(IMDB_Movie_Data!A:A, D1288)</f>
        <v>4</v>
      </c>
      <c r="F1288" s="2">
        <f>AVERAGEIF(IMDB_Movie_Data!A:A, D1288, IMDB_Movie_Data!I:I)</f>
        <v>5.8250000000000002</v>
      </c>
      <c r="G1288" s="6">
        <f t="shared" si="20"/>
        <v>0.997</v>
      </c>
    </row>
    <row r="1289" spans="4:7" hidden="1" x14ac:dyDescent="0.3">
      <c r="D1289" s="2" t="s">
        <v>9748</v>
      </c>
      <c r="E1289" s="2">
        <f>COUNTIF(IMDB_Movie_Data!A:A, D1289)</f>
        <v>2</v>
      </c>
      <c r="F1289" s="2">
        <f>AVERAGEIF(IMDB_Movie_Data!A:A, D1289, IMDB_Movie_Data!I:I)</f>
        <v>5.8000000000000007</v>
      </c>
      <c r="G1289" s="6">
        <f t="shared" si="20"/>
        <v>0.997</v>
      </c>
    </row>
    <row r="1290" spans="4:7" hidden="1" x14ac:dyDescent="0.3">
      <c r="D1290" s="2" t="s">
        <v>10760</v>
      </c>
      <c r="E1290" s="2">
        <f>COUNTIF(IMDB_Movie_Data!A:A, D1290)</f>
        <v>1</v>
      </c>
      <c r="F1290" s="2">
        <f>AVERAGEIF(IMDB_Movie_Data!A:A, D1290, IMDB_Movie_Data!I:I)</f>
        <v>5.8</v>
      </c>
      <c r="G1290" s="6">
        <f t="shared" si="20"/>
        <v>0.94399999999999995</v>
      </c>
    </row>
    <row r="1291" spans="4:7" hidden="1" x14ac:dyDescent="0.3">
      <c r="D1291" s="2" t="s">
        <v>4712</v>
      </c>
      <c r="E1291" s="2">
        <f>COUNTIF(IMDB_Movie_Data!A:A, D1291)</f>
        <v>3</v>
      </c>
      <c r="F1291" s="2">
        <f>AVERAGEIF(IMDB_Movie_Data!A:A, D1291, IMDB_Movie_Data!I:I)</f>
        <v>5.8</v>
      </c>
      <c r="G1291" s="6">
        <f t="shared" si="20"/>
        <v>0.94599999999999995</v>
      </c>
    </row>
    <row r="1292" spans="4:7" hidden="1" x14ac:dyDescent="0.3">
      <c r="D1292" s="2" t="s">
        <v>10627</v>
      </c>
      <c r="E1292" s="2">
        <f>COUNTIF(IMDB_Movie_Data!A:A, D1292)</f>
        <v>1</v>
      </c>
      <c r="F1292" s="2">
        <f>AVERAGEIF(IMDB_Movie_Data!A:A, D1292, IMDB_Movie_Data!I:I)</f>
        <v>5.8</v>
      </c>
      <c r="G1292" s="6">
        <f t="shared" si="20"/>
        <v>0.94799999999999995</v>
      </c>
    </row>
    <row r="1293" spans="4:7" hidden="1" x14ac:dyDescent="0.3">
      <c r="D1293" s="2" t="s">
        <v>11121</v>
      </c>
      <c r="E1293" s="2">
        <f>COUNTIF(IMDB_Movie_Data!A:A, D1293)</f>
        <v>1</v>
      </c>
      <c r="F1293" s="2">
        <f>AVERAGEIF(IMDB_Movie_Data!A:A, D1293, IMDB_Movie_Data!I:I)</f>
        <v>5.8</v>
      </c>
      <c r="G1293" s="6">
        <f t="shared" si="20"/>
        <v>0.95</v>
      </c>
    </row>
    <row r="1294" spans="4:7" hidden="1" x14ac:dyDescent="0.3">
      <c r="D1294" s="2" t="s">
        <v>10618</v>
      </c>
      <c r="E1294" s="2">
        <f>COUNTIF(IMDB_Movie_Data!A:A, D1294)</f>
        <v>1</v>
      </c>
      <c r="F1294" s="2">
        <f>AVERAGEIF(IMDB_Movie_Data!A:A, D1294, IMDB_Movie_Data!I:I)</f>
        <v>5.8</v>
      </c>
      <c r="G1294" s="6">
        <f t="shared" si="20"/>
        <v>0.95199999999999996</v>
      </c>
    </row>
    <row r="1295" spans="4:7" hidden="1" x14ac:dyDescent="0.3">
      <c r="D1295" s="2" t="s">
        <v>10435</v>
      </c>
      <c r="E1295" s="2">
        <f>COUNTIF(IMDB_Movie_Data!A:A, D1295)</f>
        <v>1</v>
      </c>
      <c r="F1295" s="2">
        <f>AVERAGEIF(IMDB_Movie_Data!A:A, D1295, IMDB_Movie_Data!I:I)</f>
        <v>5.8</v>
      </c>
      <c r="G1295" s="6">
        <f t="shared" si="20"/>
        <v>0.95399999999999996</v>
      </c>
    </row>
    <row r="1296" spans="4:7" hidden="1" x14ac:dyDescent="0.3">
      <c r="D1296" s="2" t="s">
        <v>8261</v>
      </c>
      <c r="E1296" s="2">
        <f>COUNTIF(IMDB_Movie_Data!A:A, D1296)</f>
        <v>1</v>
      </c>
      <c r="F1296" s="2">
        <f>AVERAGEIF(IMDB_Movie_Data!A:A, D1296, IMDB_Movie_Data!I:I)</f>
        <v>5.8</v>
      </c>
      <c r="G1296" s="6">
        <f t="shared" si="20"/>
        <v>0.95599999999999996</v>
      </c>
    </row>
    <row r="1297" spans="4:7" hidden="1" x14ac:dyDescent="0.3">
      <c r="D1297" s="2" t="s">
        <v>6588</v>
      </c>
      <c r="E1297" s="2">
        <f>COUNTIF(IMDB_Movie_Data!A:A, D1297)</f>
        <v>1</v>
      </c>
      <c r="F1297" s="2">
        <f>AVERAGEIF(IMDB_Movie_Data!A:A, D1297, IMDB_Movie_Data!I:I)</f>
        <v>5.8</v>
      </c>
      <c r="G1297" s="6">
        <f t="shared" si="20"/>
        <v>0.95799999999999996</v>
      </c>
    </row>
    <row r="1298" spans="4:7" hidden="1" x14ac:dyDescent="0.3">
      <c r="D1298" s="2" t="s">
        <v>11846</v>
      </c>
      <c r="E1298" s="2">
        <f>COUNTIF(IMDB_Movie_Data!A:A, D1298)</f>
        <v>1</v>
      </c>
      <c r="F1298" s="2">
        <f>AVERAGEIF(IMDB_Movie_Data!A:A, D1298, IMDB_Movie_Data!I:I)</f>
        <v>5.8</v>
      </c>
      <c r="G1298" s="6">
        <f t="shared" si="20"/>
        <v>0.96</v>
      </c>
    </row>
    <row r="1299" spans="4:7" hidden="1" x14ac:dyDescent="0.3">
      <c r="D1299" s="2" t="s">
        <v>12184</v>
      </c>
      <c r="E1299" s="2">
        <f>COUNTIF(IMDB_Movie_Data!A:A, D1299)</f>
        <v>2</v>
      </c>
      <c r="F1299" s="2">
        <f>AVERAGEIF(IMDB_Movie_Data!A:A, D1299, IMDB_Movie_Data!I:I)</f>
        <v>5.8</v>
      </c>
      <c r="G1299" s="6">
        <f t="shared" si="20"/>
        <v>0.96199999999999997</v>
      </c>
    </row>
    <row r="1300" spans="4:7" hidden="1" x14ac:dyDescent="0.3">
      <c r="D1300" s="2" t="s">
        <v>12245</v>
      </c>
      <c r="E1300" s="2">
        <f>COUNTIF(IMDB_Movie_Data!A:A, D1300)</f>
        <v>1</v>
      </c>
      <c r="F1300" s="2">
        <f>AVERAGEIF(IMDB_Movie_Data!A:A, D1300, IMDB_Movie_Data!I:I)</f>
        <v>5.8</v>
      </c>
      <c r="G1300" s="6">
        <f t="shared" si="20"/>
        <v>0.96399999999999997</v>
      </c>
    </row>
    <row r="1301" spans="4:7" hidden="1" x14ac:dyDescent="0.3">
      <c r="D1301" s="2" t="s">
        <v>6500</v>
      </c>
      <c r="E1301" s="2">
        <f>COUNTIF(IMDB_Movie_Data!A:A, D1301)</f>
        <v>1</v>
      </c>
      <c r="F1301" s="2">
        <f>AVERAGEIF(IMDB_Movie_Data!A:A, D1301, IMDB_Movie_Data!I:I)</f>
        <v>5.8</v>
      </c>
      <c r="G1301" s="6">
        <f t="shared" si="20"/>
        <v>0.96699999999999997</v>
      </c>
    </row>
    <row r="1302" spans="4:7" hidden="1" x14ac:dyDescent="0.3">
      <c r="D1302" s="2" t="s">
        <v>4748</v>
      </c>
      <c r="E1302" s="2">
        <f>COUNTIF(IMDB_Movie_Data!A:A, D1302)</f>
        <v>1</v>
      </c>
      <c r="F1302" s="2">
        <f>AVERAGEIF(IMDB_Movie_Data!A:A, D1302, IMDB_Movie_Data!I:I)</f>
        <v>5.8</v>
      </c>
      <c r="G1302" s="6">
        <f t="shared" si="20"/>
        <v>0.96899999999999997</v>
      </c>
    </row>
    <row r="1303" spans="4:7" hidden="1" x14ac:dyDescent="0.3">
      <c r="D1303" s="2" t="s">
        <v>3489</v>
      </c>
      <c r="E1303" s="2">
        <f>COUNTIF(IMDB_Movie_Data!A:A, D1303)</f>
        <v>1</v>
      </c>
      <c r="F1303" s="2">
        <f>AVERAGEIF(IMDB_Movie_Data!A:A, D1303, IMDB_Movie_Data!I:I)</f>
        <v>5.8</v>
      </c>
      <c r="G1303" s="6">
        <f t="shared" si="20"/>
        <v>0.97099999999999997</v>
      </c>
    </row>
    <row r="1304" spans="4:7" hidden="1" x14ac:dyDescent="0.3">
      <c r="D1304" s="2" t="s">
        <v>13807</v>
      </c>
      <c r="E1304" s="2">
        <f>COUNTIF(IMDB_Movie_Data!A:A, D1304)</f>
        <v>1</v>
      </c>
      <c r="F1304" s="2">
        <f>AVERAGEIF(IMDB_Movie_Data!A:A, D1304, IMDB_Movie_Data!I:I)</f>
        <v>5.8</v>
      </c>
      <c r="G1304" s="6">
        <f t="shared" si="20"/>
        <v>0.97299999999999998</v>
      </c>
    </row>
    <row r="1305" spans="4:7" hidden="1" x14ac:dyDescent="0.3">
      <c r="D1305" s="2" t="s">
        <v>14876</v>
      </c>
      <c r="E1305" s="2">
        <f>COUNTIF(IMDB_Movie_Data!A:A, D1305)</f>
        <v>1</v>
      </c>
      <c r="F1305" s="2">
        <f>AVERAGEIF(IMDB_Movie_Data!A:A, D1305, IMDB_Movie_Data!I:I)</f>
        <v>5.8</v>
      </c>
      <c r="G1305" s="6">
        <f t="shared" si="20"/>
        <v>0.97499999999999998</v>
      </c>
    </row>
    <row r="1306" spans="4:7" hidden="1" x14ac:dyDescent="0.3">
      <c r="D1306" s="2" t="s">
        <v>14680</v>
      </c>
      <c r="E1306" s="2">
        <f>COUNTIF(IMDB_Movie_Data!A:A, D1306)</f>
        <v>1</v>
      </c>
      <c r="F1306" s="2">
        <f>AVERAGEIF(IMDB_Movie_Data!A:A, D1306, IMDB_Movie_Data!I:I)</f>
        <v>5.8</v>
      </c>
      <c r="G1306" s="6">
        <f t="shared" si="20"/>
        <v>0.97699999999999998</v>
      </c>
    </row>
    <row r="1307" spans="4:7" hidden="1" x14ac:dyDescent="0.3">
      <c r="D1307" s="2" t="s">
        <v>15124</v>
      </c>
      <c r="E1307" s="2">
        <f>COUNTIF(IMDB_Movie_Data!A:A, D1307)</f>
        <v>1</v>
      </c>
      <c r="F1307" s="2">
        <f>AVERAGEIF(IMDB_Movie_Data!A:A, D1307, IMDB_Movie_Data!I:I)</f>
        <v>5.8</v>
      </c>
      <c r="G1307" s="6">
        <f t="shared" si="20"/>
        <v>0.98</v>
      </c>
    </row>
    <row r="1308" spans="4:7" hidden="1" x14ac:dyDescent="0.3">
      <c r="D1308" s="2" t="s">
        <v>17183</v>
      </c>
      <c r="E1308" s="2">
        <f>COUNTIF(IMDB_Movie_Data!A:A, D1308)</f>
        <v>1</v>
      </c>
      <c r="F1308" s="2">
        <f>AVERAGEIF(IMDB_Movie_Data!A:A, D1308, IMDB_Movie_Data!I:I)</f>
        <v>5.8</v>
      </c>
      <c r="G1308" s="6">
        <f t="shared" si="20"/>
        <v>0.98199999999999998</v>
      </c>
    </row>
    <row r="1309" spans="4:7" hidden="1" x14ac:dyDescent="0.3">
      <c r="D1309" s="2" t="s">
        <v>17305</v>
      </c>
      <c r="E1309" s="2">
        <f>COUNTIF(IMDB_Movie_Data!A:A, D1309)</f>
        <v>1</v>
      </c>
      <c r="F1309" s="2">
        <f>AVERAGEIF(IMDB_Movie_Data!A:A, D1309, IMDB_Movie_Data!I:I)</f>
        <v>5.8</v>
      </c>
      <c r="G1309" s="6">
        <f t="shared" si="20"/>
        <v>0.98399999999999999</v>
      </c>
    </row>
    <row r="1310" spans="4:7" hidden="1" x14ac:dyDescent="0.3">
      <c r="D1310" s="2" t="s">
        <v>16444</v>
      </c>
      <c r="E1310" s="2">
        <f>COUNTIF(IMDB_Movie_Data!A:A, D1310)</f>
        <v>1</v>
      </c>
      <c r="F1310" s="2">
        <f>AVERAGEIF(IMDB_Movie_Data!A:A, D1310, IMDB_Movie_Data!I:I)</f>
        <v>5.8</v>
      </c>
      <c r="G1310" s="6">
        <f t="shared" si="20"/>
        <v>0.98599999999999999</v>
      </c>
    </row>
    <row r="1311" spans="4:7" hidden="1" x14ac:dyDescent="0.3">
      <c r="D1311" s="2" t="s">
        <v>18583</v>
      </c>
      <c r="E1311" s="2">
        <f>COUNTIF(IMDB_Movie_Data!A:A, D1311)</f>
        <v>1</v>
      </c>
      <c r="F1311" s="2">
        <f>AVERAGEIF(IMDB_Movie_Data!A:A, D1311, IMDB_Movie_Data!I:I)</f>
        <v>5.8</v>
      </c>
      <c r="G1311" s="6">
        <f t="shared" si="20"/>
        <v>0.98799999999999999</v>
      </c>
    </row>
    <row r="1312" spans="4:7" hidden="1" x14ac:dyDescent="0.3">
      <c r="D1312" s="2" t="s">
        <v>20393</v>
      </c>
      <c r="E1312" s="2">
        <f>COUNTIF(IMDB_Movie_Data!A:A, D1312)</f>
        <v>1</v>
      </c>
      <c r="F1312" s="2">
        <f>AVERAGEIF(IMDB_Movie_Data!A:A, D1312, IMDB_Movie_Data!I:I)</f>
        <v>5.8</v>
      </c>
      <c r="G1312" s="6">
        <f t="shared" si="20"/>
        <v>0.99099999999999999</v>
      </c>
    </row>
    <row r="1313" spans="4:7" hidden="1" x14ac:dyDescent="0.3">
      <c r="D1313" s="2" t="s">
        <v>20628</v>
      </c>
      <c r="E1313" s="2">
        <f>COUNTIF(IMDB_Movie_Data!A:A, D1313)</f>
        <v>1</v>
      </c>
      <c r="F1313" s="2">
        <f>AVERAGEIF(IMDB_Movie_Data!A:A, D1313, IMDB_Movie_Data!I:I)</f>
        <v>5.8</v>
      </c>
      <c r="G1313" s="6">
        <f t="shared" si="20"/>
        <v>0.99299999999999999</v>
      </c>
    </row>
    <row r="1314" spans="4:7" hidden="1" x14ac:dyDescent="0.3">
      <c r="D1314" s="2" t="s">
        <v>20956</v>
      </c>
      <c r="E1314" s="2">
        <f>COUNTIF(IMDB_Movie_Data!A:A, D1314)</f>
        <v>1</v>
      </c>
      <c r="F1314" s="2">
        <f>AVERAGEIF(IMDB_Movie_Data!A:A, D1314, IMDB_Movie_Data!I:I)</f>
        <v>5.8</v>
      </c>
      <c r="G1314" s="6">
        <f t="shared" si="20"/>
        <v>0.995</v>
      </c>
    </row>
    <row r="1315" spans="4:7" hidden="1" x14ac:dyDescent="0.3">
      <c r="D1315" s="2" t="s">
        <v>22630</v>
      </c>
      <c r="E1315" s="2">
        <f>COUNTIF(IMDB_Movie_Data!A:A, D1315)</f>
        <v>1</v>
      </c>
      <c r="F1315" s="2">
        <f>AVERAGEIF(IMDB_Movie_Data!A:A, D1315, IMDB_Movie_Data!I:I)</f>
        <v>5.8</v>
      </c>
      <c r="G1315" s="6">
        <f t="shared" si="20"/>
        <v>0.997</v>
      </c>
    </row>
    <row r="1316" spans="4:7" hidden="1" x14ac:dyDescent="0.3">
      <c r="D1316" s="2" t="s">
        <v>2048</v>
      </c>
      <c r="E1316" s="2">
        <f>COUNTIF(IMDB_Movie_Data!A:A, D1316)</f>
        <v>4</v>
      </c>
      <c r="F1316" s="2">
        <f>AVERAGEIF(IMDB_Movie_Data!A:A, D1316, IMDB_Movie_Data!I:I)</f>
        <v>5.7999999999999989</v>
      </c>
      <c r="G1316" s="6">
        <f t="shared" si="20"/>
        <v>0.997</v>
      </c>
    </row>
    <row r="1317" spans="4:7" hidden="1" x14ac:dyDescent="0.3">
      <c r="D1317" s="2" t="s">
        <v>2722</v>
      </c>
      <c r="E1317" s="2">
        <f>COUNTIF(IMDB_Movie_Data!A:A, D1317)</f>
        <v>5</v>
      </c>
      <c r="F1317" s="2">
        <f>AVERAGEIF(IMDB_Movie_Data!A:A, D1317, IMDB_Movie_Data!I:I)</f>
        <v>5.7799999999999994</v>
      </c>
      <c r="G1317" s="6">
        <f t="shared" si="20"/>
        <v>0.997</v>
      </c>
    </row>
    <row r="1318" spans="4:7" hidden="1" x14ac:dyDescent="0.3">
      <c r="D1318" s="2" t="s">
        <v>5133</v>
      </c>
      <c r="E1318" s="2">
        <f>COUNTIF(IMDB_Movie_Data!A:A, D1318)</f>
        <v>6</v>
      </c>
      <c r="F1318" s="2">
        <f>AVERAGEIF(IMDB_Movie_Data!A:A, D1318, IMDB_Movie_Data!I:I)</f>
        <v>5.7666666666666666</v>
      </c>
      <c r="G1318" s="6">
        <f t="shared" si="20"/>
        <v>0.997</v>
      </c>
    </row>
    <row r="1319" spans="4:7" hidden="1" x14ac:dyDescent="0.3">
      <c r="D1319" s="2" t="s">
        <v>13940</v>
      </c>
      <c r="E1319" s="2">
        <f>COUNTIF(IMDB_Movie_Data!A:A, D1319)</f>
        <v>3</v>
      </c>
      <c r="F1319" s="2">
        <f>AVERAGEIF(IMDB_Movie_Data!A:A, D1319, IMDB_Movie_Data!I:I)</f>
        <v>5.7666666666666657</v>
      </c>
      <c r="G1319" s="6">
        <f t="shared" si="20"/>
        <v>0.997</v>
      </c>
    </row>
    <row r="1320" spans="4:7" hidden="1" x14ac:dyDescent="0.3">
      <c r="D1320" s="2" t="s">
        <v>7064</v>
      </c>
      <c r="E1320" s="2">
        <f>COUNTIF(IMDB_Movie_Data!A:A, D1320)</f>
        <v>5</v>
      </c>
      <c r="F1320" s="2">
        <f>AVERAGEIF(IMDB_Movie_Data!A:A, D1320, IMDB_Movie_Data!I:I)</f>
        <v>5.76</v>
      </c>
      <c r="G1320" s="6">
        <f t="shared" si="20"/>
        <v>0.997</v>
      </c>
    </row>
    <row r="1321" spans="4:7" hidden="1" x14ac:dyDescent="0.3">
      <c r="D1321" s="2" t="s">
        <v>13736</v>
      </c>
      <c r="E1321" s="2">
        <f>COUNTIF(IMDB_Movie_Data!A:A, D1321)</f>
        <v>2</v>
      </c>
      <c r="F1321" s="2">
        <f>AVERAGEIF(IMDB_Movie_Data!A:A, D1321, IMDB_Movie_Data!I:I)</f>
        <v>5.75</v>
      </c>
      <c r="G1321" s="6">
        <f t="shared" si="20"/>
        <v>0.995</v>
      </c>
    </row>
    <row r="1322" spans="4:7" hidden="1" x14ac:dyDescent="0.3">
      <c r="D1322" s="2" t="s">
        <v>2260</v>
      </c>
      <c r="E1322" s="2">
        <f>COUNTIF(IMDB_Movie_Data!A:A, D1322)</f>
        <v>2</v>
      </c>
      <c r="F1322" s="2">
        <f>AVERAGEIF(IMDB_Movie_Data!A:A, D1322, IMDB_Movie_Data!I:I)</f>
        <v>5.75</v>
      </c>
      <c r="G1322" s="6">
        <f t="shared" si="20"/>
        <v>0.997</v>
      </c>
    </row>
    <row r="1323" spans="4:7" x14ac:dyDescent="0.3">
      <c r="D1323" s="2" t="s">
        <v>2066</v>
      </c>
      <c r="E1323" s="2">
        <f>COUNTIF(IMDB_Movie_Data!A:A, D1323)</f>
        <v>15</v>
      </c>
      <c r="F1323" s="2">
        <f>AVERAGEIF(IMDB_Movie_Data!A:A, D1323, IMDB_Movie_Data!I:I)</f>
        <v>5.7466666666666661</v>
      </c>
      <c r="G1323" s="9">
        <f t="shared" si="20"/>
        <v>0.997</v>
      </c>
    </row>
    <row r="1324" spans="4:7" hidden="1" x14ac:dyDescent="0.3">
      <c r="D1324" s="2" t="s">
        <v>11131</v>
      </c>
      <c r="E1324" s="2">
        <f>COUNTIF(IMDB_Movie_Data!A:A, D1324)</f>
        <v>3</v>
      </c>
      <c r="F1324" s="2">
        <f>AVERAGEIF(IMDB_Movie_Data!A:A, D1324, IMDB_Movie_Data!I:I)</f>
        <v>5.7333333333333334</v>
      </c>
      <c r="G1324" s="6">
        <f t="shared" si="20"/>
        <v>0.997</v>
      </c>
    </row>
    <row r="1325" spans="4:7" x14ac:dyDescent="0.3">
      <c r="D1325" s="2" t="s">
        <v>2178</v>
      </c>
      <c r="E1325" s="2">
        <f>COUNTIF(IMDB_Movie_Data!A:A, D1325)</f>
        <v>9</v>
      </c>
      <c r="F1325" s="2">
        <f>AVERAGEIF(IMDB_Movie_Data!A:A, D1325, IMDB_Movie_Data!I:I)</f>
        <v>5.7333333333333325</v>
      </c>
      <c r="G1325" s="9">
        <f t="shared" si="20"/>
        <v>0.997</v>
      </c>
    </row>
    <row r="1326" spans="4:7" hidden="1" x14ac:dyDescent="0.3">
      <c r="D1326" s="2" t="s">
        <v>12822</v>
      </c>
      <c r="E1326" s="2">
        <f>COUNTIF(IMDB_Movie_Data!A:A, D1326)</f>
        <v>4</v>
      </c>
      <c r="F1326" s="2">
        <f>AVERAGEIF(IMDB_Movie_Data!A:A, D1326, IMDB_Movie_Data!I:I)</f>
        <v>5.7249999999999996</v>
      </c>
      <c r="G1326" s="6">
        <f t="shared" si="20"/>
        <v>0.997</v>
      </c>
    </row>
    <row r="1327" spans="4:7" hidden="1" x14ac:dyDescent="0.3">
      <c r="D1327" s="2" t="s">
        <v>7302</v>
      </c>
      <c r="E1327" s="2">
        <f>COUNTIF(IMDB_Movie_Data!A:A, D1327)</f>
        <v>3</v>
      </c>
      <c r="F1327" s="2">
        <f>AVERAGEIF(IMDB_Movie_Data!A:A, D1327, IMDB_Movie_Data!I:I)</f>
        <v>5.7</v>
      </c>
      <c r="G1327" s="6">
        <f t="shared" si="20"/>
        <v>0.94399999999999995</v>
      </c>
    </row>
    <row r="1328" spans="4:7" hidden="1" x14ac:dyDescent="0.3">
      <c r="D1328" s="2" t="s">
        <v>11562</v>
      </c>
      <c r="E1328" s="2">
        <f>COUNTIF(IMDB_Movie_Data!A:A, D1328)</f>
        <v>2</v>
      </c>
      <c r="F1328" s="2">
        <f>AVERAGEIF(IMDB_Movie_Data!A:A, D1328, IMDB_Movie_Data!I:I)</f>
        <v>5.7</v>
      </c>
      <c r="G1328" s="6">
        <f t="shared" si="20"/>
        <v>0.94599999999999995</v>
      </c>
    </row>
    <row r="1329" spans="4:7" hidden="1" x14ac:dyDescent="0.3">
      <c r="D1329" s="2" t="s">
        <v>14946</v>
      </c>
      <c r="E1329" s="2">
        <f>COUNTIF(IMDB_Movie_Data!A:A, D1329)</f>
        <v>2</v>
      </c>
      <c r="F1329" s="2">
        <f>AVERAGEIF(IMDB_Movie_Data!A:A, D1329, IMDB_Movie_Data!I:I)</f>
        <v>5.7</v>
      </c>
      <c r="G1329" s="6">
        <f t="shared" si="20"/>
        <v>0.94799999999999995</v>
      </c>
    </row>
    <row r="1330" spans="4:7" hidden="1" x14ac:dyDescent="0.3">
      <c r="D1330" s="2" t="s">
        <v>11673</v>
      </c>
      <c r="E1330" s="2">
        <f>COUNTIF(IMDB_Movie_Data!A:A, D1330)</f>
        <v>1</v>
      </c>
      <c r="F1330" s="2">
        <f>AVERAGEIF(IMDB_Movie_Data!A:A, D1330, IMDB_Movie_Data!I:I)</f>
        <v>5.7</v>
      </c>
      <c r="G1330" s="6">
        <f t="shared" si="20"/>
        <v>0.95</v>
      </c>
    </row>
    <row r="1331" spans="4:7" hidden="1" x14ac:dyDescent="0.3">
      <c r="D1331" s="2" t="s">
        <v>4728</v>
      </c>
      <c r="E1331" s="2">
        <f>COUNTIF(IMDB_Movie_Data!A:A, D1331)</f>
        <v>1</v>
      </c>
      <c r="F1331" s="2">
        <f>AVERAGEIF(IMDB_Movie_Data!A:A, D1331, IMDB_Movie_Data!I:I)</f>
        <v>5.7</v>
      </c>
      <c r="G1331" s="6">
        <f t="shared" si="20"/>
        <v>0.95299999999999996</v>
      </c>
    </row>
    <row r="1332" spans="4:7" hidden="1" x14ac:dyDescent="0.3">
      <c r="D1332" s="2" t="s">
        <v>13325</v>
      </c>
      <c r="E1332" s="2">
        <f>COUNTIF(IMDB_Movie_Data!A:A, D1332)</f>
        <v>1</v>
      </c>
      <c r="F1332" s="2">
        <f>AVERAGEIF(IMDB_Movie_Data!A:A, D1332, IMDB_Movie_Data!I:I)</f>
        <v>5.7</v>
      </c>
      <c r="G1332" s="6">
        <f t="shared" si="20"/>
        <v>0.95499999999999996</v>
      </c>
    </row>
    <row r="1333" spans="4:7" hidden="1" x14ac:dyDescent="0.3">
      <c r="D1333" s="2" t="s">
        <v>12795</v>
      </c>
      <c r="E1333" s="2">
        <f>COUNTIF(IMDB_Movie_Data!A:A, D1333)</f>
        <v>1</v>
      </c>
      <c r="F1333" s="2">
        <f>AVERAGEIF(IMDB_Movie_Data!A:A, D1333, IMDB_Movie_Data!I:I)</f>
        <v>5.7</v>
      </c>
      <c r="G1333" s="6">
        <f t="shared" si="20"/>
        <v>0.95699999999999996</v>
      </c>
    </row>
    <row r="1334" spans="4:7" hidden="1" x14ac:dyDescent="0.3">
      <c r="D1334" s="2" t="s">
        <v>10673</v>
      </c>
      <c r="E1334" s="2">
        <f>COUNTIF(IMDB_Movie_Data!A:A, D1334)</f>
        <v>1</v>
      </c>
      <c r="F1334" s="2">
        <f>AVERAGEIF(IMDB_Movie_Data!A:A, D1334, IMDB_Movie_Data!I:I)</f>
        <v>5.7</v>
      </c>
      <c r="G1334" s="6">
        <f t="shared" si="20"/>
        <v>0.95899999999999996</v>
      </c>
    </row>
    <row r="1335" spans="4:7" hidden="1" x14ac:dyDescent="0.3">
      <c r="D1335" s="2" t="s">
        <v>4471</v>
      </c>
      <c r="E1335" s="2">
        <f>COUNTIF(IMDB_Movie_Data!A:A, D1335)</f>
        <v>1</v>
      </c>
      <c r="F1335" s="2">
        <f>AVERAGEIF(IMDB_Movie_Data!A:A, D1335, IMDB_Movie_Data!I:I)</f>
        <v>5.7</v>
      </c>
      <c r="G1335" s="6">
        <f t="shared" si="20"/>
        <v>0.96199999999999997</v>
      </c>
    </row>
    <row r="1336" spans="4:7" hidden="1" x14ac:dyDescent="0.3">
      <c r="D1336" s="2" t="s">
        <v>13730</v>
      </c>
      <c r="E1336" s="2">
        <f>COUNTIF(IMDB_Movie_Data!A:A, D1336)</f>
        <v>1</v>
      </c>
      <c r="F1336" s="2">
        <f>AVERAGEIF(IMDB_Movie_Data!A:A, D1336, IMDB_Movie_Data!I:I)</f>
        <v>5.7</v>
      </c>
      <c r="G1336" s="6">
        <f t="shared" si="20"/>
        <v>0.96399999999999997</v>
      </c>
    </row>
    <row r="1337" spans="4:7" hidden="1" x14ac:dyDescent="0.3">
      <c r="D1337" s="2" t="s">
        <v>2875</v>
      </c>
      <c r="E1337" s="2">
        <f>COUNTIF(IMDB_Movie_Data!A:A, D1337)</f>
        <v>1</v>
      </c>
      <c r="F1337" s="2">
        <f>AVERAGEIF(IMDB_Movie_Data!A:A, D1337, IMDB_Movie_Data!I:I)</f>
        <v>5.7</v>
      </c>
      <c r="G1337" s="6">
        <f t="shared" si="20"/>
        <v>0.96599999999999997</v>
      </c>
    </row>
    <row r="1338" spans="4:7" hidden="1" x14ac:dyDescent="0.3">
      <c r="D1338" s="2" t="s">
        <v>14267</v>
      </c>
      <c r="E1338" s="2">
        <f>COUNTIF(IMDB_Movie_Data!A:A, D1338)</f>
        <v>1</v>
      </c>
      <c r="F1338" s="2">
        <f>AVERAGEIF(IMDB_Movie_Data!A:A, D1338, IMDB_Movie_Data!I:I)</f>
        <v>5.7</v>
      </c>
      <c r="G1338" s="6">
        <f t="shared" si="20"/>
        <v>0.96799999999999997</v>
      </c>
    </row>
    <row r="1339" spans="4:7" hidden="1" x14ac:dyDescent="0.3">
      <c r="D1339" s="2" t="s">
        <v>15248</v>
      </c>
      <c r="E1339" s="2">
        <f>COUNTIF(IMDB_Movie_Data!A:A, D1339)</f>
        <v>1</v>
      </c>
      <c r="F1339" s="2">
        <f>AVERAGEIF(IMDB_Movie_Data!A:A, D1339, IMDB_Movie_Data!I:I)</f>
        <v>5.7</v>
      </c>
      <c r="G1339" s="6">
        <f t="shared" si="20"/>
        <v>0.97099999999999997</v>
      </c>
    </row>
    <row r="1340" spans="4:7" hidden="1" x14ac:dyDescent="0.3">
      <c r="D1340" s="2" t="s">
        <v>15298</v>
      </c>
      <c r="E1340" s="2">
        <f>COUNTIF(IMDB_Movie_Data!A:A, D1340)</f>
        <v>1</v>
      </c>
      <c r="F1340" s="2">
        <f>AVERAGEIF(IMDB_Movie_Data!A:A, D1340, IMDB_Movie_Data!I:I)</f>
        <v>5.7</v>
      </c>
      <c r="G1340" s="6">
        <f t="shared" si="20"/>
        <v>0.97299999999999998</v>
      </c>
    </row>
    <row r="1341" spans="4:7" hidden="1" x14ac:dyDescent="0.3">
      <c r="D1341" s="2" t="s">
        <v>15832</v>
      </c>
      <c r="E1341" s="2">
        <f>COUNTIF(IMDB_Movie_Data!A:A, D1341)</f>
        <v>1</v>
      </c>
      <c r="F1341" s="2">
        <f>AVERAGEIF(IMDB_Movie_Data!A:A, D1341, IMDB_Movie_Data!I:I)</f>
        <v>5.7</v>
      </c>
      <c r="G1341" s="6">
        <f t="shared" si="20"/>
        <v>0.97499999999999998</v>
      </c>
    </row>
    <row r="1342" spans="4:7" hidden="1" x14ac:dyDescent="0.3">
      <c r="D1342" s="2" t="s">
        <v>17223</v>
      </c>
      <c r="E1342" s="2">
        <f>COUNTIF(IMDB_Movie_Data!A:A, D1342)</f>
        <v>1</v>
      </c>
      <c r="F1342" s="2">
        <f>AVERAGEIF(IMDB_Movie_Data!A:A, D1342, IMDB_Movie_Data!I:I)</f>
        <v>5.7</v>
      </c>
      <c r="G1342" s="6">
        <f t="shared" si="20"/>
        <v>0.97799999999999998</v>
      </c>
    </row>
    <row r="1343" spans="4:7" hidden="1" x14ac:dyDescent="0.3">
      <c r="D1343" s="2" t="s">
        <v>19180</v>
      </c>
      <c r="E1343" s="2">
        <f>COUNTIF(IMDB_Movie_Data!A:A, D1343)</f>
        <v>1</v>
      </c>
      <c r="F1343" s="2">
        <f>AVERAGEIF(IMDB_Movie_Data!A:A, D1343, IMDB_Movie_Data!I:I)</f>
        <v>5.7</v>
      </c>
      <c r="G1343" s="6">
        <f t="shared" si="20"/>
        <v>0.98</v>
      </c>
    </row>
    <row r="1344" spans="4:7" hidden="1" x14ac:dyDescent="0.3">
      <c r="D1344" s="2" t="s">
        <v>19907</v>
      </c>
      <c r="E1344" s="2">
        <f>COUNTIF(IMDB_Movie_Data!A:A, D1344)</f>
        <v>1</v>
      </c>
      <c r="F1344" s="2">
        <f>AVERAGEIF(IMDB_Movie_Data!A:A, D1344, IMDB_Movie_Data!I:I)</f>
        <v>5.7</v>
      </c>
      <c r="G1344" s="6">
        <f t="shared" si="20"/>
        <v>0.98299999999999998</v>
      </c>
    </row>
    <row r="1345" spans="4:7" hidden="1" x14ac:dyDescent="0.3">
      <c r="D1345" s="2" t="s">
        <v>20280</v>
      </c>
      <c r="E1345" s="2">
        <f>COUNTIF(IMDB_Movie_Data!A:A, D1345)</f>
        <v>1</v>
      </c>
      <c r="F1345" s="2">
        <f>AVERAGEIF(IMDB_Movie_Data!A:A, D1345, IMDB_Movie_Data!I:I)</f>
        <v>5.7</v>
      </c>
      <c r="G1345" s="6">
        <f t="shared" si="20"/>
        <v>0.98499999999999999</v>
      </c>
    </row>
    <row r="1346" spans="4:7" hidden="1" x14ac:dyDescent="0.3">
      <c r="D1346" s="2" t="s">
        <v>20545</v>
      </c>
      <c r="E1346" s="2">
        <f>COUNTIF(IMDB_Movie_Data!A:A, D1346)</f>
        <v>1</v>
      </c>
      <c r="F1346" s="2">
        <f>AVERAGEIF(IMDB_Movie_Data!A:A, D1346, IMDB_Movie_Data!I:I)</f>
        <v>5.7</v>
      </c>
      <c r="G1346" s="6">
        <f t="shared" si="20"/>
        <v>0.98699999999999999</v>
      </c>
    </row>
    <row r="1347" spans="4:7" hidden="1" x14ac:dyDescent="0.3">
      <c r="D1347" s="2" t="s">
        <v>21183</v>
      </c>
      <c r="E1347" s="2">
        <f>COUNTIF(IMDB_Movie_Data!A:A, D1347)</f>
        <v>1</v>
      </c>
      <c r="F1347" s="2">
        <f>AVERAGEIF(IMDB_Movie_Data!A:A, D1347, IMDB_Movie_Data!I:I)</f>
        <v>5.7</v>
      </c>
      <c r="G1347" s="6">
        <f t="shared" si="20"/>
        <v>0.99</v>
      </c>
    </row>
    <row r="1348" spans="4:7" hidden="1" x14ac:dyDescent="0.3">
      <c r="D1348" s="2" t="s">
        <v>19580</v>
      </c>
      <c r="E1348" s="2">
        <f>COUNTIF(IMDB_Movie_Data!A:A, D1348)</f>
        <v>1</v>
      </c>
      <c r="F1348" s="2">
        <f>AVERAGEIF(IMDB_Movie_Data!A:A, D1348, IMDB_Movie_Data!I:I)</f>
        <v>5.7</v>
      </c>
      <c r="G1348" s="6">
        <f t="shared" si="20"/>
        <v>0.99199999999999999</v>
      </c>
    </row>
    <row r="1349" spans="4:7" hidden="1" x14ac:dyDescent="0.3">
      <c r="D1349" s="2" t="s">
        <v>21520</v>
      </c>
      <c r="E1349" s="2">
        <f>COUNTIF(IMDB_Movie_Data!A:A, D1349)</f>
        <v>1</v>
      </c>
      <c r="F1349" s="2">
        <f>AVERAGEIF(IMDB_Movie_Data!A:A, D1349, IMDB_Movie_Data!I:I)</f>
        <v>5.7</v>
      </c>
      <c r="G1349" s="6">
        <f t="shared" ref="G1349:G1412" si="21">_xlfn.PERCENTRANK.EXC(F1349:F3099, F1349)</f>
        <v>0.995</v>
      </c>
    </row>
    <row r="1350" spans="4:7" hidden="1" x14ac:dyDescent="0.3">
      <c r="D1350" s="2" t="s">
        <v>22045</v>
      </c>
      <c r="E1350" s="2">
        <f>COUNTIF(IMDB_Movie_Data!A:A, D1350)</f>
        <v>1</v>
      </c>
      <c r="F1350" s="2">
        <f>AVERAGEIF(IMDB_Movie_Data!A:A, D1350, IMDB_Movie_Data!I:I)</f>
        <v>5.7</v>
      </c>
      <c r="G1350" s="6">
        <f t="shared" si="21"/>
        <v>0.997</v>
      </c>
    </row>
    <row r="1351" spans="4:7" hidden="1" x14ac:dyDescent="0.3">
      <c r="D1351" s="2" t="s">
        <v>7348</v>
      </c>
      <c r="E1351" s="2">
        <f>COUNTIF(IMDB_Movie_Data!A:A, D1351)</f>
        <v>2</v>
      </c>
      <c r="F1351" s="2">
        <f>AVERAGEIF(IMDB_Movie_Data!A:A, D1351, IMDB_Movie_Data!I:I)</f>
        <v>5.6999999999999993</v>
      </c>
      <c r="G1351" s="6">
        <f t="shared" si="21"/>
        <v>0.99</v>
      </c>
    </row>
    <row r="1352" spans="4:7" hidden="1" x14ac:dyDescent="0.3">
      <c r="D1352" s="2" t="s">
        <v>5896</v>
      </c>
      <c r="E1352" s="2">
        <f>COUNTIF(IMDB_Movie_Data!A:A, D1352)</f>
        <v>2</v>
      </c>
      <c r="F1352" s="2">
        <f>AVERAGEIF(IMDB_Movie_Data!A:A, D1352, IMDB_Movie_Data!I:I)</f>
        <v>5.6999999999999993</v>
      </c>
      <c r="G1352" s="6">
        <f t="shared" si="21"/>
        <v>0.99199999999999999</v>
      </c>
    </row>
    <row r="1353" spans="4:7" hidden="1" x14ac:dyDescent="0.3">
      <c r="D1353" s="2" t="s">
        <v>1500</v>
      </c>
      <c r="E1353" s="2">
        <f>COUNTIF(IMDB_Movie_Data!A:A, D1353)</f>
        <v>2</v>
      </c>
      <c r="F1353" s="2">
        <f>AVERAGEIF(IMDB_Movie_Data!A:A, D1353, IMDB_Movie_Data!I:I)</f>
        <v>5.6999999999999993</v>
      </c>
      <c r="G1353" s="6">
        <f t="shared" si="21"/>
        <v>0.995</v>
      </c>
    </row>
    <row r="1354" spans="4:7" hidden="1" x14ac:dyDescent="0.3">
      <c r="D1354" s="2" t="s">
        <v>7858</v>
      </c>
      <c r="E1354" s="2">
        <f>COUNTIF(IMDB_Movie_Data!A:A, D1354)</f>
        <v>2</v>
      </c>
      <c r="F1354" s="2">
        <f>AVERAGEIF(IMDB_Movie_Data!A:A, D1354, IMDB_Movie_Data!I:I)</f>
        <v>5.6999999999999993</v>
      </c>
      <c r="G1354" s="6">
        <f t="shared" si="21"/>
        <v>0.997</v>
      </c>
    </row>
    <row r="1355" spans="4:7" x14ac:dyDescent="0.3">
      <c r="D1355" s="2" t="s">
        <v>4903</v>
      </c>
      <c r="E1355" s="2">
        <f>COUNTIF(IMDB_Movie_Data!A:A, D1355)</f>
        <v>13</v>
      </c>
      <c r="F1355" s="2">
        <f>AVERAGEIF(IMDB_Movie_Data!A:A, D1355, IMDB_Movie_Data!I:I)</f>
        <v>5.6923076923076925</v>
      </c>
      <c r="G1355" s="9">
        <f t="shared" si="21"/>
        <v>0.997</v>
      </c>
    </row>
    <row r="1356" spans="4:7" hidden="1" x14ac:dyDescent="0.3">
      <c r="D1356" s="2" t="s">
        <v>2785</v>
      </c>
      <c r="E1356" s="2">
        <f>COUNTIF(IMDB_Movie_Data!A:A, D1356)</f>
        <v>4</v>
      </c>
      <c r="F1356" s="2">
        <f>AVERAGEIF(IMDB_Movie_Data!A:A, D1356, IMDB_Movie_Data!I:I)</f>
        <v>5.6750000000000007</v>
      </c>
      <c r="G1356" s="6">
        <f t="shared" si="21"/>
        <v>0.997</v>
      </c>
    </row>
    <row r="1357" spans="4:7" hidden="1" x14ac:dyDescent="0.3">
      <c r="D1357" s="2" t="s">
        <v>597</v>
      </c>
      <c r="E1357" s="2">
        <f>COUNTIF(IMDB_Movie_Data!A:A, D1357)</f>
        <v>4</v>
      </c>
      <c r="F1357" s="2">
        <f>AVERAGEIF(IMDB_Movie_Data!A:A, D1357, IMDB_Movie_Data!I:I)</f>
        <v>5.6749999999999998</v>
      </c>
      <c r="G1357" s="6">
        <f t="shared" si="21"/>
        <v>0.997</v>
      </c>
    </row>
    <row r="1358" spans="4:7" hidden="1" x14ac:dyDescent="0.3">
      <c r="D1358" s="2" t="s">
        <v>12365</v>
      </c>
      <c r="E1358" s="2">
        <f>COUNTIF(IMDB_Movie_Data!A:A, D1358)</f>
        <v>3</v>
      </c>
      <c r="F1358" s="2">
        <f>AVERAGEIF(IMDB_Movie_Data!A:A, D1358, IMDB_Movie_Data!I:I)</f>
        <v>5.666666666666667</v>
      </c>
      <c r="G1358" s="6">
        <f t="shared" si="21"/>
        <v>0.997</v>
      </c>
    </row>
    <row r="1359" spans="4:7" x14ac:dyDescent="0.3">
      <c r="D1359" s="2" t="s">
        <v>4239</v>
      </c>
      <c r="E1359" s="2">
        <f>COUNTIF(IMDB_Movie_Data!A:A, D1359)</f>
        <v>8</v>
      </c>
      <c r="F1359" s="2">
        <f>AVERAGEIF(IMDB_Movie_Data!A:A, D1359, IMDB_Movie_Data!I:I)</f>
        <v>5.6625000000000005</v>
      </c>
      <c r="G1359" s="9">
        <f t="shared" si="21"/>
        <v>0.997</v>
      </c>
    </row>
    <row r="1360" spans="4:7" hidden="1" x14ac:dyDescent="0.3">
      <c r="D1360" s="2" t="s">
        <v>876</v>
      </c>
      <c r="E1360" s="2">
        <f>COUNTIF(IMDB_Movie_Data!A:A, D1360)</f>
        <v>5</v>
      </c>
      <c r="F1360" s="2">
        <f>AVERAGEIF(IMDB_Movie_Data!A:A, D1360, IMDB_Movie_Data!I:I)</f>
        <v>5.6599999999999993</v>
      </c>
      <c r="G1360" s="6">
        <f t="shared" si="21"/>
        <v>0.997</v>
      </c>
    </row>
    <row r="1361" spans="4:7" hidden="1" x14ac:dyDescent="0.3">
      <c r="D1361" s="2" t="s">
        <v>3802</v>
      </c>
      <c r="E1361" s="2">
        <f>COUNTIF(IMDB_Movie_Data!A:A, D1361)</f>
        <v>2</v>
      </c>
      <c r="F1361" s="2">
        <f>AVERAGEIF(IMDB_Movie_Data!A:A, D1361, IMDB_Movie_Data!I:I)</f>
        <v>5.65</v>
      </c>
      <c r="G1361" s="6">
        <f t="shared" si="21"/>
        <v>0.98699999999999999</v>
      </c>
    </row>
    <row r="1362" spans="4:7" hidden="1" x14ac:dyDescent="0.3">
      <c r="D1362" s="2" t="s">
        <v>928</v>
      </c>
      <c r="E1362" s="2">
        <f>COUNTIF(IMDB_Movie_Data!A:A, D1362)</f>
        <v>2</v>
      </c>
      <c r="F1362" s="2">
        <f>AVERAGEIF(IMDB_Movie_Data!A:A, D1362, IMDB_Movie_Data!I:I)</f>
        <v>5.65</v>
      </c>
      <c r="G1362" s="6">
        <f t="shared" si="21"/>
        <v>0.98899999999999999</v>
      </c>
    </row>
    <row r="1363" spans="4:7" hidden="1" x14ac:dyDescent="0.3">
      <c r="D1363" s="2" t="s">
        <v>7443</v>
      </c>
      <c r="E1363" s="2">
        <f>COUNTIF(IMDB_Movie_Data!A:A, D1363)</f>
        <v>2</v>
      </c>
      <c r="F1363" s="2">
        <f>AVERAGEIF(IMDB_Movie_Data!A:A, D1363, IMDB_Movie_Data!I:I)</f>
        <v>5.65</v>
      </c>
      <c r="G1363" s="6">
        <f t="shared" si="21"/>
        <v>0.99199999999999999</v>
      </c>
    </row>
    <row r="1364" spans="4:7" hidden="1" x14ac:dyDescent="0.3">
      <c r="D1364" s="2" t="s">
        <v>8092</v>
      </c>
      <c r="E1364" s="2">
        <f>COUNTIF(IMDB_Movie_Data!A:A, D1364)</f>
        <v>2</v>
      </c>
      <c r="F1364" s="2">
        <f>AVERAGEIF(IMDB_Movie_Data!A:A, D1364, IMDB_Movie_Data!I:I)</f>
        <v>5.65</v>
      </c>
      <c r="G1364" s="6">
        <f t="shared" si="21"/>
        <v>0.99399999999999999</v>
      </c>
    </row>
    <row r="1365" spans="4:7" hidden="1" x14ac:dyDescent="0.3">
      <c r="D1365" s="2" t="s">
        <v>7484</v>
      </c>
      <c r="E1365" s="2">
        <f>COUNTIF(IMDB_Movie_Data!A:A, D1365)</f>
        <v>2</v>
      </c>
      <c r="F1365" s="2">
        <f>AVERAGEIF(IMDB_Movie_Data!A:A, D1365, IMDB_Movie_Data!I:I)</f>
        <v>5.65</v>
      </c>
      <c r="G1365" s="6">
        <f t="shared" si="21"/>
        <v>0.997</v>
      </c>
    </row>
    <row r="1366" spans="4:7" hidden="1" x14ac:dyDescent="0.3">
      <c r="D1366" s="2" t="s">
        <v>4203</v>
      </c>
      <c r="E1366" s="2">
        <f>COUNTIF(IMDB_Movie_Data!A:A, D1366)</f>
        <v>3</v>
      </c>
      <c r="F1366" s="2">
        <f>AVERAGEIF(IMDB_Movie_Data!A:A, D1366, IMDB_Movie_Data!I:I)</f>
        <v>5.6333333333333329</v>
      </c>
      <c r="G1366" s="6">
        <f t="shared" si="21"/>
        <v>0.99199999999999999</v>
      </c>
    </row>
    <row r="1367" spans="4:7" hidden="1" x14ac:dyDescent="0.3">
      <c r="D1367" s="2" t="s">
        <v>13271</v>
      </c>
      <c r="E1367" s="2">
        <f>COUNTIF(IMDB_Movie_Data!A:A, D1367)</f>
        <v>3</v>
      </c>
      <c r="F1367" s="2">
        <f>AVERAGEIF(IMDB_Movie_Data!A:A, D1367, IMDB_Movie_Data!I:I)</f>
        <v>5.6333333333333329</v>
      </c>
      <c r="G1367" s="6">
        <f t="shared" si="21"/>
        <v>0.99399999999999999</v>
      </c>
    </row>
    <row r="1368" spans="4:7" hidden="1" x14ac:dyDescent="0.3">
      <c r="D1368" s="2" t="s">
        <v>2495</v>
      </c>
      <c r="E1368" s="2">
        <f>COUNTIF(IMDB_Movie_Data!A:A, D1368)</f>
        <v>3</v>
      </c>
      <c r="F1368" s="2">
        <f>AVERAGEIF(IMDB_Movie_Data!A:A, D1368, IMDB_Movie_Data!I:I)</f>
        <v>5.6333333333333329</v>
      </c>
      <c r="G1368" s="6">
        <f t="shared" si="21"/>
        <v>0.997</v>
      </c>
    </row>
    <row r="1369" spans="4:7" hidden="1" x14ac:dyDescent="0.3">
      <c r="D1369" s="2" t="s">
        <v>5930</v>
      </c>
      <c r="E1369" s="2">
        <f>COUNTIF(IMDB_Movie_Data!A:A, D1369)</f>
        <v>4</v>
      </c>
      <c r="F1369" s="2">
        <f>AVERAGEIF(IMDB_Movie_Data!A:A, D1369, IMDB_Movie_Data!I:I)</f>
        <v>5.625</v>
      </c>
      <c r="G1369" s="6">
        <f t="shared" si="21"/>
        <v>0.997</v>
      </c>
    </row>
    <row r="1370" spans="4:7" hidden="1" x14ac:dyDescent="0.3">
      <c r="D1370" s="2" t="s">
        <v>2166</v>
      </c>
      <c r="E1370" s="2">
        <f>COUNTIF(IMDB_Movie_Data!A:A, D1370)</f>
        <v>3</v>
      </c>
      <c r="F1370" s="2">
        <f>AVERAGEIF(IMDB_Movie_Data!A:A, D1370, IMDB_Movie_Data!I:I)</f>
        <v>5.6000000000000005</v>
      </c>
      <c r="G1370" s="6">
        <f t="shared" si="21"/>
        <v>0.99399999999999999</v>
      </c>
    </row>
    <row r="1371" spans="4:7" hidden="1" x14ac:dyDescent="0.3">
      <c r="D1371" s="2" t="s">
        <v>565</v>
      </c>
      <c r="E1371" s="2">
        <f>COUNTIF(IMDB_Movie_Data!A:A, D1371)</f>
        <v>3</v>
      </c>
      <c r="F1371" s="2">
        <f>AVERAGEIF(IMDB_Movie_Data!A:A, D1371, IMDB_Movie_Data!I:I)</f>
        <v>5.6000000000000005</v>
      </c>
      <c r="G1371" s="6">
        <f t="shared" si="21"/>
        <v>0.997</v>
      </c>
    </row>
    <row r="1372" spans="4:7" hidden="1" x14ac:dyDescent="0.3">
      <c r="D1372" s="2" t="s">
        <v>6800</v>
      </c>
      <c r="E1372" s="2">
        <f>COUNTIF(IMDB_Movie_Data!A:A, D1372)</f>
        <v>5</v>
      </c>
      <c r="F1372" s="2">
        <f>AVERAGEIF(IMDB_Movie_Data!A:A, D1372, IMDB_Movie_Data!I:I)</f>
        <v>5.6</v>
      </c>
      <c r="G1372" s="6">
        <f t="shared" si="21"/>
        <v>0.89800000000000002</v>
      </c>
    </row>
    <row r="1373" spans="4:7" hidden="1" x14ac:dyDescent="0.3">
      <c r="D1373" s="2" t="s">
        <v>16011</v>
      </c>
      <c r="E1373" s="2">
        <f>COUNTIF(IMDB_Movie_Data!A:A, D1373)</f>
        <v>1</v>
      </c>
      <c r="F1373" s="2">
        <f>AVERAGEIF(IMDB_Movie_Data!A:A, D1373, IMDB_Movie_Data!I:I)</f>
        <v>5.6</v>
      </c>
      <c r="G1373" s="6">
        <f t="shared" si="21"/>
        <v>0.90100000000000002</v>
      </c>
    </row>
    <row r="1374" spans="4:7" hidden="1" x14ac:dyDescent="0.3">
      <c r="D1374" s="2" t="s">
        <v>15139</v>
      </c>
      <c r="E1374" s="2">
        <f>COUNTIF(IMDB_Movie_Data!A:A, D1374)</f>
        <v>1</v>
      </c>
      <c r="F1374" s="2">
        <f>AVERAGEIF(IMDB_Movie_Data!A:A, D1374, IMDB_Movie_Data!I:I)</f>
        <v>5.6</v>
      </c>
      <c r="G1374" s="6">
        <f t="shared" si="21"/>
        <v>0.90300000000000002</v>
      </c>
    </row>
    <row r="1375" spans="4:7" hidden="1" x14ac:dyDescent="0.3">
      <c r="D1375" s="2" t="s">
        <v>15207</v>
      </c>
      <c r="E1375" s="2">
        <f>COUNTIF(IMDB_Movie_Data!A:A, D1375)</f>
        <v>1</v>
      </c>
      <c r="F1375" s="2">
        <f>AVERAGEIF(IMDB_Movie_Data!A:A, D1375, IMDB_Movie_Data!I:I)</f>
        <v>5.6</v>
      </c>
      <c r="G1375" s="6">
        <f t="shared" si="21"/>
        <v>0.90500000000000003</v>
      </c>
    </row>
    <row r="1376" spans="4:7" hidden="1" x14ac:dyDescent="0.3">
      <c r="D1376" s="2" t="s">
        <v>5433</v>
      </c>
      <c r="E1376" s="2">
        <f>COUNTIF(IMDB_Movie_Data!A:A, D1376)</f>
        <v>2</v>
      </c>
      <c r="F1376" s="2">
        <f>AVERAGEIF(IMDB_Movie_Data!A:A, D1376, IMDB_Movie_Data!I:I)</f>
        <v>5.6</v>
      </c>
      <c r="G1376" s="6">
        <f t="shared" si="21"/>
        <v>0.90800000000000003</v>
      </c>
    </row>
    <row r="1377" spans="4:7" hidden="1" x14ac:dyDescent="0.3">
      <c r="D1377" s="2" t="s">
        <v>13140</v>
      </c>
      <c r="E1377" s="2">
        <f>COUNTIF(IMDB_Movie_Data!A:A, D1377)</f>
        <v>2</v>
      </c>
      <c r="F1377" s="2">
        <f>AVERAGEIF(IMDB_Movie_Data!A:A, D1377, IMDB_Movie_Data!I:I)</f>
        <v>5.6</v>
      </c>
      <c r="G1377" s="6">
        <f t="shared" si="21"/>
        <v>0.91</v>
      </c>
    </row>
    <row r="1378" spans="4:7" hidden="1" x14ac:dyDescent="0.3">
      <c r="D1378" s="2" t="s">
        <v>8504</v>
      </c>
      <c r="E1378" s="2">
        <f>COUNTIF(IMDB_Movie_Data!A:A, D1378)</f>
        <v>2</v>
      </c>
      <c r="F1378" s="2">
        <f>AVERAGEIF(IMDB_Movie_Data!A:A, D1378, IMDB_Movie_Data!I:I)</f>
        <v>5.6</v>
      </c>
      <c r="G1378" s="6">
        <f t="shared" si="21"/>
        <v>0.91200000000000003</v>
      </c>
    </row>
    <row r="1379" spans="4:7" hidden="1" x14ac:dyDescent="0.3">
      <c r="D1379" s="2" t="s">
        <v>14902</v>
      </c>
      <c r="E1379" s="2">
        <f>COUNTIF(IMDB_Movie_Data!A:A, D1379)</f>
        <v>1</v>
      </c>
      <c r="F1379" s="2">
        <f>AVERAGEIF(IMDB_Movie_Data!A:A, D1379, IMDB_Movie_Data!I:I)</f>
        <v>5.6</v>
      </c>
      <c r="G1379" s="6">
        <f t="shared" si="21"/>
        <v>0.91500000000000004</v>
      </c>
    </row>
    <row r="1380" spans="4:7" hidden="1" x14ac:dyDescent="0.3">
      <c r="D1380" s="2" t="s">
        <v>13811</v>
      </c>
      <c r="E1380" s="2">
        <f>COUNTIF(IMDB_Movie_Data!A:A, D1380)</f>
        <v>1</v>
      </c>
      <c r="F1380" s="2">
        <f>AVERAGEIF(IMDB_Movie_Data!A:A, D1380, IMDB_Movie_Data!I:I)</f>
        <v>5.6</v>
      </c>
      <c r="G1380" s="6">
        <f t="shared" si="21"/>
        <v>0.91700000000000004</v>
      </c>
    </row>
    <row r="1381" spans="4:7" hidden="1" x14ac:dyDescent="0.3">
      <c r="D1381" s="2" t="s">
        <v>16075</v>
      </c>
      <c r="E1381" s="2">
        <f>COUNTIF(IMDB_Movie_Data!A:A, D1381)</f>
        <v>1</v>
      </c>
      <c r="F1381" s="2">
        <f>AVERAGEIF(IMDB_Movie_Data!A:A, D1381, IMDB_Movie_Data!I:I)</f>
        <v>5.6</v>
      </c>
      <c r="G1381" s="6">
        <f t="shared" si="21"/>
        <v>0.92</v>
      </c>
    </row>
    <row r="1382" spans="4:7" hidden="1" x14ac:dyDescent="0.3">
      <c r="D1382" s="2" t="s">
        <v>2968</v>
      </c>
      <c r="E1382" s="2">
        <f>COUNTIF(IMDB_Movie_Data!A:A, D1382)</f>
        <v>1</v>
      </c>
      <c r="F1382" s="2">
        <f>AVERAGEIF(IMDB_Movie_Data!A:A, D1382, IMDB_Movie_Data!I:I)</f>
        <v>5.6</v>
      </c>
      <c r="G1382" s="6">
        <f t="shared" si="21"/>
        <v>0.92200000000000004</v>
      </c>
    </row>
    <row r="1383" spans="4:7" hidden="1" x14ac:dyDescent="0.3">
      <c r="D1383" s="2" t="s">
        <v>13109</v>
      </c>
      <c r="E1383" s="2">
        <f>COUNTIF(IMDB_Movie_Data!A:A, D1383)</f>
        <v>1</v>
      </c>
      <c r="F1383" s="2">
        <f>AVERAGEIF(IMDB_Movie_Data!A:A, D1383, IMDB_Movie_Data!I:I)</f>
        <v>5.6</v>
      </c>
      <c r="G1383" s="6">
        <f t="shared" si="21"/>
        <v>0.92500000000000004</v>
      </c>
    </row>
    <row r="1384" spans="4:7" hidden="1" x14ac:dyDescent="0.3">
      <c r="D1384" s="2" t="s">
        <v>16212</v>
      </c>
      <c r="E1384" s="2">
        <f>COUNTIF(IMDB_Movie_Data!A:A, D1384)</f>
        <v>1</v>
      </c>
      <c r="F1384" s="2">
        <f>AVERAGEIF(IMDB_Movie_Data!A:A, D1384, IMDB_Movie_Data!I:I)</f>
        <v>5.6</v>
      </c>
      <c r="G1384" s="6">
        <f t="shared" si="21"/>
        <v>0.92700000000000005</v>
      </c>
    </row>
    <row r="1385" spans="4:7" hidden="1" x14ac:dyDescent="0.3">
      <c r="D1385" s="2" t="s">
        <v>16814</v>
      </c>
      <c r="E1385" s="2">
        <f>COUNTIF(IMDB_Movie_Data!A:A, D1385)</f>
        <v>1</v>
      </c>
      <c r="F1385" s="2">
        <f>AVERAGEIF(IMDB_Movie_Data!A:A, D1385, IMDB_Movie_Data!I:I)</f>
        <v>5.6</v>
      </c>
      <c r="G1385" s="6">
        <f t="shared" si="21"/>
        <v>0.93</v>
      </c>
    </row>
    <row r="1386" spans="4:7" hidden="1" x14ac:dyDescent="0.3">
      <c r="D1386" s="2" t="s">
        <v>11208</v>
      </c>
      <c r="E1386" s="2">
        <f>COUNTIF(IMDB_Movie_Data!A:A, D1386)</f>
        <v>1</v>
      </c>
      <c r="F1386" s="2">
        <f>AVERAGEIF(IMDB_Movie_Data!A:A, D1386, IMDB_Movie_Data!I:I)</f>
        <v>5.6</v>
      </c>
      <c r="G1386" s="6">
        <f t="shared" si="21"/>
        <v>0.93200000000000005</v>
      </c>
    </row>
    <row r="1387" spans="4:7" hidden="1" x14ac:dyDescent="0.3">
      <c r="D1387" s="2" t="s">
        <v>17390</v>
      </c>
      <c r="E1387" s="2">
        <f>COUNTIF(IMDB_Movie_Data!A:A, D1387)</f>
        <v>1</v>
      </c>
      <c r="F1387" s="2">
        <f>AVERAGEIF(IMDB_Movie_Data!A:A, D1387, IMDB_Movie_Data!I:I)</f>
        <v>5.6</v>
      </c>
      <c r="G1387" s="6">
        <f t="shared" si="21"/>
        <v>0.93500000000000005</v>
      </c>
    </row>
    <row r="1388" spans="4:7" hidden="1" x14ac:dyDescent="0.3">
      <c r="D1388" s="2" t="s">
        <v>11668</v>
      </c>
      <c r="E1388" s="2">
        <f>COUNTIF(IMDB_Movie_Data!A:A, D1388)</f>
        <v>1</v>
      </c>
      <c r="F1388" s="2">
        <f>AVERAGEIF(IMDB_Movie_Data!A:A, D1388, IMDB_Movie_Data!I:I)</f>
        <v>5.6</v>
      </c>
      <c r="G1388" s="6">
        <f t="shared" si="21"/>
        <v>0.93700000000000006</v>
      </c>
    </row>
    <row r="1389" spans="4:7" hidden="1" x14ac:dyDescent="0.3">
      <c r="D1389" s="2" t="s">
        <v>17665</v>
      </c>
      <c r="E1389" s="2">
        <f>COUNTIF(IMDB_Movie_Data!A:A, D1389)</f>
        <v>1</v>
      </c>
      <c r="F1389" s="2">
        <f>AVERAGEIF(IMDB_Movie_Data!A:A, D1389, IMDB_Movie_Data!I:I)</f>
        <v>5.6</v>
      </c>
      <c r="G1389" s="6">
        <f t="shared" si="21"/>
        <v>0.94</v>
      </c>
    </row>
    <row r="1390" spans="4:7" hidden="1" x14ac:dyDescent="0.3">
      <c r="D1390" s="2" t="s">
        <v>18454</v>
      </c>
      <c r="E1390" s="2">
        <f>COUNTIF(IMDB_Movie_Data!A:A, D1390)</f>
        <v>1</v>
      </c>
      <c r="F1390" s="2">
        <f>AVERAGEIF(IMDB_Movie_Data!A:A, D1390, IMDB_Movie_Data!I:I)</f>
        <v>5.6</v>
      </c>
      <c r="G1390" s="6">
        <f t="shared" si="21"/>
        <v>0.94199999999999995</v>
      </c>
    </row>
    <row r="1391" spans="4:7" hidden="1" x14ac:dyDescent="0.3">
      <c r="D1391" s="2" t="s">
        <v>4831</v>
      </c>
      <c r="E1391" s="2">
        <f>COUNTIF(IMDB_Movie_Data!A:A, D1391)</f>
        <v>1</v>
      </c>
      <c r="F1391" s="2">
        <f>AVERAGEIF(IMDB_Movie_Data!A:A, D1391, IMDB_Movie_Data!I:I)</f>
        <v>5.6</v>
      </c>
      <c r="G1391" s="6">
        <f t="shared" si="21"/>
        <v>0.94499999999999995</v>
      </c>
    </row>
    <row r="1392" spans="4:7" hidden="1" x14ac:dyDescent="0.3">
      <c r="D1392" s="2" t="s">
        <v>20657</v>
      </c>
      <c r="E1392" s="2">
        <f>COUNTIF(IMDB_Movie_Data!A:A, D1392)</f>
        <v>1</v>
      </c>
      <c r="F1392" s="2">
        <f>AVERAGEIF(IMDB_Movie_Data!A:A, D1392, IMDB_Movie_Data!I:I)</f>
        <v>5.6</v>
      </c>
      <c r="G1392" s="6">
        <f t="shared" si="21"/>
        <v>0.94699999999999995</v>
      </c>
    </row>
    <row r="1393" spans="4:7" hidden="1" x14ac:dyDescent="0.3">
      <c r="D1393" s="2" t="s">
        <v>11860</v>
      </c>
      <c r="E1393" s="2">
        <f>COUNTIF(IMDB_Movie_Data!A:A, D1393)</f>
        <v>1</v>
      </c>
      <c r="F1393" s="2">
        <f>AVERAGEIF(IMDB_Movie_Data!A:A, D1393, IMDB_Movie_Data!I:I)</f>
        <v>5.6</v>
      </c>
      <c r="G1393" s="6">
        <f t="shared" si="21"/>
        <v>0.95</v>
      </c>
    </row>
    <row r="1394" spans="4:7" hidden="1" x14ac:dyDescent="0.3">
      <c r="D1394" s="2" t="s">
        <v>21797</v>
      </c>
      <c r="E1394" s="2">
        <f>COUNTIF(IMDB_Movie_Data!A:A, D1394)</f>
        <v>1</v>
      </c>
      <c r="F1394" s="2">
        <f>AVERAGEIF(IMDB_Movie_Data!A:A, D1394, IMDB_Movie_Data!I:I)</f>
        <v>5.6</v>
      </c>
      <c r="G1394" s="6">
        <f t="shared" si="21"/>
        <v>0.95299999999999996</v>
      </c>
    </row>
    <row r="1395" spans="4:7" hidden="1" x14ac:dyDescent="0.3">
      <c r="D1395" s="2" t="s">
        <v>9785</v>
      </c>
      <c r="E1395" s="2">
        <f>COUNTIF(IMDB_Movie_Data!A:A, D1395)</f>
        <v>1</v>
      </c>
      <c r="F1395" s="2">
        <f>AVERAGEIF(IMDB_Movie_Data!A:A, D1395, IMDB_Movie_Data!I:I)</f>
        <v>5.6</v>
      </c>
      <c r="G1395" s="6">
        <f t="shared" si="21"/>
        <v>0.95499999999999996</v>
      </c>
    </row>
    <row r="1396" spans="4:7" hidden="1" x14ac:dyDescent="0.3">
      <c r="D1396" s="2" t="s">
        <v>10381</v>
      </c>
      <c r="E1396" s="2">
        <f>COUNTIF(IMDB_Movie_Data!A:A, D1396)</f>
        <v>1</v>
      </c>
      <c r="F1396" s="2">
        <f>AVERAGEIF(IMDB_Movie_Data!A:A, D1396, IMDB_Movie_Data!I:I)</f>
        <v>5.6</v>
      </c>
      <c r="G1396" s="6">
        <f t="shared" si="21"/>
        <v>0.95799999999999996</v>
      </c>
    </row>
    <row r="1397" spans="4:7" hidden="1" x14ac:dyDescent="0.3">
      <c r="D1397" s="2" t="s">
        <v>22122</v>
      </c>
      <c r="E1397" s="2">
        <f>COUNTIF(IMDB_Movie_Data!A:A, D1397)</f>
        <v>1</v>
      </c>
      <c r="F1397" s="2">
        <f>AVERAGEIF(IMDB_Movie_Data!A:A, D1397, IMDB_Movie_Data!I:I)</f>
        <v>5.6</v>
      </c>
      <c r="G1397" s="6">
        <f t="shared" si="21"/>
        <v>0.96099999999999997</v>
      </c>
    </row>
    <row r="1398" spans="4:7" hidden="1" x14ac:dyDescent="0.3">
      <c r="D1398" s="2" t="s">
        <v>10250</v>
      </c>
      <c r="E1398" s="2">
        <f>COUNTIF(IMDB_Movie_Data!A:A, D1398)</f>
        <v>1</v>
      </c>
      <c r="F1398" s="2">
        <f>AVERAGEIF(IMDB_Movie_Data!A:A, D1398, IMDB_Movie_Data!I:I)</f>
        <v>5.6</v>
      </c>
      <c r="G1398" s="6">
        <f t="shared" si="21"/>
        <v>0.96299999999999997</v>
      </c>
    </row>
    <row r="1399" spans="4:7" hidden="1" x14ac:dyDescent="0.3">
      <c r="D1399" s="2" t="s">
        <v>9753</v>
      </c>
      <c r="E1399" s="2">
        <f>COUNTIF(IMDB_Movie_Data!A:A, D1399)</f>
        <v>1</v>
      </c>
      <c r="F1399" s="2">
        <f>AVERAGEIF(IMDB_Movie_Data!A:A, D1399, IMDB_Movie_Data!I:I)</f>
        <v>5.6</v>
      </c>
      <c r="G1399" s="6">
        <f t="shared" si="21"/>
        <v>0.96599999999999997</v>
      </c>
    </row>
    <row r="1400" spans="4:7" hidden="1" x14ac:dyDescent="0.3">
      <c r="D1400" s="2" t="s">
        <v>22410</v>
      </c>
      <c r="E1400" s="2">
        <f>COUNTIF(IMDB_Movie_Data!A:A, D1400)</f>
        <v>1</v>
      </c>
      <c r="F1400" s="2">
        <f>AVERAGEIF(IMDB_Movie_Data!A:A, D1400, IMDB_Movie_Data!I:I)</f>
        <v>5.6</v>
      </c>
      <c r="G1400" s="6">
        <f t="shared" si="21"/>
        <v>0.96899999999999997</v>
      </c>
    </row>
    <row r="1401" spans="4:7" hidden="1" x14ac:dyDescent="0.3">
      <c r="D1401" s="2" t="s">
        <v>9616</v>
      </c>
      <c r="E1401" s="2">
        <f>COUNTIF(IMDB_Movie_Data!A:A, D1401)</f>
        <v>1</v>
      </c>
      <c r="F1401" s="2">
        <f>AVERAGEIF(IMDB_Movie_Data!A:A, D1401, IMDB_Movie_Data!I:I)</f>
        <v>5.6</v>
      </c>
      <c r="G1401" s="6">
        <f t="shared" si="21"/>
        <v>0.97099999999999997</v>
      </c>
    </row>
    <row r="1402" spans="4:7" hidden="1" x14ac:dyDescent="0.3">
      <c r="D1402" s="2" t="s">
        <v>9572</v>
      </c>
      <c r="E1402" s="2">
        <f>COUNTIF(IMDB_Movie_Data!A:A, D1402)</f>
        <v>1</v>
      </c>
      <c r="F1402" s="2">
        <f>AVERAGEIF(IMDB_Movie_Data!A:A, D1402, IMDB_Movie_Data!I:I)</f>
        <v>5.6</v>
      </c>
      <c r="G1402" s="6">
        <f t="shared" si="21"/>
        <v>0.97399999999999998</v>
      </c>
    </row>
    <row r="1403" spans="4:7" hidden="1" x14ac:dyDescent="0.3">
      <c r="D1403" s="2" t="s">
        <v>23810</v>
      </c>
      <c r="E1403" s="2">
        <f>COUNTIF(IMDB_Movie_Data!A:A, D1403)</f>
        <v>1</v>
      </c>
      <c r="F1403" s="2">
        <f>AVERAGEIF(IMDB_Movie_Data!A:A, D1403, IMDB_Movie_Data!I:I)</f>
        <v>5.6</v>
      </c>
      <c r="G1403" s="6">
        <f t="shared" si="21"/>
        <v>0.97699999999999998</v>
      </c>
    </row>
    <row r="1404" spans="4:7" hidden="1" x14ac:dyDescent="0.3">
      <c r="D1404" s="2" t="s">
        <v>8690</v>
      </c>
      <c r="E1404" s="2">
        <f>COUNTIF(IMDB_Movie_Data!A:A, D1404)</f>
        <v>1</v>
      </c>
      <c r="F1404" s="2">
        <f>AVERAGEIF(IMDB_Movie_Data!A:A, D1404, IMDB_Movie_Data!I:I)</f>
        <v>5.6</v>
      </c>
      <c r="G1404" s="6">
        <f t="shared" si="21"/>
        <v>0.98</v>
      </c>
    </row>
    <row r="1405" spans="4:7" hidden="1" x14ac:dyDescent="0.3">
      <c r="D1405" s="2" t="s">
        <v>7930</v>
      </c>
      <c r="E1405" s="2">
        <f>COUNTIF(IMDB_Movie_Data!A:A, D1405)</f>
        <v>1</v>
      </c>
      <c r="F1405" s="2">
        <f>AVERAGEIF(IMDB_Movie_Data!A:A, D1405, IMDB_Movie_Data!I:I)</f>
        <v>5.6</v>
      </c>
      <c r="G1405" s="6">
        <f t="shared" si="21"/>
        <v>0.98199999999999998</v>
      </c>
    </row>
    <row r="1406" spans="4:7" hidden="1" x14ac:dyDescent="0.3">
      <c r="D1406" s="2" t="s">
        <v>7555</v>
      </c>
      <c r="E1406" s="2">
        <f>COUNTIF(IMDB_Movie_Data!A:A, D1406)</f>
        <v>1</v>
      </c>
      <c r="F1406" s="2">
        <f>AVERAGEIF(IMDB_Movie_Data!A:A, D1406, IMDB_Movie_Data!I:I)</f>
        <v>5.6</v>
      </c>
      <c r="G1406" s="6">
        <f t="shared" si="21"/>
        <v>0.98499999999999999</v>
      </c>
    </row>
    <row r="1407" spans="4:7" hidden="1" x14ac:dyDescent="0.3">
      <c r="D1407" s="2" t="s">
        <v>6024</v>
      </c>
      <c r="E1407" s="2">
        <f>COUNTIF(IMDB_Movie_Data!A:A, D1407)</f>
        <v>1</v>
      </c>
      <c r="F1407" s="2">
        <f>AVERAGEIF(IMDB_Movie_Data!A:A, D1407, IMDB_Movie_Data!I:I)</f>
        <v>5.6</v>
      </c>
      <c r="G1407" s="6">
        <f t="shared" si="21"/>
        <v>0.98799999999999999</v>
      </c>
    </row>
    <row r="1408" spans="4:7" hidden="1" x14ac:dyDescent="0.3">
      <c r="D1408" s="2" t="s">
        <v>22596</v>
      </c>
      <c r="E1408" s="2">
        <f>COUNTIF(IMDB_Movie_Data!A:A, D1408)</f>
        <v>1</v>
      </c>
      <c r="F1408" s="2">
        <f>AVERAGEIF(IMDB_Movie_Data!A:A, D1408, IMDB_Movie_Data!I:I)</f>
        <v>5.6</v>
      </c>
      <c r="G1408" s="6">
        <f t="shared" si="21"/>
        <v>0.99099999999999999</v>
      </c>
    </row>
    <row r="1409" spans="4:7" hidden="1" x14ac:dyDescent="0.3">
      <c r="D1409" s="2" t="s">
        <v>3552</v>
      </c>
      <c r="E1409" s="2">
        <f>COUNTIF(IMDB_Movie_Data!A:A, D1409)</f>
        <v>1</v>
      </c>
      <c r="F1409" s="2">
        <f>AVERAGEIF(IMDB_Movie_Data!A:A, D1409, IMDB_Movie_Data!I:I)</f>
        <v>5.6</v>
      </c>
      <c r="G1409" s="6">
        <f t="shared" si="21"/>
        <v>0.99399999999999999</v>
      </c>
    </row>
    <row r="1410" spans="4:7" hidden="1" x14ac:dyDescent="0.3">
      <c r="D1410" s="2" t="s">
        <v>4794</v>
      </c>
      <c r="E1410" s="2">
        <f>COUNTIF(IMDB_Movie_Data!A:A, D1410)</f>
        <v>1</v>
      </c>
      <c r="F1410" s="2">
        <f>AVERAGEIF(IMDB_Movie_Data!A:A, D1410, IMDB_Movie_Data!I:I)</f>
        <v>5.6</v>
      </c>
      <c r="G1410" s="6">
        <f t="shared" si="21"/>
        <v>0.997</v>
      </c>
    </row>
    <row r="1411" spans="4:7" x14ac:dyDescent="0.3">
      <c r="D1411" s="2" t="s">
        <v>499</v>
      </c>
      <c r="E1411" s="2">
        <f>COUNTIF(IMDB_Movie_Data!A:A, D1411)</f>
        <v>9</v>
      </c>
      <c r="F1411" s="2">
        <f>AVERAGEIF(IMDB_Movie_Data!A:A, D1411, IMDB_Movie_Data!I:I)</f>
        <v>5.5777777777777784</v>
      </c>
      <c r="G1411" s="9">
        <f t="shared" si="21"/>
        <v>0.997</v>
      </c>
    </row>
    <row r="1412" spans="4:7" hidden="1" x14ac:dyDescent="0.3">
      <c r="D1412" s="2" t="s">
        <v>16339</v>
      </c>
      <c r="E1412" s="2">
        <f>COUNTIF(IMDB_Movie_Data!A:A, D1412)</f>
        <v>3</v>
      </c>
      <c r="F1412" s="2">
        <f>AVERAGEIF(IMDB_Movie_Data!A:A, D1412, IMDB_Movie_Data!I:I)</f>
        <v>5.5666666666666673</v>
      </c>
      <c r="G1412" s="6">
        <f t="shared" si="21"/>
        <v>0.997</v>
      </c>
    </row>
    <row r="1413" spans="4:7" hidden="1" x14ac:dyDescent="0.3">
      <c r="D1413" s="2" t="s">
        <v>4531</v>
      </c>
      <c r="E1413" s="2">
        <f>COUNTIF(IMDB_Movie_Data!A:A, D1413)</f>
        <v>5</v>
      </c>
      <c r="F1413" s="2">
        <f>AVERAGEIF(IMDB_Movie_Data!A:A, D1413, IMDB_Movie_Data!I:I)</f>
        <v>5.5600000000000005</v>
      </c>
      <c r="G1413" s="6">
        <f t="shared" ref="G1413:G1476" si="22">_xlfn.PERCENTRANK.EXC(F1413:F3163, F1413)</f>
        <v>0.997</v>
      </c>
    </row>
    <row r="1414" spans="4:7" hidden="1" x14ac:dyDescent="0.3">
      <c r="D1414" s="2" t="s">
        <v>9940</v>
      </c>
      <c r="E1414" s="2">
        <f>COUNTIF(IMDB_Movie_Data!A:A, D1414)</f>
        <v>2</v>
      </c>
      <c r="F1414" s="2">
        <f>AVERAGEIF(IMDB_Movie_Data!A:A, D1414, IMDB_Movie_Data!I:I)</f>
        <v>5.5500000000000007</v>
      </c>
      <c r="G1414" s="6">
        <f t="shared" si="22"/>
        <v>0.997</v>
      </c>
    </row>
    <row r="1415" spans="4:7" hidden="1" x14ac:dyDescent="0.3">
      <c r="D1415" s="2" t="s">
        <v>3917</v>
      </c>
      <c r="E1415" s="2">
        <f>COUNTIF(IMDB_Movie_Data!A:A, D1415)</f>
        <v>4</v>
      </c>
      <c r="F1415" s="2">
        <f>AVERAGEIF(IMDB_Movie_Data!A:A, D1415, IMDB_Movie_Data!I:I)</f>
        <v>5.55</v>
      </c>
      <c r="G1415" s="6">
        <f t="shared" si="22"/>
        <v>0.99399999999999999</v>
      </c>
    </row>
    <row r="1416" spans="4:7" hidden="1" x14ac:dyDescent="0.3">
      <c r="D1416" s="2" t="s">
        <v>6171</v>
      </c>
      <c r="E1416" s="2">
        <f>COUNTIF(IMDB_Movie_Data!A:A, D1416)</f>
        <v>2</v>
      </c>
      <c r="F1416" s="2">
        <f>AVERAGEIF(IMDB_Movie_Data!A:A, D1416, IMDB_Movie_Data!I:I)</f>
        <v>5.55</v>
      </c>
      <c r="G1416" s="6">
        <f t="shared" si="22"/>
        <v>0.997</v>
      </c>
    </row>
    <row r="1417" spans="4:7" hidden="1" x14ac:dyDescent="0.3">
      <c r="D1417" s="2" t="s">
        <v>4099</v>
      </c>
      <c r="E1417" s="2">
        <f>COUNTIF(IMDB_Movie_Data!A:A, D1417)</f>
        <v>6</v>
      </c>
      <c r="F1417" s="2">
        <f>AVERAGEIF(IMDB_Movie_Data!A:A, D1417, IMDB_Movie_Data!I:I)</f>
        <v>5.5333333333333341</v>
      </c>
      <c r="G1417" s="6">
        <f t="shared" si="22"/>
        <v>0.99399999999999999</v>
      </c>
    </row>
    <row r="1418" spans="4:7" hidden="1" x14ac:dyDescent="0.3">
      <c r="D1418" s="2" t="s">
        <v>4356</v>
      </c>
      <c r="E1418" s="2">
        <f>COUNTIF(IMDB_Movie_Data!A:A, D1418)</f>
        <v>3</v>
      </c>
      <c r="F1418" s="2">
        <f>AVERAGEIF(IMDB_Movie_Data!A:A, D1418, IMDB_Movie_Data!I:I)</f>
        <v>5.5333333333333341</v>
      </c>
      <c r="G1418" s="6">
        <f t="shared" si="22"/>
        <v>0.997</v>
      </c>
    </row>
    <row r="1419" spans="4:7" hidden="1" x14ac:dyDescent="0.3">
      <c r="D1419" s="2" t="s">
        <v>1605</v>
      </c>
      <c r="E1419" s="2">
        <f>COUNTIF(IMDB_Movie_Data!A:A, D1419)</f>
        <v>5</v>
      </c>
      <c r="F1419" s="2">
        <f>AVERAGEIF(IMDB_Movie_Data!A:A, D1419, IMDB_Movie_Data!I:I)</f>
        <v>5.52</v>
      </c>
      <c r="G1419" s="6">
        <f t="shared" si="22"/>
        <v>0.997</v>
      </c>
    </row>
    <row r="1420" spans="4:7" hidden="1" x14ac:dyDescent="0.3">
      <c r="D1420" s="2" t="s">
        <v>2656</v>
      </c>
      <c r="E1420" s="2">
        <f>COUNTIF(IMDB_Movie_Data!A:A, D1420)</f>
        <v>5</v>
      </c>
      <c r="F1420" s="2">
        <f>AVERAGEIF(IMDB_Movie_Data!A:A, D1420, IMDB_Movie_Data!I:I)</f>
        <v>5.5</v>
      </c>
      <c r="G1420" s="6">
        <f t="shared" si="22"/>
        <v>0.92200000000000004</v>
      </c>
    </row>
    <row r="1421" spans="4:7" hidden="1" x14ac:dyDescent="0.3">
      <c r="D1421" s="2" t="s">
        <v>7687</v>
      </c>
      <c r="E1421" s="2">
        <f>COUNTIF(IMDB_Movie_Data!A:A, D1421)</f>
        <v>4</v>
      </c>
      <c r="F1421" s="2">
        <f>AVERAGEIF(IMDB_Movie_Data!A:A, D1421, IMDB_Movie_Data!I:I)</f>
        <v>5.5</v>
      </c>
      <c r="G1421" s="6">
        <f t="shared" si="22"/>
        <v>0.92500000000000004</v>
      </c>
    </row>
    <row r="1422" spans="4:7" hidden="1" x14ac:dyDescent="0.3">
      <c r="D1422" s="2" t="s">
        <v>6767</v>
      </c>
      <c r="E1422" s="2">
        <f>COUNTIF(IMDB_Movie_Data!A:A, D1422)</f>
        <v>3</v>
      </c>
      <c r="F1422" s="2">
        <f>AVERAGEIF(IMDB_Movie_Data!A:A, D1422, IMDB_Movie_Data!I:I)</f>
        <v>5.5</v>
      </c>
      <c r="G1422" s="6">
        <f t="shared" si="22"/>
        <v>0.92800000000000005</v>
      </c>
    </row>
    <row r="1423" spans="4:7" hidden="1" x14ac:dyDescent="0.3">
      <c r="D1423" s="2" t="s">
        <v>1902</v>
      </c>
      <c r="E1423" s="2">
        <f>COUNTIF(IMDB_Movie_Data!A:A, D1423)</f>
        <v>3</v>
      </c>
      <c r="F1423" s="2">
        <f>AVERAGEIF(IMDB_Movie_Data!A:A, D1423, IMDB_Movie_Data!I:I)</f>
        <v>5.5</v>
      </c>
      <c r="G1423" s="6">
        <f t="shared" si="22"/>
        <v>0.93100000000000005</v>
      </c>
    </row>
    <row r="1424" spans="4:7" hidden="1" x14ac:dyDescent="0.3">
      <c r="D1424" s="2" t="s">
        <v>7926</v>
      </c>
      <c r="E1424" s="2">
        <f>COUNTIF(IMDB_Movie_Data!A:A, D1424)</f>
        <v>2</v>
      </c>
      <c r="F1424" s="2">
        <f>AVERAGEIF(IMDB_Movie_Data!A:A, D1424, IMDB_Movie_Data!I:I)</f>
        <v>5.5</v>
      </c>
      <c r="G1424" s="6">
        <f t="shared" si="22"/>
        <v>0.93300000000000005</v>
      </c>
    </row>
    <row r="1425" spans="4:7" hidden="1" x14ac:dyDescent="0.3">
      <c r="D1425" s="2" t="s">
        <v>576</v>
      </c>
      <c r="E1425" s="2">
        <f>COUNTIF(IMDB_Movie_Data!A:A, D1425)</f>
        <v>2</v>
      </c>
      <c r="F1425" s="2">
        <f>AVERAGEIF(IMDB_Movie_Data!A:A, D1425, IMDB_Movie_Data!I:I)</f>
        <v>5.5</v>
      </c>
      <c r="G1425" s="6">
        <f t="shared" si="22"/>
        <v>0.93600000000000005</v>
      </c>
    </row>
    <row r="1426" spans="4:7" hidden="1" x14ac:dyDescent="0.3">
      <c r="D1426" s="2" t="s">
        <v>20169</v>
      </c>
      <c r="E1426" s="2">
        <f>COUNTIF(IMDB_Movie_Data!A:A, D1426)</f>
        <v>2</v>
      </c>
      <c r="F1426" s="2">
        <f>AVERAGEIF(IMDB_Movie_Data!A:A, D1426, IMDB_Movie_Data!I:I)</f>
        <v>5.5</v>
      </c>
      <c r="G1426" s="6">
        <f t="shared" si="22"/>
        <v>0.93899999999999995</v>
      </c>
    </row>
    <row r="1427" spans="4:7" hidden="1" x14ac:dyDescent="0.3">
      <c r="D1427" s="2" t="s">
        <v>10903</v>
      </c>
      <c r="E1427" s="2">
        <f>COUNTIF(IMDB_Movie_Data!A:A, D1427)</f>
        <v>2</v>
      </c>
      <c r="F1427" s="2">
        <f>AVERAGEIF(IMDB_Movie_Data!A:A, D1427, IMDB_Movie_Data!I:I)</f>
        <v>5.5</v>
      </c>
      <c r="G1427" s="6">
        <f t="shared" si="22"/>
        <v>0.94199999999999995</v>
      </c>
    </row>
    <row r="1428" spans="4:7" hidden="1" x14ac:dyDescent="0.3">
      <c r="D1428" s="2" t="s">
        <v>4370</v>
      </c>
      <c r="E1428" s="2">
        <f>COUNTIF(IMDB_Movie_Data!A:A, D1428)</f>
        <v>2</v>
      </c>
      <c r="F1428" s="2">
        <f>AVERAGEIF(IMDB_Movie_Data!A:A, D1428, IMDB_Movie_Data!I:I)</f>
        <v>5.5</v>
      </c>
      <c r="G1428" s="6">
        <f t="shared" si="22"/>
        <v>0.94499999999999995</v>
      </c>
    </row>
    <row r="1429" spans="4:7" hidden="1" x14ac:dyDescent="0.3">
      <c r="D1429" s="2" t="s">
        <v>1582</v>
      </c>
      <c r="E1429" s="2">
        <f>COUNTIF(IMDB_Movie_Data!A:A, D1429)</f>
        <v>2</v>
      </c>
      <c r="F1429" s="2">
        <f>AVERAGEIF(IMDB_Movie_Data!A:A, D1429, IMDB_Movie_Data!I:I)</f>
        <v>5.5</v>
      </c>
      <c r="G1429" s="6">
        <f t="shared" si="22"/>
        <v>0.94799999999999995</v>
      </c>
    </row>
    <row r="1430" spans="4:7" hidden="1" x14ac:dyDescent="0.3">
      <c r="D1430" s="2" t="s">
        <v>11478</v>
      </c>
      <c r="E1430" s="2">
        <f>COUNTIF(IMDB_Movie_Data!A:A, D1430)</f>
        <v>1</v>
      </c>
      <c r="F1430" s="2">
        <f>AVERAGEIF(IMDB_Movie_Data!A:A, D1430, IMDB_Movie_Data!I:I)</f>
        <v>5.5</v>
      </c>
      <c r="G1430" s="6">
        <f t="shared" si="22"/>
        <v>0.95099999999999996</v>
      </c>
    </row>
    <row r="1431" spans="4:7" hidden="1" x14ac:dyDescent="0.3">
      <c r="D1431" s="2" t="s">
        <v>5280</v>
      </c>
      <c r="E1431" s="2">
        <f>COUNTIF(IMDB_Movie_Data!A:A, D1431)</f>
        <v>1</v>
      </c>
      <c r="F1431" s="2">
        <f>AVERAGEIF(IMDB_Movie_Data!A:A, D1431, IMDB_Movie_Data!I:I)</f>
        <v>5.5</v>
      </c>
      <c r="G1431" s="6">
        <f t="shared" si="22"/>
        <v>0.95299999999999996</v>
      </c>
    </row>
    <row r="1432" spans="4:7" hidden="1" x14ac:dyDescent="0.3">
      <c r="D1432" s="2" t="s">
        <v>11940</v>
      </c>
      <c r="E1432" s="2">
        <f>COUNTIF(IMDB_Movie_Data!A:A, D1432)</f>
        <v>1</v>
      </c>
      <c r="F1432" s="2">
        <f>AVERAGEIF(IMDB_Movie_Data!A:A, D1432, IMDB_Movie_Data!I:I)</f>
        <v>5.5</v>
      </c>
      <c r="G1432" s="6">
        <f t="shared" si="22"/>
        <v>0.95599999999999996</v>
      </c>
    </row>
    <row r="1433" spans="4:7" hidden="1" x14ac:dyDescent="0.3">
      <c r="D1433" s="2" t="s">
        <v>4972</v>
      </c>
      <c r="E1433" s="2">
        <f>COUNTIF(IMDB_Movie_Data!A:A, D1433)</f>
        <v>1</v>
      </c>
      <c r="F1433" s="2">
        <f>AVERAGEIF(IMDB_Movie_Data!A:A, D1433, IMDB_Movie_Data!I:I)</f>
        <v>5.5</v>
      </c>
      <c r="G1433" s="6">
        <f t="shared" si="22"/>
        <v>0.95899999999999996</v>
      </c>
    </row>
    <row r="1434" spans="4:7" hidden="1" x14ac:dyDescent="0.3">
      <c r="D1434" s="2" t="s">
        <v>4008</v>
      </c>
      <c r="E1434" s="2">
        <f>COUNTIF(IMDB_Movie_Data!A:A, D1434)</f>
        <v>1</v>
      </c>
      <c r="F1434" s="2">
        <f>AVERAGEIF(IMDB_Movie_Data!A:A, D1434, IMDB_Movie_Data!I:I)</f>
        <v>5.5</v>
      </c>
      <c r="G1434" s="6">
        <f t="shared" si="22"/>
        <v>0.96199999999999997</v>
      </c>
    </row>
    <row r="1435" spans="4:7" hidden="1" x14ac:dyDescent="0.3">
      <c r="D1435" s="2" t="s">
        <v>12954</v>
      </c>
      <c r="E1435" s="2">
        <f>COUNTIF(IMDB_Movie_Data!A:A, D1435)</f>
        <v>1</v>
      </c>
      <c r="F1435" s="2">
        <f>AVERAGEIF(IMDB_Movie_Data!A:A, D1435, IMDB_Movie_Data!I:I)</f>
        <v>5.5</v>
      </c>
      <c r="G1435" s="6">
        <f t="shared" si="22"/>
        <v>0.96499999999999997</v>
      </c>
    </row>
    <row r="1436" spans="4:7" hidden="1" x14ac:dyDescent="0.3">
      <c r="D1436" s="2" t="s">
        <v>13370</v>
      </c>
      <c r="E1436" s="2">
        <f>COUNTIF(IMDB_Movie_Data!A:A, D1436)</f>
        <v>1</v>
      </c>
      <c r="F1436" s="2">
        <f>AVERAGEIF(IMDB_Movie_Data!A:A, D1436, IMDB_Movie_Data!I:I)</f>
        <v>5.5</v>
      </c>
      <c r="G1436" s="6">
        <f t="shared" si="22"/>
        <v>0.96799999999999997</v>
      </c>
    </row>
    <row r="1437" spans="4:7" hidden="1" x14ac:dyDescent="0.3">
      <c r="D1437" s="2" t="s">
        <v>14714</v>
      </c>
      <c r="E1437" s="2">
        <f>COUNTIF(IMDB_Movie_Data!A:A, D1437)</f>
        <v>1</v>
      </c>
      <c r="F1437" s="2">
        <f>AVERAGEIF(IMDB_Movie_Data!A:A, D1437, IMDB_Movie_Data!I:I)</f>
        <v>5.5</v>
      </c>
      <c r="G1437" s="6">
        <f t="shared" si="22"/>
        <v>0.97099999999999997</v>
      </c>
    </row>
    <row r="1438" spans="4:7" hidden="1" x14ac:dyDescent="0.3">
      <c r="D1438" s="2" t="s">
        <v>14921</v>
      </c>
      <c r="E1438" s="2">
        <f>COUNTIF(IMDB_Movie_Data!A:A, D1438)</f>
        <v>1</v>
      </c>
      <c r="F1438" s="2">
        <f>AVERAGEIF(IMDB_Movie_Data!A:A, D1438, IMDB_Movie_Data!I:I)</f>
        <v>5.5</v>
      </c>
      <c r="G1438" s="6">
        <f t="shared" si="22"/>
        <v>0.97399999999999998</v>
      </c>
    </row>
    <row r="1439" spans="4:7" hidden="1" x14ac:dyDescent="0.3">
      <c r="D1439" s="2" t="s">
        <v>9843</v>
      </c>
      <c r="E1439" s="2">
        <f>COUNTIF(IMDB_Movie_Data!A:A, D1439)</f>
        <v>1</v>
      </c>
      <c r="F1439" s="2">
        <f>AVERAGEIF(IMDB_Movie_Data!A:A, D1439, IMDB_Movie_Data!I:I)</f>
        <v>5.5</v>
      </c>
      <c r="G1439" s="6">
        <f t="shared" si="22"/>
        <v>0.97699999999999998</v>
      </c>
    </row>
    <row r="1440" spans="4:7" hidden="1" x14ac:dyDescent="0.3">
      <c r="D1440" s="2" t="s">
        <v>15188</v>
      </c>
      <c r="E1440" s="2">
        <f>COUNTIF(IMDB_Movie_Data!A:A, D1440)</f>
        <v>1</v>
      </c>
      <c r="F1440" s="2">
        <f>AVERAGEIF(IMDB_Movie_Data!A:A, D1440, IMDB_Movie_Data!I:I)</f>
        <v>5.5</v>
      </c>
      <c r="G1440" s="6">
        <f t="shared" si="22"/>
        <v>0.98099999999999998</v>
      </c>
    </row>
    <row r="1441" spans="4:7" hidden="1" x14ac:dyDescent="0.3">
      <c r="D1441" s="2" t="s">
        <v>15386</v>
      </c>
      <c r="E1441" s="2">
        <f>COUNTIF(IMDB_Movie_Data!A:A, D1441)</f>
        <v>1</v>
      </c>
      <c r="F1441" s="2">
        <f>AVERAGEIF(IMDB_Movie_Data!A:A, D1441, IMDB_Movie_Data!I:I)</f>
        <v>5.5</v>
      </c>
      <c r="G1441" s="6">
        <f t="shared" si="22"/>
        <v>0.98399999999999999</v>
      </c>
    </row>
    <row r="1442" spans="4:7" hidden="1" x14ac:dyDescent="0.3">
      <c r="D1442" s="2" t="s">
        <v>5477</v>
      </c>
      <c r="E1442" s="2">
        <f>COUNTIF(IMDB_Movie_Data!A:A, D1442)</f>
        <v>1</v>
      </c>
      <c r="F1442" s="2">
        <f>AVERAGEIF(IMDB_Movie_Data!A:A, D1442, IMDB_Movie_Data!I:I)</f>
        <v>5.5</v>
      </c>
      <c r="G1442" s="6">
        <f t="shared" si="22"/>
        <v>0.98699999999999999</v>
      </c>
    </row>
    <row r="1443" spans="4:7" hidden="1" x14ac:dyDescent="0.3">
      <c r="D1443" s="2" t="s">
        <v>17117</v>
      </c>
      <c r="E1443" s="2">
        <f>COUNTIF(IMDB_Movie_Data!A:A, D1443)</f>
        <v>1</v>
      </c>
      <c r="F1443" s="2">
        <f>AVERAGEIF(IMDB_Movie_Data!A:A, D1443, IMDB_Movie_Data!I:I)</f>
        <v>5.5</v>
      </c>
      <c r="G1443" s="6">
        <f t="shared" si="22"/>
        <v>0.99</v>
      </c>
    </row>
    <row r="1444" spans="4:7" hidden="1" x14ac:dyDescent="0.3">
      <c r="D1444" s="2" t="s">
        <v>21850</v>
      </c>
      <c r="E1444" s="2">
        <f>COUNTIF(IMDB_Movie_Data!A:A, D1444)</f>
        <v>1</v>
      </c>
      <c r="F1444" s="2">
        <f>AVERAGEIF(IMDB_Movie_Data!A:A, D1444, IMDB_Movie_Data!I:I)</f>
        <v>5.5</v>
      </c>
      <c r="G1444" s="6">
        <f t="shared" si="22"/>
        <v>0.99299999999999999</v>
      </c>
    </row>
    <row r="1445" spans="4:7" hidden="1" x14ac:dyDescent="0.3">
      <c r="D1445" s="2" t="s">
        <v>23555</v>
      </c>
      <c r="E1445" s="2">
        <f>COUNTIF(IMDB_Movie_Data!A:A, D1445)</f>
        <v>1</v>
      </c>
      <c r="F1445" s="2">
        <f>AVERAGEIF(IMDB_Movie_Data!A:A, D1445, IMDB_Movie_Data!I:I)</f>
        <v>5.5</v>
      </c>
      <c r="G1445" s="6">
        <f t="shared" si="22"/>
        <v>0.996</v>
      </c>
    </row>
    <row r="1446" spans="4:7" hidden="1" x14ac:dyDescent="0.3">
      <c r="D1446" s="2" t="s">
        <v>5861</v>
      </c>
      <c r="E1446" s="2">
        <f>COUNTIF(IMDB_Movie_Data!A:A, D1446)</f>
        <v>5</v>
      </c>
      <c r="F1446" s="2">
        <f>AVERAGEIF(IMDB_Movie_Data!A:A, D1446, IMDB_Movie_Data!I:I)</f>
        <v>5.4999999999999991</v>
      </c>
      <c r="G1446" s="6">
        <f t="shared" si="22"/>
        <v>0.996</v>
      </c>
    </row>
    <row r="1447" spans="4:7" hidden="1" x14ac:dyDescent="0.3">
      <c r="D1447" s="2" t="s">
        <v>4673</v>
      </c>
      <c r="E1447" s="2">
        <f>COUNTIF(IMDB_Movie_Data!A:A, D1447)</f>
        <v>3</v>
      </c>
      <c r="F1447" s="2">
        <f>AVERAGEIF(IMDB_Movie_Data!A:A, D1447, IMDB_Movie_Data!I:I)</f>
        <v>5.4666666666666659</v>
      </c>
      <c r="G1447" s="6">
        <f t="shared" si="22"/>
        <v>0.996</v>
      </c>
    </row>
    <row r="1448" spans="4:7" hidden="1" x14ac:dyDescent="0.3">
      <c r="D1448" s="2" t="s">
        <v>5117</v>
      </c>
      <c r="E1448" s="2">
        <f>COUNTIF(IMDB_Movie_Data!A:A, D1448)</f>
        <v>2</v>
      </c>
      <c r="F1448" s="2">
        <f>AVERAGEIF(IMDB_Movie_Data!A:A, D1448, IMDB_Movie_Data!I:I)</f>
        <v>5.45</v>
      </c>
      <c r="G1448" s="6">
        <f t="shared" si="22"/>
        <v>0.97699999999999998</v>
      </c>
    </row>
    <row r="1449" spans="4:7" hidden="1" x14ac:dyDescent="0.3">
      <c r="D1449" s="2" t="s">
        <v>8480</v>
      </c>
      <c r="E1449" s="2">
        <f>COUNTIF(IMDB_Movie_Data!A:A, D1449)</f>
        <v>2</v>
      </c>
      <c r="F1449" s="2">
        <f>AVERAGEIF(IMDB_Movie_Data!A:A, D1449, IMDB_Movie_Data!I:I)</f>
        <v>5.45</v>
      </c>
      <c r="G1449" s="6">
        <f t="shared" si="22"/>
        <v>0.98</v>
      </c>
    </row>
    <row r="1450" spans="4:7" hidden="1" x14ac:dyDescent="0.3">
      <c r="D1450" s="2" t="s">
        <v>4317</v>
      </c>
      <c r="E1450" s="2">
        <f>COUNTIF(IMDB_Movie_Data!A:A, D1450)</f>
        <v>2</v>
      </c>
      <c r="F1450" s="2">
        <f>AVERAGEIF(IMDB_Movie_Data!A:A, D1450, IMDB_Movie_Data!I:I)</f>
        <v>5.45</v>
      </c>
      <c r="G1450" s="6">
        <f t="shared" si="22"/>
        <v>0.98299999999999998</v>
      </c>
    </row>
    <row r="1451" spans="4:7" hidden="1" x14ac:dyDescent="0.3">
      <c r="D1451" s="2" t="s">
        <v>10819</v>
      </c>
      <c r="E1451" s="2">
        <f>COUNTIF(IMDB_Movie_Data!A:A, D1451)</f>
        <v>2</v>
      </c>
      <c r="F1451" s="2">
        <f>AVERAGEIF(IMDB_Movie_Data!A:A, D1451, IMDB_Movie_Data!I:I)</f>
        <v>5.45</v>
      </c>
      <c r="G1451" s="6">
        <f t="shared" si="22"/>
        <v>0.98599999999999999</v>
      </c>
    </row>
    <row r="1452" spans="4:7" hidden="1" x14ac:dyDescent="0.3">
      <c r="D1452" s="2" t="s">
        <v>9525</v>
      </c>
      <c r="E1452" s="2">
        <f>COUNTIF(IMDB_Movie_Data!A:A, D1452)</f>
        <v>2</v>
      </c>
      <c r="F1452" s="2">
        <f>AVERAGEIF(IMDB_Movie_Data!A:A, D1452, IMDB_Movie_Data!I:I)</f>
        <v>5.45</v>
      </c>
      <c r="G1452" s="6">
        <f t="shared" si="22"/>
        <v>0.99</v>
      </c>
    </row>
    <row r="1453" spans="4:7" hidden="1" x14ac:dyDescent="0.3">
      <c r="D1453" s="2" t="s">
        <v>13092</v>
      </c>
      <c r="E1453" s="2">
        <f>COUNTIF(IMDB_Movie_Data!A:A, D1453)</f>
        <v>2</v>
      </c>
      <c r="F1453" s="2">
        <f>AVERAGEIF(IMDB_Movie_Data!A:A, D1453, IMDB_Movie_Data!I:I)</f>
        <v>5.45</v>
      </c>
      <c r="G1453" s="6">
        <f t="shared" si="22"/>
        <v>0.99299999999999999</v>
      </c>
    </row>
    <row r="1454" spans="4:7" hidden="1" x14ac:dyDescent="0.3">
      <c r="D1454" s="2" t="s">
        <v>11891</v>
      </c>
      <c r="E1454" s="2">
        <f>COUNTIF(IMDB_Movie_Data!A:A, D1454)</f>
        <v>2</v>
      </c>
      <c r="F1454" s="2">
        <f>AVERAGEIF(IMDB_Movie_Data!A:A, D1454, IMDB_Movie_Data!I:I)</f>
        <v>5.45</v>
      </c>
      <c r="G1454" s="6">
        <f t="shared" si="22"/>
        <v>0.996</v>
      </c>
    </row>
    <row r="1455" spans="4:7" hidden="1" x14ac:dyDescent="0.3">
      <c r="D1455" s="2" t="s">
        <v>4591</v>
      </c>
      <c r="E1455" s="2">
        <f>COUNTIF(IMDB_Movie_Data!A:A, D1455)</f>
        <v>4</v>
      </c>
      <c r="F1455" s="2">
        <f>AVERAGEIF(IMDB_Movie_Data!A:A, D1455, IMDB_Movie_Data!I:I)</f>
        <v>5.4499999999999993</v>
      </c>
      <c r="G1455" s="6">
        <f t="shared" si="22"/>
        <v>0.99299999999999999</v>
      </c>
    </row>
    <row r="1456" spans="4:7" hidden="1" x14ac:dyDescent="0.3">
      <c r="D1456" s="2" t="s">
        <v>5829</v>
      </c>
      <c r="E1456" s="2">
        <f>COUNTIF(IMDB_Movie_Data!A:A, D1456)</f>
        <v>2</v>
      </c>
      <c r="F1456" s="2">
        <f>AVERAGEIF(IMDB_Movie_Data!A:A, D1456, IMDB_Movie_Data!I:I)</f>
        <v>5.4499999999999993</v>
      </c>
      <c r="G1456" s="6">
        <f t="shared" si="22"/>
        <v>0.996</v>
      </c>
    </row>
    <row r="1457" spans="4:7" hidden="1" x14ac:dyDescent="0.3">
      <c r="D1457" s="2" t="s">
        <v>1679</v>
      </c>
      <c r="E1457" s="2">
        <f>COUNTIF(IMDB_Movie_Data!A:A, D1457)</f>
        <v>4</v>
      </c>
      <c r="F1457" s="2">
        <f>AVERAGEIF(IMDB_Movie_Data!A:A, D1457, IMDB_Movie_Data!I:I)</f>
        <v>5.4</v>
      </c>
      <c r="G1457" s="6">
        <f t="shared" si="22"/>
        <v>0.91</v>
      </c>
    </row>
    <row r="1458" spans="4:7" hidden="1" x14ac:dyDescent="0.3">
      <c r="D1458" s="2" t="s">
        <v>8764</v>
      </c>
      <c r="E1458" s="2">
        <f>COUNTIF(IMDB_Movie_Data!A:A, D1458)</f>
        <v>2</v>
      </c>
      <c r="F1458" s="2">
        <f>AVERAGEIF(IMDB_Movie_Data!A:A, D1458, IMDB_Movie_Data!I:I)</f>
        <v>5.4</v>
      </c>
      <c r="G1458" s="6">
        <f t="shared" si="22"/>
        <v>0.91300000000000003</v>
      </c>
    </row>
    <row r="1459" spans="4:7" hidden="1" x14ac:dyDescent="0.3">
      <c r="D1459" s="2" t="s">
        <v>9813</v>
      </c>
      <c r="E1459" s="2">
        <f>COUNTIF(IMDB_Movie_Data!A:A, D1459)</f>
        <v>2</v>
      </c>
      <c r="F1459" s="2">
        <f>AVERAGEIF(IMDB_Movie_Data!A:A, D1459, IMDB_Movie_Data!I:I)</f>
        <v>5.4</v>
      </c>
      <c r="G1459" s="6">
        <f t="shared" si="22"/>
        <v>0.91600000000000004</v>
      </c>
    </row>
    <row r="1460" spans="4:7" hidden="1" x14ac:dyDescent="0.3">
      <c r="D1460" s="2" t="s">
        <v>3998</v>
      </c>
      <c r="E1460" s="2">
        <f>COUNTIF(IMDB_Movie_Data!A:A, D1460)</f>
        <v>2</v>
      </c>
      <c r="F1460" s="2">
        <f>AVERAGEIF(IMDB_Movie_Data!A:A, D1460, IMDB_Movie_Data!I:I)</f>
        <v>5.4</v>
      </c>
      <c r="G1460" s="6">
        <f t="shared" si="22"/>
        <v>0.91900000000000004</v>
      </c>
    </row>
    <row r="1461" spans="4:7" hidden="1" x14ac:dyDescent="0.3">
      <c r="D1461" s="2" t="s">
        <v>9588</v>
      </c>
      <c r="E1461" s="2">
        <f>COUNTIF(IMDB_Movie_Data!A:A, D1461)</f>
        <v>2</v>
      </c>
      <c r="F1461" s="2">
        <f>AVERAGEIF(IMDB_Movie_Data!A:A, D1461, IMDB_Movie_Data!I:I)</f>
        <v>5.4</v>
      </c>
      <c r="G1461" s="6">
        <f t="shared" si="22"/>
        <v>0.92200000000000004</v>
      </c>
    </row>
    <row r="1462" spans="4:7" hidden="1" x14ac:dyDescent="0.3">
      <c r="D1462" s="2" t="s">
        <v>9305</v>
      </c>
      <c r="E1462" s="2">
        <f>COUNTIF(IMDB_Movie_Data!A:A, D1462)</f>
        <v>2</v>
      </c>
      <c r="F1462" s="2">
        <f>AVERAGEIF(IMDB_Movie_Data!A:A, D1462, IMDB_Movie_Data!I:I)</f>
        <v>5.4</v>
      </c>
      <c r="G1462" s="6">
        <f t="shared" si="22"/>
        <v>0.92500000000000004</v>
      </c>
    </row>
    <row r="1463" spans="4:7" hidden="1" x14ac:dyDescent="0.3">
      <c r="D1463" s="2" t="s">
        <v>9043</v>
      </c>
      <c r="E1463" s="2">
        <f>COUNTIF(IMDB_Movie_Data!A:A, D1463)</f>
        <v>2</v>
      </c>
      <c r="F1463" s="2">
        <f>AVERAGEIF(IMDB_Movie_Data!A:A, D1463, IMDB_Movie_Data!I:I)</f>
        <v>5.4</v>
      </c>
      <c r="G1463" s="6">
        <f t="shared" si="22"/>
        <v>0.92800000000000005</v>
      </c>
    </row>
    <row r="1464" spans="4:7" hidden="1" x14ac:dyDescent="0.3">
      <c r="D1464" s="2" t="s">
        <v>10768</v>
      </c>
      <c r="E1464" s="2">
        <f>COUNTIF(IMDB_Movie_Data!A:A, D1464)</f>
        <v>1</v>
      </c>
      <c r="F1464" s="2">
        <f>AVERAGEIF(IMDB_Movie_Data!A:A, D1464, IMDB_Movie_Data!I:I)</f>
        <v>5.4</v>
      </c>
      <c r="G1464" s="6">
        <f t="shared" si="22"/>
        <v>0.93100000000000005</v>
      </c>
    </row>
    <row r="1465" spans="4:7" hidden="1" x14ac:dyDescent="0.3">
      <c r="D1465" s="2" t="s">
        <v>1729</v>
      </c>
      <c r="E1465" s="2">
        <f>COUNTIF(IMDB_Movie_Data!A:A, D1465)</f>
        <v>1</v>
      </c>
      <c r="F1465" s="2">
        <f>AVERAGEIF(IMDB_Movie_Data!A:A, D1465, IMDB_Movie_Data!I:I)</f>
        <v>5.4</v>
      </c>
      <c r="G1465" s="6">
        <f t="shared" si="22"/>
        <v>0.93400000000000005</v>
      </c>
    </row>
    <row r="1466" spans="4:7" hidden="1" x14ac:dyDescent="0.3">
      <c r="D1466" s="2" t="s">
        <v>12414</v>
      </c>
      <c r="E1466" s="2">
        <f>COUNTIF(IMDB_Movie_Data!A:A, D1466)</f>
        <v>1</v>
      </c>
      <c r="F1466" s="2">
        <f>AVERAGEIF(IMDB_Movie_Data!A:A, D1466, IMDB_Movie_Data!I:I)</f>
        <v>5.4</v>
      </c>
      <c r="G1466" s="6">
        <f t="shared" si="22"/>
        <v>0.93799999999999994</v>
      </c>
    </row>
    <row r="1467" spans="4:7" hidden="1" x14ac:dyDescent="0.3">
      <c r="D1467" s="2" t="s">
        <v>10240</v>
      </c>
      <c r="E1467" s="2">
        <f>COUNTIF(IMDB_Movie_Data!A:A, D1467)</f>
        <v>1</v>
      </c>
      <c r="F1467" s="2">
        <f>AVERAGEIF(IMDB_Movie_Data!A:A, D1467, IMDB_Movie_Data!I:I)</f>
        <v>5.4</v>
      </c>
      <c r="G1467" s="6">
        <f t="shared" si="22"/>
        <v>0.94099999999999995</v>
      </c>
    </row>
    <row r="1468" spans="4:7" hidden="1" x14ac:dyDescent="0.3">
      <c r="D1468" s="2" t="s">
        <v>9828</v>
      </c>
      <c r="E1468" s="2">
        <f>COUNTIF(IMDB_Movie_Data!A:A, D1468)</f>
        <v>1</v>
      </c>
      <c r="F1468" s="2">
        <f>AVERAGEIF(IMDB_Movie_Data!A:A, D1468, IMDB_Movie_Data!I:I)</f>
        <v>5.4</v>
      </c>
      <c r="G1468" s="6">
        <f t="shared" si="22"/>
        <v>0.94399999999999995</v>
      </c>
    </row>
    <row r="1469" spans="4:7" hidden="1" x14ac:dyDescent="0.3">
      <c r="D1469" s="2" t="s">
        <v>13498</v>
      </c>
      <c r="E1469" s="2">
        <f>COUNTIF(IMDB_Movie_Data!A:A, D1469)</f>
        <v>1</v>
      </c>
      <c r="F1469" s="2">
        <f>AVERAGEIF(IMDB_Movie_Data!A:A, D1469, IMDB_Movie_Data!I:I)</f>
        <v>5.4</v>
      </c>
      <c r="G1469" s="6">
        <f t="shared" si="22"/>
        <v>0.94699999999999995</v>
      </c>
    </row>
    <row r="1470" spans="4:7" hidden="1" x14ac:dyDescent="0.3">
      <c r="D1470" s="2" t="s">
        <v>13898</v>
      </c>
      <c r="E1470" s="2">
        <f>COUNTIF(IMDB_Movie_Data!A:A, D1470)</f>
        <v>1</v>
      </c>
      <c r="F1470" s="2">
        <f>AVERAGEIF(IMDB_Movie_Data!A:A, D1470, IMDB_Movie_Data!I:I)</f>
        <v>5.4</v>
      </c>
      <c r="G1470" s="6">
        <f t="shared" si="22"/>
        <v>0.95099999999999996</v>
      </c>
    </row>
    <row r="1471" spans="4:7" hidden="1" x14ac:dyDescent="0.3">
      <c r="D1471" s="2" t="s">
        <v>8534</v>
      </c>
      <c r="E1471" s="2">
        <f>COUNTIF(IMDB_Movie_Data!A:A, D1471)</f>
        <v>1</v>
      </c>
      <c r="F1471" s="2">
        <f>AVERAGEIF(IMDB_Movie_Data!A:A, D1471, IMDB_Movie_Data!I:I)</f>
        <v>5.4</v>
      </c>
      <c r="G1471" s="6">
        <f t="shared" si="22"/>
        <v>0.95399999999999996</v>
      </c>
    </row>
    <row r="1472" spans="4:7" hidden="1" x14ac:dyDescent="0.3">
      <c r="D1472" s="2" t="s">
        <v>14112</v>
      </c>
      <c r="E1472" s="2">
        <f>COUNTIF(IMDB_Movie_Data!A:A, D1472)</f>
        <v>1</v>
      </c>
      <c r="F1472" s="2">
        <f>AVERAGEIF(IMDB_Movie_Data!A:A, D1472, IMDB_Movie_Data!I:I)</f>
        <v>5.4</v>
      </c>
      <c r="G1472" s="6">
        <f t="shared" si="22"/>
        <v>0.95699999999999996</v>
      </c>
    </row>
    <row r="1473" spans="4:7" hidden="1" x14ac:dyDescent="0.3">
      <c r="D1473" s="2" t="s">
        <v>14238</v>
      </c>
      <c r="E1473" s="2">
        <f>COUNTIF(IMDB_Movie_Data!A:A, D1473)</f>
        <v>1</v>
      </c>
      <c r="F1473" s="2">
        <f>AVERAGEIF(IMDB_Movie_Data!A:A, D1473, IMDB_Movie_Data!I:I)</f>
        <v>5.4</v>
      </c>
      <c r="G1473" s="6">
        <f t="shared" si="22"/>
        <v>0.96099999999999997</v>
      </c>
    </row>
    <row r="1474" spans="4:7" hidden="1" x14ac:dyDescent="0.3">
      <c r="D1474" s="2" t="s">
        <v>8274</v>
      </c>
      <c r="E1474" s="2">
        <f>COUNTIF(IMDB_Movie_Data!A:A, D1474)</f>
        <v>1</v>
      </c>
      <c r="F1474" s="2">
        <f>AVERAGEIF(IMDB_Movie_Data!A:A, D1474, IMDB_Movie_Data!I:I)</f>
        <v>5.4</v>
      </c>
      <c r="G1474" s="6">
        <f t="shared" si="22"/>
        <v>0.96399999999999997</v>
      </c>
    </row>
    <row r="1475" spans="4:7" hidden="1" x14ac:dyDescent="0.3">
      <c r="D1475" s="2" t="s">
        <v>5961</v>
      </c>
      <c r="E1475" s="2">
        <f>COUNTIF(IMDB_Movie_Data!A:A, D1475)</f>
        <v>1</v>
      </c>
      <c r="F1475" s="2">
        <f>AVERAGEIF(IMDB_Movie_Data!A:A, D1475, IMDB_Movie_Data!I:I)</f>
        <v>5.4</v>
      </c>
      <c r="G1475" s="6">
        <f t="shared" si="22"/>
        <v>0.96799999999999997</v>
      </c>
    </row>
    <row r="1476" spans="4:7" hidden="1" x14ac:dyDescent="0.3">
      <c r="D1476" s="2" t="s">
        <v>16403</v>
      </c>
      <c r="E1476" s="2">
        <f>COUNTIF(IMDB_Movie_Data!A:A, D1476)</f>
        <v>1</v>
      </c>
      <c r="F1476" s="2">
        <f>AVERAGEIF(IMDB_Movie_Data!A:A, D1476, IMDB_Movie_Data!I:I)</f>
        <v>5.4</v>
      </c>
      <c r="G1476" s="6">
        <f t="shared" si="22"/>
        <v>0.97099999999999997</v>
      </c>
    </row>
    <row r="1477" spans="4:7" hidden="1" x14ac:dyDescent="0.3">
      <c r="D1477" s="2" t="s">
        <v>18267</v>
      </c>
      <c r="E1477" s="2">
        <f>COUNTIF(IMDB_Movie_Data!A:A, D1477)</f>
        <v>1</v>
      </c>
      <c r="F1477" s="2">
        <f>AVERAGEIF(IMDB_Movie_Data!A:A, D1477, IMDB_Movie_Data!I:I)</f>
        <v>5.4</v>
      </c>
      <c r="G1477" s="6">
        <f t="shared" ref="G1477:G1540" si="23">_xlfn.PERCENTRANK.EXC(F1477:F3227, F1477)</f>
        <v>0.97499999999999998</v>
      </c>
    </row>
    <row r="1478" spans="4:7" hidden="1" x14ac:dyDescent="0.3">
      <c r="D1478" s="2" t="s">
        <v>4154</v>
      </c>
      <c r="E1478" s="2">
        <f>COUNTIF(IMDB_Movie_Data!A:A, D1478)</f>
        <v>1</v>
      </c>
      <c r="F1478" s="2">
        <f>AVERAGEIF(IMDB_Movie_Data!A:A, D1478, IMDB_Movie_Data!I:I)</f>
        <v>5.4</v>
      </c>
      <c r="G1478" s="6">
        <f t="shared" si="23"/>
        <v>0.97799999999999998</v>
      </c>
    </row>
    <row r="1479" spans="4:7" hidden="1" x14ac:dyDescent="0.3">
      <c r="D1479" s="2" t="s">
        <v>3618</v>
      </c>
      <c r="E1479" s="2">
        <f>COUNTIF(IMDB_Movie_Data!A:A, D1479)</f>
        <v>1</v>
      </c>
      <c r="F1479" s="2">
        <f>AVERAGEIF(IMDB_Movie_Data!A:A, D1479, IMDB_Movie_Data!I:I)</f>
        <v>5.4</v>
      </c>
      <c r="G1479" s="6">
        <f t="shared" si="23"/>
        <v>0.98199999999999998</v>
      </c>
    </row>
    <row r="1480" spans="4:7" hidden="1" x14ac:dyDescent="0.3">
      <c r="D1480" s="2" t="s">
        <v>19403</v>
      </c>
      <c r="E1480" s="2">
        <f>COUNTIF(IMDB_Movie_Data!A:A, D1480)</f>
        <v>1</v>
      </c>
      <c r="F1480" s="2">
        <f>AVERAGEIF(IMDB_Movie_Data!A:A, D1480, IMDB_Movie_Data!I:I)</f>
        <v>5.4</v>
      </c>
      <c r="G1480" s="6">
        <f t="shared" si="23"/>
        <v>0.98499999999999999</v>
      </c>
    </row>
    <row r="1481" spans="4:7" hidden="1" x14ac:dyDescent="0.3">
      <c r="D1481" s="2" t="s">
        <v>19196</v>
      </c>
      <c r="E1481" s="2">
        <f>COUNTIF(IMDB_Movie_Data!A:A, D1481)</f>
        <v>1</v>
      </c>
      <c r="F1481" s="2">
        <f>AVERAGEIF(IMDB_Movie_Data!A:A, D1481, IMDB_Movie_Data!I:I)</f>
        <v>5.4</v>
      </c>
      <c r="G1481" s="6">
        <f t="shared" si="23"/>
        <v>0.98899999999999999</v>
      </c>
    </row>
    <row r="1482" spans="4:7" hidden="1" x14ac:dyDescent="0.3">
      <c r="D1482" s="2" t="s">
        <v>2865</v>
      </c>
      <c r="E1482" s="2">
        <f>COUNTIF(IMDB_Movie_Data!A:A, D1482)</f>
        <v>1</v>
      </c>
      <c r="F1482" s="2">
        <f>AVERAGEIF(IMDB_Movie_Data!A:A, D1482, IMDB_Movie_Data!I:I)</f>
        <v>5.4</v>
      </c>
      <c r="G1482" s="6">
        <f t="shared" si="23"/>
        <v>0.99199999999999999</v>
      </c>
    </row>
    <row r="1483" spans="4:7" hidden="1" x14ac:dyDescent="0.3">
      <c r="D1483" s="2" t="s">
        <v>7531</v>
      </c>
      <c r="E1483" s="2">
        <f>COUNTIF(IMDB_Movie_Data!A:A, D1483)</f>
        <v>1</v>
      </c>
      <c r="F1483" s="2">
        <f>AVERAGEIF(IMDB_Movie_Data!A:A, D1483, IMDB_Movie_Data!I:I)</f>
        <v>5.4</v>
      </c>
      <c r="G1483" s="6">
        <f t="shared" si="23"/>
        <v>0.996</v>
      </c>
    </row>
    <row r="1484" spans="4:7" hidden="1" x14ac:dyDescent="0.3">
      <c r="D1484" s="2" t="s">
        <v>5911</v>
      </c>
      <c r="E1484" s="2">
        <f>COUNTIF(IMDB_Movie_Data!A:A, D1484)</f>
        <v>3</v>
      </c>
      <c r="F1484" s="2">
        <f>AVERAGEIF(IMDB_Movie_Data!A:A, D1484, IMDB_Movie_Data!I:I)</f>
        <v>5.3999999999999995</v>
      </c>
      <c r="G1484" s="6">
        <f t="shared" si="23"/>
        <v>0.99199999999999999</v>
      </c>
    </row>
    <row r="1485" spans="4:7" hidden="1" x14ac:dyDescent="0.3">
      <c r="D1485" s="2" t="s">
        <v>1511</v>
      </c>
      <c r="E1485" s="2">
        <f>COUNTIF(IMDB_Movie_Data!A:A, D1485)</f>
        <v>3</v>
      </c>
      <c r="F1485" s="2">
        <f>AVERAGEIF(IMDB_Movie_Data!A:A, D1485, IMDB_Movie_Data!I:I)</f>
        <v>5.3999999999999995</v>
      </c>
      <c r="G1485" s="6">
        <f t="shared" si="23"/>
        <v>0.996</v>
      </c>
    </row>
    <row r="1486" spans="4:7" hidden="1" x14ac:dyDescent="0.3">
      <c r="D1486" s="2" t="s">
        <v>3233</v>
      </c>
      <c r="E1486" s="2">
        <f>COUNTIF(IMDB_Movie_Data!A:A, D1486)</f>
        <v>4</v>
      </c>
      <c r="F1486" s="2">
        <f>AVERAGEIF(IMDB_Movie_Data!A:A, D1486, IMDB_Movie_Data!I:I)</f>
        <v>5.35</v>
      </c>
      <c r="G1486" s="6">
        <f t="shared" si="23"/>
        <v>0.98499999999999999</v>
      </c>
    </row>
    <row r="1487" spans="4:7" hidden="1" x14ac:dyDescent="0.3">
      <c r="D1487" s="2" t="s">
        <v>11318</v>
      </c>
      <c r="E1487" s="2">
        <f>COUNTIF(IMDB_Movie_Data!A:A, D1487)</f>
        <v>2</v>
      </c>
      <c r="F1487" s="2">
        <f>AVERAGEIF(IMDB_Movie_Data!A:A, D1487, IMDB_Movie_Data!I:I)</f>
        <v>5.35</v>
      </c>
      <c r="G1487" s="6">
        <f t="shared" si="23"/>
        <v>0.98799999999999999</v>
      </c>
    </row>
    <row r="1488" spans="4:7" hidden="1" x14ac:dyDescent="0.3">
      <c r="D1488" s="2" t="s">
        <v>2289</v>
      </c>
      <c r="E1488" s="2">
        <f>COUNTIF(IMDB_Movie_Data!A:A, D1488)</f>
        <v>2</v>
      </c>
      <c r="F1488" s="2">
        <f>AVERAGEIF(IMDB_Movie_Data!A:A, D1488, IMDB_Movie_Data!I:I)</f>
        <v>5.35</v>
      </c>
      <c r="G1488" s="6">
        <f t="shared" si="23"/>
        <v>0.99199999999999999</v>
      </c>
    </row>
    <row r="1489" spans="4:7" hidden="1" x14ac:dyDescent="0.3">
      <c r="D1489" s="2" t="s">
        <v>3749</v>
      </c>
      <c r="E1489" s="2">
        <f>COUNTIF(IMDB_Movie_Data!A:A, D1489)</f>
        <v>2</v>
      </c>
      <c r="F1489" s="2">
        <f>AVERAGEIF(IMDB_Movie_Data!A:A, D1489, IMDB_Movie_Data!I:I)</f>
        <v>5.35</v>
      </c>
      <c r="G1489" s="6">
        <f t="shared" si="23"/>
        <v>0.996</v>
      </c>
    </row>
    <row r="1490" spans="4:7" hidden="1" x14ac:dyDescent="0.3">
      <c r="D1490" s="2" t="s">
        <v>1071</v>
      </c>
      <c r="E1490" s="2">
        <f>COUNTIF(IMDB_Movie_Data!A:A, D1490)</f>
        <v>5</v>
      </c>
      <c r="F1490" s="2">
        <f>AVERAGEIF(IMDB_Movie_Data!A:A, D1490, IMDB_Movie_Data!I:I)</f>
        <v>5.34</v>
      </c>
      <c r="G1490" s="6">
        <f t="shared" si="23"/>
        <v>0.996</v>
      </c>
    </row>
    <row r="1491" spans="4:7" hidden="1" x14ac:dyDescent="0.3">
      <c r="D1491" s="2" t="s">
        <v>3281</v>
      </c>
      <c r="E1491" s="2">
        <f>COUNTIF(IMDB_Movie_Data!A:A, D1491)</f>
        <v>4</v>
      </c>
      <c r="F1491" s="2">
        <f>AVERAGEIF(IMDB_Movie_Data!A:A, D1491, IMDB_Movie_Data!I:I)</f>
        <v>5.3000000000000007</v>
      </c>
      <c r="G1491" s="6">
        <f t="shared" si="23"/>
        <v>0.99199999999999999</v>
      </c>
    </row>
    <row r="1492" spans="4:7" hidden="1" x14ac:dyDescent="0.3">
      <c r="D1492" s="2" t="s">
        <v>4693</v>
      </c>
      <c r="E1492" s="2">
        <f>COUNTIF(IMDB_Movie_Data!A:A, D1492)</f>
        <v>2</v>
      </c>
      <c r="F1492" s="2">
        <f>AVERAGEIF(IMDB_Movie_Data!A:A, D1492, IMDB_Movie_Data!I:I)</f>
        <v>5.3000000000000007</v>
      </c>
      <c r="G1492" s="6">
        <f t="shared" si="23"/>
        <v>0.996</v>
      </c>
    </row>
    <row r="1493" spans="4:7" hidden="1" x14ac:dyDescent="0.3">
      <c r="D1493" s="2" t="s">
        <v>5111</v>
      </c>
      <c r="E1493" s="2">
        <f>COUNTIF(IMDB_Movie_Data!A:A, D1493)</f>
        <v>4</v>
      </c>
      <c r="F1493" s="2">
        <f>AVERAGEIF(IMDB_Movie_Data!A:A, D1493, IMDB_Movie_Data!I:I)</f>
        <v>5.3</v>
      </c>
      <c r="G1493" s="6">
        <f t="shared" si="23"/>
        <v>0.86699999999999999</v>
      </c>
    </row>
    <row r="1494" spans="4:7" hidden="1" x14ac:dyDescent="0.3">
      <c r="D1494" s="2" t="s">
        <v>17474</v>
      </c>
      <c r="E1494" s="2">
        <f>COUNTIF(IMDB_Movie_Data!A:A, D1494)</f>
        <v>1</v>
      </c>
      <c r="F1494" s="2">
        <f>AVERAGEIF(IMDB_Movie_Data!A:A, D1494, IMDB_Movie_Data!I:I)</f>
        <v>5.3</v>
      </c>
      <c r="G1494" s="6">
        <f t="shared" si="23"/>
        <v>0.87</v>
      </c>
    </row>
    <row r="1495" spans="4:7" hidden="1" x14ac:dyDescent="0.3">
      <c r="D1495" s="2" t="s">
        <v>5486</v>
      </c>
      <c r="E1495" s="2">
        <f>COUNTIF(IMDB_Movie_Data!A:A, D1495)</f>
        <v>3</v>
      </c>
      <c r="F1495" s="2">
        <f>AVERAGEIF(IMDB_Movie_Data!A:A, D1495, IMDB_Movie_Data!I:I)</f>
        <v>5.3</v>
      </c>
      <c r="G1495" s="6">
        <f t="shared" si="23"/>
        <v>0.874</v>
      </c>
    </row>
    <row r="1496" spans="4:7" hidden="1" x14ac:dyDescent="0.3">
      <c r="D1496" s="2" t="s">
        <v>17154</v>
      </c>
      <c r="E1496" s="2">
        <f>COUNTIF(IMDB_Movie_Data!A:A, D1496)</f>
        <v>1</v>
      </c>
      <c r="F1496" s="2">
        <f>AVERAGEIF(IMDB_Movie_Data!A:A, D1496, IMDB_Movie_Data!I:I)</f>
        <v>5.3</v>
      </c>
      <c r="G1496" s="6">
        <f t="shared" si="23"/>
        <v>0.877</v>
      </c>
    </row>
    <row r="1497" spans="4:7" hidden="1" x14ac:dyDescent="0.3">
      <c r="D1497" s="2" t="s">
        <v>6854</v>
      </c>
      <c r="E1497" s="2">
        <f>COUNTIF(IMDB_Movie_Data!A:A, D1497)</f>
        <v>2</v>
      </c>
      <c r="F1497" s="2">
        <f>AVERAGEIF(IMDB_Movie_Data!A:A, D1497, IMDB_Movie_Data!I:I)</f>
        <v>5.3</v>
      </c>
      <c r="G1497" s="6">
        <f t="shared" si="23"/>
        <v>0.88</v>
      </c>
    </row>
    <row r="1498" spans="4:7" hidden="1" x14ac:dyDescent="0.3">
      <c r="D1498" s="2" t="s">
        <v>14343</v>
      </c>
      <c r="E1498" s="2">
        <f>COUNTIF(IMDB_Movie_Data!A:A, D1498)</f>
        <v>1</v>
      </c>
      <c r="F1498" s="2">
        <f>AVERAGEIF(IMDB_Movie_Data!A:A, D1498, IMDB_Movie_Data!I:I)</f>
        <v>5.3</v>
      </c>
      <c r="G1498" s="6">
        <f t="shared" si="23"/>
        <v>0.88400000000000001</v>
      </c>
    </row>
    <row r="1499" spans="4:7" hidden="1" x14ac:dyDescent="0.3">
      <c r="D1499" s="2" t="s">
        <v>4777</v>
      </c>
      <c r="E1499" s="2">
        <f>COUNTIF(IMDB_Movie_Data!A:A, D1499)</f>
        <v>2</v>
      </c>
      <c r="F1499" s="2">
        <f>AVERAGEIF(IMDB_Movie_Data!A:A, D1499, IMDB_Movie_Data!I:I)</f>
        <v>5.3</v>
      </c>
      <c r="G1499" s="6">
        <f t="shared" si="23"/>
        <v>0.88700000000000001</v>
      </c>
    </row>
    <row r="1500" spans="4:7" hidden="1" x14ac:dyDescent="0.3">
      <c r="D1500" s="2" t="s">
        <v>17820</v>
      </c>
      <c r="E1500" s="2">
        <f>COUNTIF(IMDB_Movie_Data!A:A, D1500)</f>
        <v>1</v>
      </c>
      <c r="F1500" s="2">
        <f>AVERAGEIF(IMDB_Movie_Data!A:A, D1500, IMDB_Movie_Data!I:I)</f>
        <v>5.3</v>
      </c>
      <c r="G1500" s="6">
        <f t="shared" si="23"/>
        <v>0.89100000000000001</v>
      </c>
    </row>
    <row r="1501" spans="4:7" hidden="1" x14ac:dyDescent="0.3">
      <c r="D1501" s="2" t="s">
        <v>16249</v>
      </c>
      <c r="E1501" s="2">
        <f>COUNTIF(IMDB_Movie_Data!A:A, D1501)</f>
        <v>1</v>
      </c>
      <c r="F1501" s="2">
        <f>AVERAGEIF(IMDB_Movie_Data!A:A, D1501, IMDB_Movie_Data!I:I)</f>
        <v>5.3</v>
      </c>
      <c r="G1501" s="6">
        <f t="shared" si="23"/>
        <v>0.89400000000000002</v>
      </c>
    </row>
    <row r="1502" spans="4:7" hidden="1" x14ac:dyDescent="0.3">
      <c r="D1502" s="2" t="s">
        <v>19384</v>
      </c>
      <c r="E1502" s="2">
        <f>COUNTIF(IMDB_Movie_Data!A:A, D1502)</f>
        <v>1</v>
      </c>
      <c r="F1502" s="2">
        <f>AVERAGEIF(IMDB_Movie_Data!A:A, D1502, IMDB_Movie_Data!I:I)</f>
        <v>5.3</v>
      </c>
      <c r="G1502" s="6">
        <f t="shared" si="23"/>
        <v>0.89800000000000002</v>
      </c>
    </row>
    <row r="1503" spans="4:7" hidden="1" x14ac:dyDescent="0.3">
      <c r="D1503" s="2" t="s">
        <v>16127</v>
      </c>
      <c r="E1503" s="2">
        <f>COUNTIF(IMDB_Movie_Data!A:A, D1503)</f>
        <v>1</v>
      </c>
      <c r="F1503" s="2">
        <f>AVERAGEIF(IMDB_Movie_Data!A:A, D1503, IMDB_Movie_Data!I:I)</f>
        <v>5.3</v>
      </c>
      <c r="G1503" s="6">
        <f t="shared" si="23"/>
        <v>0.90100000000000002</v>
      </c>
    </row>
    <row r="1504" spans="4:7" hidden="1" x14ac:dyDescent="0.3">
      <c r="D1504" s="2" t="s">
        <v>19389</v>
      </c>
      <c r="E1504" s="2">
        <f>COUNTIF(IMDB_Movie_Data!A:A, D1504)</f>
        <v>1</v>
      </c>
      <c r="F1504" s="2">
        <f>AVERAGEIF(IMDB_Movie_Data!A:A, D1504, IMDB_Movie_Data!I:I)</f>
        <v>5.3</v>
      </c>
      <c r="G1504" s="6">
        <f t="shared" si="23"/>
        <v>0.90500000000000003</v>
      </c>
    </row>
    <row r="1505" spans="4:7" hidden="1" x14ac:dyDescent="0.3">
      <c r="D1505" s="2" t="s">
        <v>19477</v>
      </c>
      <c r="E1505" s="2">
        <f>COUNTIF(IMDB_Movie_Data!A:A, D1505)</f>
        <v>1</v>
      </c>
      <c r="F1505" s="2">
        <f>AVERAGEIF(IMDB_Movie_Data!A:A, D1505, IMDB_Movie_Data!I:I)</f>
        <v>5.3</v>
      </c>
      <c r="G1505" s="6">
        <f t="shared" si="23"/>
        <v>0.90800000000000003</v>
      </c>
    </row>
    <row r="1506" spans="4:7" hidden="1" x14ac:dyDescent="0.3">
      <c r="D1506" s="2" t="s">
        <v>15282</v>
      </c>
      <c r="E1506" s="2">
        <f>COUNTIF(IMDB_Movie_Data!A:A, D1506)</f>
        <v>1</v>
      </c>
      <c r="F1506" s="2">
        <f>AVERAGEIF(IMDB_Movie_Data!A:A, D1506, IMDB_Movie_Data!I:I)</f>
        <v>5.3</v>
      </c>
      <c r="G1506" s="6">
        <f t="shared" si="23"/>
        <v>0.91200000000000003</v>
      </c>
    </row>
    <row r="1507" spans="4:7" hidden="1" x14ac:dyDescent="0.3">
      <c r="D1507" s="2" t="s">
        <v>1504</v>
      </c>
      <c r="E1507" s="2">
        <f>COUNTIF(IMDB_Movie_Data!A:A, D1507)</f>
        <v>1</v>
      </c>
      <c r="F1507" s="2">
        <f>AVERAGEIF(IMDB_Movie_Data!A:A, D1507, IMDB_Movie_Data!I:I)</f>
        <v>5.3</v>
      </c>
      <c r="G1507" s="6">
        <f t="shared" si="23"/>
        <v>0.91600000000000004</v>
      </c>
    </row>
    <row r="1508" spans="4:7" hidden="1" x14ac:dyDescent="0.3">
      <c r="D1508" s="2" t="s">
        <v>14622</v>
      </c>
      <c r="E1508" s="2">
        <f>COUNTIF(IMDB_Movie_Data!A:A, D1508)</f>
        <v>1</v>
      </c>
      <c r="F1508" s="2">
        <f>AVERAGEIF(IMDB_Movie_Data!A:A, D1508, IMDB_Movie_Data!I:I)</f>
        <v>5.3</v>
      </c>
      <c r="G1508" s="6">
        <f t="shared" si="23"/>
        <v>0.91900000000000004</v>
      </c>
    </row>
    <row r="1509" spans="4:7" hidden="1" x14ac:dyDescent="0.3">
      <c r="D1509" s="2" t="s">
        <v>19673</v>
      </c>
      <c r="E1509" s="2">
        <f>COUNTIF(IMDB_Movie_Data!A:A, D1509)</f>
        <v>1</v>
      </c>
      <c r="F1509" s="2">
        <f>AVERAGEIF(IMDB_Movie_Data!A:A, D1509, IMDB_Movie_Data!I:I)</f>
        <v>5.3</v>
      </c>
      <c r="G1509" s="6">
        <f t="shared" si="23"/>
        <v>0.92300000000000004</v>
      </c>
    </row>
    <row r="1510" spans="4:7" hidden="1" x14ac:dyDescent="0.3">
      <c r="D1510" s="2" t="s">
        <v>14604</v>
      </c>
      <c r="E1510" s="2">
        <f>COUNTIF(IMDB_Movie_Data!A:A, D1510)</f>
        <v>1</v>
      </c>
      <c r="F1510" s="2">
        <f>AVERAGEIF(IMDB_Movie_Data!A:A, D1510, IMDB_Movie_Data!I:I)</f>
        <v>5.3</v>
      </c>
      <c r="G1510" s="6">
        <f t="shared" si="23"/>
        <v>0.92700000000000005</v>
      </c>
    </row>
    <row r="1511" spans="4:7" hidden="1" x14ac:dyDescent="0.3">
      <c r="D1511" s="2" t="s">
        <v>22589</v>
      </c>
      <c r="E1511" s="2">
        <f>COUNTIF(IMDB_Movie_Data!A:A, D1511)</f>
        <v>1</v>
      </c>
      <c r="F1511" s="2">
        <f>AVERAGEIF(IMDB_Movie_Data!A:A, D1511, IMDB_Movie_Data!I:I)</f>
        <v>5.3</v>
      </c>
      <c r="G1511" s="6">
        <f t="shared" si="23"/>
        <v>0.93</v>
      </c>
    </row>
    <row r="1512" spans="4:7" hidden="1" x14ac:dyDescent="0.3">
      <c r="D1512" s="2" t="s">
        <v>13186</v>
      </c>
      <c r="E1512" s="2">
        <f>COUNTIF(IMDB_Movie_Data!A:A, D1512)</f>
        <v>1</v>
      </c>
      <c r="F1512" s="2">
        <f>AVERAGEIF(IMDB_Movie_Data!A:A, D1512, IMDB_Movie_Data!I:I)</f>
        <v>5.3</v>
      </c>
      <c r="G1512" s="6">
        <f t="shared" si="23"/>
        <v>0.93400000000000005</v>
      </c>
    </row>
    <row r="1513" spans="4:7" hidden="1" x14ac:dyDescent="0.3">
      <c r="D1513" s="2" t="s">
        <v>23791</v>
      </c>
      <c r="E1513" s="2">
        <f>COUNTIF(IMDB_Movie_Data!A:A, D1513)</f>
        <v>1</v>
      </c>
      <c r="F1513" s="2">
        <f>AVERAGEIF(IMDB_Movie_Data!A:A, D1513, IMDB_Movie_Data!I:I)</f>
        <v>5.3</v>
      </c>
      <c r="G1513" s="6">
        <f t="shared" si="23"/>
        <v>0.93799999999999994</v>
      </c>
    </row>
    <row r="1514" spans="4:7" hidden="1" x14ac:dyDescent="0.3">
      <c r="D1514" s="2" t="s">
        <v>13120</v>
      </c>
      <c r="E1514" s="2">
        <f>COUNTIF(IMDB_Movie_Data!A:A, D1514)</f>
        <v>1</v>
      </c>
      <c r="F1514" s="2">
        <f>AVERAGEIF(IMDB_Movie_Data!A:A, D1514, IMDB_Movie_Data!I:I)</f>
        <v>5.3</v>
      </c>
      <c r="G1514" s="6">
        <f t="shared" si="23"/>
        <v>0.94199999999999995</v>
      </c>
    </row>
    <row r="1515" spans="4:7" hidden="1" x14ac:dyDescent="0.3">
      <c r="D1515" s="2" t="s">
        <v>13129</v>
      </c>
      <c r="E1515" s="2">
        <f>COUNTIF(IMDB_Movie_Data!A:A, D1515)</f>
        <v>1</v>
      </c>
      <c r="F1515" s="2">
        <f>AVERAGEIF(IMDB_Movie_Data!A:A, D1515, IMDB_Movie_Data!I:I)</f>
        <v>5.3</v>
      </c>
      <c r="G1515" s="6">
        <f t="shared" si="23"/>
        <v>0.94599999999999995</v>
      </c>
    </row>
    <row r="1516" spans="4:7" hidden="1" x14ac:dyDescent="0.3">
      <c r="D1516" s="2" t="s">
        <v>11825</v>
      </c>
      <c r="E1516" s="2">
        <f>COUNTIF(IMDB_Movie_Data!A:A, D1516)</f>
        <v>1</v>
      </c>
      <c r="F1516" s="2">
        <f>AVERAGEIF(IMDB_Movie_Data!A:A, D1516, IMDB_Movie_Data!I:I)</f>
        <v>5.3</v>
      </c>
      <c r="G1516" s="6">
        <f t="shared" si="23"/>
        <v>0.95</v>
      </c>
    </row>
    <row r="1517" spans="4:7" hidden="1" x14ac:dyDescent="0.3">
      <c r="D1517" s="2" t="s">
        <v>12767</v>
      </c>
      <c r="E1517" s="2">
        <f>COUNTIF(IMDB_Movie_Data!A:A, D1517)</f>
        <v>1</v>
      </c>
      <c r="F1517" s="2">
        <f>AVERAGEIF(IMDB_Movie_Data!A:A, D1517, IMDB_Movie_Data!I:I)</f>
        <v>5.3</v>
      </c>
      <c r="G1517" s="6">
        <f t="shared" si="23"/>
        <v>0.95399999999999996</v>
      </c>
    </row>
    <row r="1518" spans="4:7" hidden="1" x14ac:dyDescent="0.3">
      <c r="D1518" s="2" t="s">
        <v>10991</v>
      </c>
      <c r="E1518" s="2">
        <f>COUNTIF(IMDB_Movie_Data!A:A, D1518)</f>
        <v>1</v>
      </c>
      <c r="F1518" s="2">
        <f>AVERAGEIF(IMDB_Movie_Data!A:A, D1518, IMDB_Movie_Data!I:I)</f>
        <v>5.3</v>
      </c>
      <c r="G1518" s="6">
        <f t="shared" si="23"/>
        <v>0.95799999999999996</v>
      </c>
    </row>
    <row r="1519" spans="4:7" hidden="1" x14ac:dyDescent="0.3">
      <c r="D1519" s="2" t="s">
        <v>8528</v>
      </c>
      <c r="E1519" s="2">
        <f>COUNTIF(IMDB_Movie_Data!A:A, D1519)</f>
        <v>1</v>
      </c>
      <c r="F1519" s="2">
        <f>AVERAGEIF(IMDB_Movie_Data!A:A, D1519, IMDB_Movie_Data!I:I)</f>
        <v>5.3</v>
      </c>
      <c r="G1519" s="6">
        <f t="shared" si="23"/>
        <v>0.96199999999999997</v>
      </c>
    </row>
    <row r="1520" spans="4:7" hidden="1" x14ac:dyDescent="0.3">
      <c r="D1520" s="2" t="s">
        <v>9789</v>
      </c>
      <c r="E1520" s="2">
        <f>COUNTIF(IMDB_Movie_Data!A:A, D1520)</f>
        <v>1</v>
      </c>
      <c r="F1520" s="2">
        <f>AVERAGEIF(IMDB_Movie_Data!A:A, D1520, IMDB_Movie_Data!I:I)</f>
        <v>5.3</v>
      </c>
      <c r="G1520" s="6">
        <f t="shared" si="23"/>
        <v>0.96599999999999997</v>
      </c>
    </row>
    <row r="1521" spans="4:7" hidden="1" x14ac:dyDescent="0.3">
      <c r="D1521" s="2" t="s">
        <v>7847</v>
      </c>
      <c r="E1521" s="2">
        <f>COUNTIF(IMDB_Movie_Data!A:A, D1521)</f>
        <v>1</v>
      </c>
      <c r="F1521" s="2">
        <f>AVERAGEIF(IMDB_Movie_Data!A:A, D1521, IMDB_Movie_Data!I:I)</f>
        <v>5.3</v>
      </c>
      <c r="G1521" s="6">
        <f t="shared" si="23"/>
        <v>0.97</v>
      </c>
    </row>
    <row r="1522" spans="4:7" hidden="1" x14ac:dyDescent="0.3">
      <c r="D1522" s="2" t="s">
        <v>7792</v>
      </c>
      <c r="E1522" s="2">
        <f>COUNTIF(IMDB_Movie_Data!A:A, D1522)</f>
        <v>1</v>
      </c>
      <c r="F1522" s="2">
        <f>AVERAGEIF(IMDB_Movie_Data!A:A, D1522, IMDB_Movie_Data!I:I)</f>
        <v>5.3</v>
      </c>
      <c r="G1522" s="6">
        <f t="shared" si="23"/>
        <v>0.97399999999999998</v>
      </c>
    </row>
    <row r="1523" spans="4:7" hidden="1" x14ac:dyDescent="0.3">
      <c r="D1523" s="2" t="s">
        <v>7422</v>
      </c>
      <c r="E1523" s="2">
        <f>COUNTIF(IMDB_Movie_Data!A:A, D1523)</f>
        <v>1</v>
      </c>
      <c r="F1523" s="2">
        <f>AVERAGEIF(IMDB_Movie_Data!A:A, D1523, IMDB_Movie_Data!I:I)</f>
        <v>5.3</v>
      </c>
      <c r="G1523" s="6">
        <f t="shared" si="23"/>
        <v>0.97799999999999998</v>
      </c>
    </row>
    <row r="1524" spans="4:7" hidden="1" x14ac:dyDescent="0.3">
      <c r="D1524" s="2" t="s">
        <v>4699</v>
      </c>
      <c r="E1524" s="2">
        <f>COUNTIF(IMDB_Movie_Data!A:A, D1524)</f>
        <v>1</v>
      </c>
      <c r="F1524" s="2">
        <f>AVERAGEIF(IMDB_Movie_Data!A:A, D1524, IMDB_Movie_Data!I:I)</f>
        <v>5.3</v>
      </c>
      <c r="G1524" s="6">
        <f t="shared" si="23"/>
        <v>0.98199999999999998</v>
      </c>
    </row>
    <row r="1525" spans="4:7" hidden="1" x14ac:dyDescent="0.3">
      <c r="D1525" s="2" t="s">
        <v>5901</v>
      </c>
      <c r="E1525" s="2">
        <f>COUNTIF(IMDB_Movie_Data!A:A, D1525)</f>
        <v>1</v>
      </c>
      <c r="F1525" s="2">
        <f>AVERAGEIF(IMDB_Movie_Data!A:A, D1525, IMDB_Movie_Data!I:I)</f>
        <v>5.3</v>
      </c>
      <c r="G1525" s="6">
        <f t="shared" si="23"/>
        <v>0.98699999999999999</v>
      </c>
    </row>
    <row r="1526" spans="4:7" hidden="1" x14ac:dyDescent="0.3">
      <c r="D1526" s="2" t="s">
        <v>4149</v>
      </c>
      <c r="E1526" s="2">
        <f>COUNTIF(IMDB_Movie_Data!A:A, D1526)</f>
        <v>1</v>
      </c>
      <c r="F1526" s="2">
        <f>AVERAGEIF(IMDB_Movie_Data!A:A, D1526, IMDB_Movie_Data!I:I)</f>
        <v>5.3</v>
      </c>
      <c r="G1526" s="6">
        <f t="shared" si="23"/>
        <v>0.99099999999999999</v>
      </c>
    </row>
    <row r="1527" spans="4:7" hidden="1" x14ac:dyDescent="0.3">
      <c r="D1527" s="2" t="s">
        <v>1884</v>
      </c>
      <c r="E1527" s="2">
        <f>COUNTIF(IMDB_Movie_Data!A:A, D1527)</f>
        <v>1</v>
      </c>
      <c r="F1527" s="2">
        <f>AVERAGEIF(IMDB_Movie_Data!A:A, D1527, IMDB_Movie_Data!I:I)</f>
        <v>5.3</v>
      </c>
      <c r="G1527" s="6">
        <f t="shared" si="23"/>
        <v>0.995</v>
      </c>
    </row>
    <row r="1528" spans="4:7" hidden="1" x14ac:dyDescent="0.3">
      <c r="D1528" s="2" t="s">
        <v>5495</v>
      </c>
      <c r="E1528" s="2">
        <f>COUNTIF(IMDB_Movie_Data!A:A, D1528)</f>
        <v>4</v>
      </c>
      <c r="F1528" s="2">
        <f>AVERAGEIF(IMDB_Movie_Data!A:A, D1528, IMDB_Movie_Data!I:I)</f>
        <v>5.2750000000000004</v>
      </c>
      <c r="G1528" s="6">
        <f t="shared" si="23"/>
        <v>0.995</v>
      </c>
    </row>
    <row r="1529" spans="4:7" hidden="1" x14ac:dyDescent="0.3">
      <c r="D1529" s="2" t="s">
        <v>6102</v>
      </c>
      <c r="E1529" s="2">
        <f>COUNTIF(IMDB_Movie_Data!A:A, D1529)</f>
        <v>3</v>
      </c>
      <c r="F1529" s="2">
        <f>AVERAGEIF(IMDB_Movie_Data!A:A, D1529, IMDB_Movie_Data!I:I)</f>
        <v>5.2666666666666666</v>
      </c>
      <c r="G1529" s="6">
        <f t="shared" si="23"/>
        <v>0.99099999999999999</v>
      </c>
    </row>
    <row r="1530" spans="4:7" hidden="1" x14ac:dyDescent="0.3">
      <c r="D1530" s="2" t="s">
        <v>6063</v>
      </c>
      <c r="E1530" s="2">
        <f>COUNTIF(IMDB_Movie_Data!A:A, D1530)</f>
        <v>3</v>
      </c>
      <c r="F1530" s="2">
        <f>AVERAGEIF(IMDB_Movie_Data!A:A, D1530, IMDB_Movie_Data!I:I)</f>
        <v>5.2666666666666666</v>
      </c>
      <c r="G1530" s="6">
        <f t="shared" si="23"/>
        <v>0.995</v>
      </c>
    </row>
    <row r="1531" spans="4:7" hidden="1" x14ac:dyDescent="0.3">
      <c r="D1531" s="2" t="s">
        <v>5702</v>
      </c>
      <c r="E1531" s="2">
        <f>COUNTIF(IMDB_Movie_Data!A:A, D1531)</f>
        <v>5</v>
      </c>
      <c r="F1531" s="2">
        <f>AVERAGEIF(IMDB_Movie_Data!A:A, D1531, IMDB_Movie_Data!I:I)</f>
        <v>5.26</v>
      </c>
      <c r="G1531" s="6">
        <f t="shared" si="23"/>
        <v>0.99099999999999999</v>
      </c>
    </row>
    <row r="1532" spans="4:7" hidden="1" x14ac:dyDescent="0.3">
      <c r="D1532" s="2" t="s">
        <v>3444</v>
      </c>
      <c r="E1532" s="2">
        <f>COUNTIF(IMDB_Movie_Data!A:A, D1532)</f>
        <v>5</v>
      </c>
      <c r="F1532" s="2">
        <f>AVERAGEIF(IMDB_Movie_Data!A:A, D1532, IMDB_Movie_Data!I:I)</f>
        <v>5.26</v>
      </c>
      <c r="G1532" s="6">
        <f t="shared" si="23"/>
        <v>0.995</v>
      </c>
    </row>
    <row r="1533" spans="4:7" hidden="1" x14ac:dyDescent="0.3">
      <c r="D1533" s="2" t="s">
        <v>11050</v>
      </c>
      <c r="E1533" s="2">
        <f>COUNTIF(IMDB_Movie_Data!A:A, D1533)</f>
        <v>2</v>
      </c>
      <c r="F1533" s="2">
        <f>AVERAGEIF(IMDB_Movie_Data!A:A, D1533, IMDB_Movie_Data!I:I)</f>
        <v>5.25</v>
      </c>
      <c r="G1533" s="6">
        <f t="shared" si="23"/>
        <v>0.97699999999999998</v>
      </c>
    </row>
    <row r="1534" spans="4:7" hidden="1" x14ac:dyDescent="0.3">
      <c r="D1534" s="2" t="s">
        <v>9639</v>
      </c>
      <c r="E1534" s="2">
        <f>COUNTIF(IMDB_Movie_Data!A:A, D1534)</f>
        <v>2</v>
      </c>
      <c r="F1534" s="2">
        <f>AVERAGEIF(IMDB_Movie_Data!A:A, D1534, IMDB_Movie_Data!I:I)</f>
        <v>5.25</v>
      </c>
      <c r="G1534" s="6">
        <f t="shared" si="23"/>
        <v>0.98199999999999998</v>
      </c>
    </row>
    <row r="1535" spans="4:7" hidden="1" x14ac:dyDescent="0.3">
      <c r="D1535" s="2" t="s">
        <v>7565</v>
      </c>
      <c r="E1535" s="2">
        <f>COUNTIF(IMDB_Movie_Data!A:A, D1535)</f>
        <v>2</v>
      </c>
      <c r="F1535" s="2">
        <f>AVERAGEIF(IMDB_Movie_Data!A:A, D1535, IMDB_Movie_Data!I:I)</f>
        <v>5.25</v>
      </c>
      <c r="G1535" s="6">
        <f t="shared" si="23"/>
        <v>0.98599999999999999</v>
      </c>
    </row>
    <row r="1536" spans="4:7" hidden="1" x14ac:dyDescent="0.3">
      <c r="D1536" s="2" t="s">
        <v>17441</v>
      </c>
      <c r="E1536" s="2">
        <f>COUNTIF(IMDB_Movie_Data!A:A, D1536)</f>
        <v>2</v>
      </c>
      <c r="F1536" s="2">
        <f>AVERAGEIF(IMDB_Movie_Data!A:A, D1536, IMDB_Movie_Data!I:I)</f>
        <v>5.25</v>
      </c>
      <c r="G1536" s="6">
        <f t="shared" si="23"/>
        <v>0.99</v>
      </c>
    </row>
    <row r="1537" spans="4:7" hidden="1" x14ac:dyDescent="0.3">
      <c r="D1537" s="2" t="s">
        <v>11127</v>
      </c>
      <c r="E1537" s="2">
        <f>COUNTIF(IMDB_Movie_Data!A:A, D1537)</f>
        <v>2</v>
      </c>
      <c r="F1537" s="2">
        <f>AVERAGEIF(IMDB_Movie_Data!A:A, D1537, IMDB_Movie_Data!I:I)</f>
        <v>5.25</v>
      </c>
      <c r="G1537" s="6">
        <f t="shared" si="23"/>
        <v>0.995</v>
      </c>
    </row>
    <row r="1538" spans="4:7" hidden="1" x14ac:dyDescent="0.3">
      <c r="D1538" s="2" t="s">
        <v>1819</v>
      </c>
      <c r="E1538" s="2">
        <f>COUNTIF(IMDB_Movie_Data!A:A, D1538)</f>
        <v>5</v>
      </c>
      <c r="F1538" s="2">
        <f>AVERAGEIF(IMDB_Movie_Data!A:A, D1538, IMDB_Movie_Data!I:I)</f>
        <v>5.2200000000000006</v>
      </c>
      <c r="G1538" s="6">
        <f t="shared" si="23"/>
        <v>0.995</v>
      </c>
    </row>
    <row r="1539" spans="4:7" hidden="1" x14ac:dyDescent="0.3">
      <c r="D1539" s="2" t="s">
        <v>14099</v>
      </c>
      <c r="E1539" s="2">
        <f>COUNTIF(IMDB_Movie_Data!A:A, D1539)</f>
        <v>1</v>
      </c>
      <c r="F1539" s="2">
        <f>AVERAGEIF(IMDB_Movie_Data!A:A, D1539, IMDB_Movie_Data!I:I)</f>
        <v>5.2</v>
      </c>
      <c r="G1539" s="6">
        <f t="shared" si="23"/>
        <v>0.91200000000000003</v>
      </c>
    </row>
    <row r="1540" spans="4:7" hidden="1" x14ac:dyDescent="0.3">
      <c r="D1540" s="2" t="s">
        <v>15097</v>
      </c>
      <c r="E1540" s="2">
        <f>COUNTIF(IMDB_Movie_Data!A:A, D1540)</f>
        <v>1</v>
      </c>
      <c r="F1540" s="2">
        <f>AVERAGEIF(IMDB_Movie_Data!A:A, D1540, IMDB_Movie_Data!I:I)</f>
        <v>5.2</v>
      </c>
      <c r="G1540" s="6">
        <f t="shared" si="23"/>
        <v>0.91700000000000004</v>
      </c>
    </row>
    <row r="1541" spans="4:7" hidden="1" x14ac:dyDescent="0.3">
      <c r="D1541" s="2" t="s">
        <v>16019</v>
      </c>
      <c r="E1541" s="2">
        <f>COUNTIF(IMDB_Movie_Data!A:A, D1541)</f>
        <v>1</v>
      </c>
      <c r="F1541" s="2">
        <f>AVERAGEIF(IMDB_Movie_Data!A:A, D1541, IMDB_Movie_Data!I:I)</f>
        <v>5.2</v>
      </c>
      <c r="G1541" s="6">
        <f t="shared" ref="G1541:G1604" si="24">_xlfn.PERCENTRANK.EXC(F1541:F3291, F1541)</f>
        <v>0.92100000000000004</v>
      </c>
    </row>
    <row r="1542" spans="4:7" hidden="1" x14ac:dyDescent="0.3">
      <c r="D1542" s="2" t="s">
        <v>14940</v>
      </c>
      <c r="E1542" s="2">
        <f>COUNTIF(IMDB_Movie_Data!A:A, D1542)</f>
        <v>1</v>
      </c>
      <c r="F1542" s="2">
        <f>AVERAGEIF(IMDB_Movie_Data!A:A, D1542, IMDB_Movie_Data!I:I)</f>
        <v>5.2</v>
      </c>
      <c r="G1542" s="6">
        <f t="shared" si="24"/>
        <v>0.92500000000000004</v>
      </c>
    </row>
    <row r="1543" spans="4:7" hidden="1" x14ac:dyDescent="0.3">
      <c r="D1543" s="2" t="s">
        <v>9567</v>
      </c>
      <c r="E1543" s="2">
        <f>COUNTIF(IMDB_Movie_Data!A:A, D1543)</f>
        <v>1</v>
      </c>
      <c r="F1543" s="2">
        <f>AVERAGEIF(IMDB_Movie_Data!A:A, D1543, IMDB_Movie_Data!I:I)</f>
        <v>5.2</v>
      </c>
      <c r="G1543" s="6">
        <f t="shared" si="24"/>
        <v>0.92900000000000005</v>
      </c>
    </row>
    <row r="1544" spans="4:7" hidden="1" x14ac:dyDescent="0.3">
      <c r="D1544" s="2" t="s">
        <v>11871</v>
      </c>
      <c r="E1544" s="2">
        <f>COUNTIF(IMDB_Movie_Data!A:A, D1544)</f>
        <v>2</v>
      </c>
      <c r="F1544" s="2">
        <f>AVERAGEIF(IMDB_Movie_Data!A:A, D1544, IMDB_Movie_Data!I:I)</f>
        <v>5.2</v>
      </c>
      <c r="G1544" s="6">
        <f t="shared" si="24"/>
        <v>0.93400000000000005</v>
      </c>
    </row>
    <row r="1545" spans="4:7" hidden="1" x14ac:dyDescent="0.3">
      <c r="D1545" s="2" t="s">
        <v>17089</v>
      </c>
      <c r="E1545" s="2">
        <f>COUNTIF(IMDB_Movie_Data!A:A, D1545)</f>
        <v>1</v>
      </c>
      <c r="F1545" s="2">
        <f>AVERAGEIF(IMDB_Movie_Data!A:A, D1545, IMDB_Movie_Data!I:I)</f>
        <v>5.2</v>
      </c>
      <c r="G1545" s="6">
        <f t="shared" si="24"/>
        <v>0.93799999999999994</v>
      </c>
    </row>
    <row r="1546" spans="4:7" hidden="1" x14ac:dyDescent="0.3">
      <c r="D1546" s="2" t="s">
        <v>17605</v>
      </c>
      <c r="E1546" s="2">
        <f>COUNTIF(IMDB_Movie_Data!A:A, D1546)</f>
        <v>1</v>
      </c>
      <c r="F1546" s="2">
        <f>AVERAGEIF(IMDB_Movie_Data!A:A, D1546, IMDB_Movie_Data!I:I)</f>
        <v>5.2</v>
      </c>
      <c r="G1546" s="6">
        <f t="shared" si="24"/>
        <v>0.94299999999999995</v>
      </c>
    </row>
    <row r="1547" spans="4:7" hidden="1" x14ac:dyDescent="0.3">
      <c r="D1547" s="2" t="s">
        <v>9351</v>
      </c>
      <c r="E1547" s="2">
        <f>COUNTIF(IMDB_Movie_Data!A:A, D1547)</f>
        <v>1</v>
      </c>
      <c r="F1547" s="2">
        <f>AVERAGEIF(IMDB_Movie_Data!A:A, D1547, IMDB_Movie_Data!I:I)</f>
        <v>5.2</v>
      </c>
      <c r="G1547" s="6">
        <f t="shared" si="24"/>
        <v>0.94699999999999995</v>
      </c>
    </row>
    <row r="1548" spans="4:7" hidden="1" x14ac:dyDescent="0.3">
      <c r="D1548" s="2" t="s">
        <v>17755</v>
      </c>
      <c r="E1548" s="2">
        <f>COUNTIF(IMDB_Movie_Data!A:A, D1548)</f>
        <v>1</v>
      </c>
      <c r="F1548" s="2">
        <f>AVERAGEIF(IMDB_Movie_Data!A:A, D1548, IMDB_Movie_Data!I:I)</f>
        <v>5.2</v>
      </c>
      <c r="G1548" s="6">
        <f t="shared" si="24"/>
        <v>0.95199999999999996</v>
      </c>
    </row>
    <row r="1549" spans="4:7" hidden="1" x14ac:dyDescent="0.3">
      <c r="D1549" s="2" t="s">
        <v>18737</v>
      </c>
      <c r="E1549" s="2">
        <f>COUNTIF(IMDB_Movie_Data!A:A, D1549)</f>
        <v>1</v>
      </c>
      <c r="F1549" s="2">
        <f>AVERAGEIF(IMDB_Movie_Data!A:A, D1549, IMDB_Movie_Data!I:I)</f>
        <v>5.2</v>
      </c>
      <c r="G1549" s="6">
        <f t="shared" si="24"/>
        <v>0.95599999999999996</v>
      </c>
    </row>
    <row r="1550" spans="4:7" hidden="1" x14ac:dyDescent="0.3">
      <c r="D1550" s="2" t="s">
        <v>8495</v>
      </c>
      <c r="E1550" s="2">
        <f>COUNTIF(IMDB_Movie_Data!A:A, D1550)</f>
        <v>1</v>
      </c>
      <c r="F1550" s="2">
        <f>AVERAGEIF(IMDB_Movie_Data!A:A, D1550, IMDB_Movie_Data!I:I)</f>
        <v>5.2</v>
      </c>
      <c r="G1550" s="6">
        <f t="shared" si="24"/>
        <v>0.96099999999999997</v>
      </c>
    </row>
    <row r="1551" spans="4:7" hidden="1" x14ac:dyDescent="0.3">
      <c r="D1551" s="2" t="s">
        <v>7767</v>
      </c>
      <c r="E1551" s="2">
        <f>COUNTIF(IMDB_Movie_Data!A:A, D1551)</f>
        <v>1</v>
      </c>
      <c r="F1551" s="2">
        <f>AVERAGEIF(IMDB_Movie_Data!A:A, D1551, IMDB_Movie_Data!I:I)</f>
        <v>5.2</v>
      </c>
      <c r="G1551" s="6">
        <f t="shared" si="24"/>
        <v>0.96599999999999997</v>
      </c>
    </row>
    <row r="1552" spans="4:7" hidden="1" x14ac:dyDescent="0.3">
      <c r="D1552" s="2" t="s">
        <v>18955</v>
      </c>
      <c r="E1552" s="2">
        <f>COUNTIF(IMDB_Movie_Data!A:A, D1552)</f>
        <v>1</v>
      </c>
      <c r="F1552" s="2">
        <f>AVERAGEIF(IMDB_Movie_Data!A:A, D1552, IMDB_Movie_Data!I:I)</f>
        <v>5.2</v>
      </c>
      <c r="G1552" s="6">
        <f t="shared" si="24"/>
        <v>0.97</v>
      </c>
    </row>
    <row r="1553" spans="4:7" hidden="1" x14ac:dyDescent="0.3">
      <c r="D1553" s="2" t="s">
        <v>7094</v>
      </c>
      <c r="E1553" s="2">
        <f>COUNTIF(IMDB_Movie_Data!A:A, D1553)</f>
        <v>1</v>
      </c>
      <c r="F1553" s="2">
        <f>AVERAGEIF(IMDB_Movie_Data!A:A, D1553, IMDB_Movie_Data!I:I)</f>
        <v>5.2</v>
      </c>
      <c r="G1553" s="6">
        <f t="shared" si="24"/>
        <v>0.97499999999999998</v>
      </c>
    </row>
    <row r="1554" spans="4:7" hidden="1" x14ac:dyDescent="0.3">
      <c r="D1554" s="2" t="s">
        <v>22272</v>
      </c>
      <c r="E1554" s="2">
        <f>COUNTIF(IMDB_Movie_Data!A:A, D1554)</f>
        <v>1</v>
      </c>
      <c r="F1554" s="2">
        <f>AVERAGEIF(IMDB_Movie_Data!A:A, D1554, IMDB_Movie_Data!I:I)</f>
        <v>5.2</v>
      </c>
      <c r="G1554" s="6">
        <f t="shared" si="24"/>
        <v>0.98</v>
      </c>
    </row>
    <row r="1555" spans="4:7" hidden="1" x14ac:dyDescent="0.3">
      <c r="D1555" s="2" t="s">
        <v>6432</v>
      </c>
      <c r="E1555" s="2">
        <f>COUNTIF(IMDB_Movie_Data!A:A, D1555)</f>
        <v>1</v>
      </c>
      <c r="F1555" s="2">
        <f>AVERAGEIF(IMDB_Movie_Data!A:A, D1555, IMDB_Movie_Data!I:I)</f>
        <v>5.2</v>
      </c>
      <c r="G1555" s="6">
        <f t="shared" si="24"/>
        <v>0.98499999999999999</v>
      </c>
    </row>
    <row r="1556" spans="4:7" hidden="1" x14ac:dyDescent="0.3">
      <c r="D1556" s="2" t="s">
        <v>6214</v>
      </c>
      <c r="E1556" s="2">
        <f>COUNTIF(IMDB_Movie_Data!A:A, D1556)</f>
        <v>1</v>
      </c>
      <c r="F1556" s="2">
        <f>AVERAGEIF(IMDB_Movie_Data!A:A, D1556, IMDB_Movie_Data!I:I)</f>
        <v>5.2</v>
      </c>
      <c r="G1556" s="6">
        <f t="shared" si="24"/>
        <v>0.99</v>
      </c>
    </row>
    <row r="1557" spans="4:7" hidden="1" x14ac:dyDescent="0.3">
      <c r="D1557" s="2" t="s">
        <v>2829</v>
      </c>
      <c r="E1557" s="2">
        <f>COUNTIF(IMDB_Movie_Data!A:A, D1557)</f>
        <v>1</v>
      </c>
      <c r="F1557" s="2">
        <f>AVERAGEIF(IMDB_Movie_Data!A:A, D1557, IMDB_Movie_Data!I:I)</f>
        <v>5.2</v>
      </c>
      <c r="G1557" s="6">
        <f t="shared" si="24"/>
        <v>0.995</v>
      </c>
    </row>
    <row r="1558" spans="4:7" hidden="1" x14ac:dyDescent="0.3">
      <c r="D1558" s="2" t="s">
        <v>13756</v>
      </c>
      <c r="E1558" s="2">
        <f>COUNTIF(IMDB_Movie_Data!A:A, D1558)</f>
        <v>2</v>
      </c>
      <c r="F1558" s="2">
        <f>AVERAGEIF(IMDB_Movie_Data!A:A, D1558, IMDB_Movie_Data!I:I)</f>
        <v>5.1999999999999993</v>
      </c>
      <c r="G1558" s="6">
        <f t="shared" si="24"/>
        <v>0.98899999999999999</v>
      </c>
    </row>
    <row r="1559" spans="4:7" hidden="1" x14ac:dyDescent="0.3">
      <c r="D1559" s="2" t="s">
        <v>2703</v>
      </c>
      <c r="E1559" s="2">
        <f>COUNTIF(IMDB_Movie_Data!A:A, D1559)</f>
        <v>2</v>
      </c>
      <c r="F1559" s="2">
        <f>AVERAGEIF(IMDB_Movie_Data!A:A, D1559, IMDB_Movie_Data!I:I)</f>
        <v>5.1999999999999993</v>
      </c>
      <c r="G1559" s="6">
        <f t="shared" si="24"/>
        <v>0.99399999999999999</v>
      </c>
    </row>
    <row r="1560" spans="4:7" hidden="1" x14ac:dyDescent="0.3">
      <c r="D1560" s="2" t="s">
        <v>3880</v>
      </c>
      <c r="E1560" s="2">
        <f>COUNTIF(IMDB_Movie_Data!A:A, D1560)</f>
        <v>4</v>
      </c>
      <c r="F1560" s="2">
        <f>AVERAGEIF(IMDB_Movie_Data!A:A, D1560, IMDB_Movie_Data!I:I)</f>
        <v>5.1749999999999998</v>
      </c>
      <c r="G1560" s="6">
        <f t="shared" si="24"/>
        <v>0.99399999999999999</v>
      </c>
    </row>
    <row r="1561" spans="4:7" hidden="1" x14ac:dyDescent="0.3">
      <c r="D1561" s="2" t="s">
        <v>12236</v>
      </c>
      <c r="E1561" s="2">
        <f>COUNTIF(IMDB_Movie_Data!A:A, D1561)</f>
        <v>2</v>
      </c>
      <c r="F1561" s="2">
        <f>AVERAGEIF(IMDB_Movie_Data!A:A, D1561, IMDB_Movie_Data!I:I)</f>
        <v>5.15</v>
      </c>
      <c r="G1561" s="6">
        <f t="shared" si="24"/>
        <v>0.99399999999999999</v>
      </c>
    </row>
    <row r="1562" spans="4:7" hidden="1" x14ac:dyDescent="0.3">
      <c r="D1562" s="2" t="s">
        <v>10983</v>
      </c>
      <c r="E1562" s="2">
        <f>COUNTIF(IMDB_Movie_Data!A:A, D1562)</f>
        <v>3</v>
      </c>
      <c r="F1562" s="2">
        <f>AVERAGEIF(IMDB_Movie_Data!A:A, D1562, IMDB_Movie_Data!I:I)</f>
        <v>5.1000000000000005</v>
      </c>
      <c r="G1562" s="6">
        <f t="shared" si="24"/>
        <v>0.99399999999999999</v>
      </c>
    </row>
    <row r="1563" spans="4:7" hidden="1" x14ac:dyDescent="0.3">
      <c r="D1563" s="2" t="s">
        <v>13404</v>
      </c>
      <c r="E1563" s="2">
        <f>COUNTIF(IMDB_Movie_Data!A:A, D1563)</f>
        <v>2</v>
      </c>
      <c r="F1563" s="2">
        <f>AVERAGEIF(IMDB_Movie_Data!A:A, D1563, IMDB_Movie_Data!I:I)</f>
        <v>5.0999999999999996</v>
      </c>
      <c r="G1563" s="6">
        <f t="shared" si="24"/>
        <v>0.88100000000000001</v>
      </c>
    </row>
    <row r="1564" spans="4:7" hidden="1" x14ac:dyDescent="0.3">
      <c r="D1564" s="2" t="s">
        <v>4309</v>
      </c>
      <c r="E1564" s="2">
        <f>COUNTIF(IMDB_Movie_Data!A:A, D1564)</f>
        <v>2</v>
      </c>
      <c r="F1564" s="2">
        <f>AVERAGEIF(IMDB_Movie_Data!A:A, D1564, IMDB_Movie_Data!I:I)</f>
        <v>5.0999999999999996</v>
      </c>
      <c r="G1564" s="6">
        <f t="shared" si="24"/>
        <v>0.88600000000000001</v>
      </c>
    </row>
    <row r="1565" spans="4:7" hidden="1" x14ac:dyDescent="0.3">
      <c r="D1565" s="2" t="s">
        <v>6637</v>
      </c>
      <c r="E1565" s="2">
        <f>COUNTIF(IMDB_Movie_Data!A:A, D1565)</f>
        <v>2</v>
      </c>
      <c r="F1565" s="2">
        <f>AVERAGEIF(IMDB_Movie_Data!A:A, D1565, IMDB_Movie_Data!I:I)</f>
        <v>5.0999999999999996</v>
      </c>
      <c r="G1565" s="6">
        <f t="shared" si="24"/>
        <v>0.89</v>
      </c>
    </row>
    <row r="1566" spans="4:7" hidden="1" x14ac:dyDescent="0.3">
      <c r="D1566" s="2" t="s">
        <v>17143</v>
      </c>
      <c r="E1566" s="2">
        <f>COUNTIF(IMDB_Movie_Data!A:A, D1566)</f>
        <v>1</v>
      </c>
      <c r="F1566" s="2">
        <f>AVERAGEIF(IMDB_Movie_Data!A:A, D1566, IMDB_Movie_Data!I:I)</f>
        <v>5.0999999999999996</v>
      </c>
      <c r="G1566" s="6">
        <f t="shared" si="24"/>
        <v>0.89500000000000002</v>
      </c>
    </row>
    <row r="1567" spans="4:7" hidden="1" x14ac:dyDescent="0.3">
      <c r="D1567" s="2" t="s">
        <v>19802</v>
      </c>
      <c r="E1567" s="2">
        <f>COUNTIF(IMDB_Movie_Data!A:A, D1567)</f>
        <v>1</v>
      </c>
      <c r="F1567" s="2">
        <f>AVERAGEIF(IMDB_Movie_Data!A:A, D1567, IMDB_Movie_Data!I:I)</f>
        <v>5.0999999999999996</v>
      </c>
      <c r="G1567" s="6">
        <f t="shared" si="24"/>
        <v>0.9</v>
      </c>
    </row>
    <row r="1568" spans="4:7" hidden="1" x14ac:dyDescent="0.3">
      <c r="D1568" s="2" t="s">
        <v>17630</v>
      </c>
      <c r="E1568" s="2">
        <f>COUNTIF(IMDB_Movie_Data!A:A, D1568)</f>
        <v>1</v>
      </c>
      <c r="F1568" s="2">
        <f>AVERAGEIF(IMDB_Movie_Data!A:A, D1568, IMDB_Movie_Data!I:I)</f>
        <v>5.0999999999999996</v>
      </c>
      <c r="G1568" s="6">
        <f t="shared" si="24"/>
        <v>0.90400000000000003</v>
      </c>
    </row>
    <row r="1569" spans="4:7" hidden="1" x14ac:dyDescent="0.3">
      <c r="D1569" s="2" t="s">
        <v>14654</v>
      </c>
      <c r="E1569" s="2">
        <f>COUNTIF(IMDB_Movie_Data!A:A, D1569)</f>
        <v>1</v>
      </c>
      <c r="F1569" s="2">
        <f>AVERAGEIF(IMDB_Movie_Data!A:A, D1569, IMDB_Movie_Data!I:I)</f>
        <v>5.0999999999999996</v>
      </c>
      <c r="G1569" s="6">
        <f t="shared" si="24"/>
        <v>0.90900000000000003</v>
      </c>
    </row>
    <row r="1570" spans="4:7" hidden="1" x14ac:dyDescent="0.3">
      <c r="D1570" s="2" t="s">
        <v>13944</v>
      </c>
      <c r="E1570" s="2">
        <f>COUNTIF(IMDB_Movie_Data!A:A, D1570)</f>
        <v>1</v>
      </c>
      <c r="F1570" s="2">
        <f>AVERAGEIF(IMDB_Movie_Data!A:A, D1570, IMDB_Movie_Data!I:I)</f>
        <v>5.0999999999999996</v>
      </c>
      <c r="G1570" s="6">
        <f t="shared" si="24"/>
        <v>0.91400000000000003</v>
      </c>
    </row>
    <row r="1571" spans="4:7" hidden="1" x14ac:dyDescent="0.3">
      <c r="D1571" s="2" t="s">
        <v>13862</v>
      </c>
      <c r="E1571" s="2">
        <f>COUNTIF(IMDB_Movie_Data!A:A, D1571)</f>
        <v>1</v>
      </c>
      <c r="F1571" s="2">
        <f>AVERAGEIF(IMDB_Movie_Data!A:A, D1571, IMDB_Movie_Data!I:I)</f>
        <v>5.0999999999999996</v>
      </c>
      <c r="G1571" s="6">
        <f t="shared" si="24"/>
        <v>0.91900000000000004</v>
      </c>
    </row>
    <row r="1572" spans="4:7" hidden="1" x14ac:dyDescent="0.3">
      <c r="D1572" s="2" t="s">
        <v>19953</v>
      </c>
      <c r="E1572" s="2">
        <f>COUNTIF(IMDB_Movie_Data!A:A, D1572)</f>
        <v>1</v>
      </c>
      <c r="F1572" s="2">
        <f>AVERAGEIF(IMDB_Movie_Data!A:A, D1572, IMDB_Movie_Data!I:I)</f>
        <v>5.0999999999999996</v>
      </c>
      <c r="G1572" s="6">
        <f t="shared" si="24"/>
        <v>0.92400000000000004</v>
      </c>
    </row>
    <row r="1573" spans="4:7" hidden="1" x14ac:dyDescent="0.3">
      <c r="D1573" s="2" t="s">
        <v>22205</v>
      </c>
      <c r="E1573" s="2">
        <f>COUNTIF(IMDB_Movie_Data!A:A, D1573)</f>
        <v>1</v>
      </c>
      <c r="F1573" s="2">
        <f>AVERAGEIF(IMDB_Movie_Data!A:A, D1573, IMDB_Movie_Data!I:I)</f>
        <v>5.0999999999999996</v>
      </c>
      <c r="G1573" s="6">
        <f t="shared" si="24"/>
        <v>0.92900000000000005</v>
      </c>
    </row>
    <row r="1574" spans="4:7" hidden="1" x14ac:dyDescent="0.3">
      <c r="D1574" s="2" t="s">
        <v>20121</v>
      </c>
      <c r="E1574" s="2">
        <f>COUNTIF(IMDB_Movie_Data!A:A, D1574)</f>
        <v>1</v>
      </c>
      <c r="F1574" s="2">
        <f>AVERAGEIF(IMDB_Movie_Data!A:A, D1574, IMDB_Movie_Data!I:I)</f>
        <v>5.0999999999999996</v>
      </c>
      <c r="G1574" s="6">
        <f t="shared" si="24"/>
        <v>0.93400000000000005</v>
      </c>
    </row>
    <row r="1575" spans="4:7" hidden="1" x14ac:dyDescent="0.3">
      <c r="D1575" s="2" t="s">
        <v>13058</v>
      </c>
      <c r="E1575" s="2">
        <f>COUNTIF(IMDB_Movie_Data!A:A, D1575)</f>
        <v>1</v>
      </c>
      <c r="F1575" s="2">
        <f>AVERAGEIF(IMDB_Movie_Data!A:A, D1575, IMDB_Movie_Data!I:I)</f>
        <v>5.0999999999999996</v>
      </c>
      <c r="G1575" s="6">
        <f t="shared" si="24"/>
        <v>0.93899999999999995</v>
      </c>
    </row>
    <row r="1576" spans="4:7" hidden="1" x14ac:dyDescent="0.3">
      <c r="D1576" s="2" t="s">
        <v>22875</v>
      </c>
      <c r="E1576" s="2">
        <f>COUNTIF(IMDB_Movie_Data!A:A, D1576)</f>
        <v>1</v>
      </c>
      <c r="F1576" s="2">
        <f>AVERAGEIF(IMDB_Movie_Data!A:A, D1576, IMDB_Movie_Data!I:I)</f>
        <v>5.0999999999999996</v>
      </c>
      <c r="G1576" s="6">
        <f t="shared" si="24"/>
        <v>0.94399999999999995</v>
      </c>
    </row>
    <row r="1577" spans="4:7" hidden="1" x14ac:dyDescent="0.3">
      <c r="D1577" s="2" t="s">
        <v>13267</v>
      </c>
      <c r="E1577" s="2">
        <f>COUNTIF(IMDB_Movie_Data!A:A, D1577)</f>
        <v>1</v>
      </c>
      <c r="F1577" s="2">
        <f>AVERAGEIF(IMDB_Movie_Data!A:A, D1577, IMDB_Movie_Data!I:I)</f>
        <v>5.0999999999999996</v>
      </c>
      <c r="G1577" s="6">
        <f t="shared" si="24"/>
        <v>0.95</v>
      </c>
    </row>
    <row r="1578" spans="4:7" hidden="1" x14ac:dyDescent="0.3">
      <c r="D1578" s="2" t="s">
        <v>12928</v>
      </c>
      <c r="E1578" s="2">
        <f>COUNTIF(IMDB_Movie_Data!A:A, D1578)</f>
        <v>1</v>
      </c>
      <c r="F1578" s="2">
        <f>AVERAGEIF(IMDB_Movie_Data!A:A, D1578, IMDB_Movie_Data!I:I)</f>
        <v>5.0999999999999996</v>
      </c>
      <c r="G1578" s="6">
        <f t="shared" si="24"/>
        <v>0.95499999999999996</v>
      </c>
    </row>
    <row r="1579" spans="4:7" hidden="1" x14ac:dyDescent="0.3">
      <c r="D1579" s="2" t="s">
        <v>12173</v>
      </c>
      <c r="E1579" s="2">
        <f>COUNTIF(IMDB_Movie_Data!A:A, D1579)</f>
        <v>1</v>
      </c>
      <c r="F1579" s="2">
        <f>AVERAGEIF(IMDB_Movie_Data!A:A, D1579, IMDB_Movie_Data!I:I)</f>
        <v>5.0999999999999996</v>
      </c>
      <c r="G1579" s="6">
        <f t="shared" si="24"/>
        <v>0.96</v>
      </c>
    </row>
    <row r="1580" spans="4:7" hidden="1" x14ac:dyDescent="0.3">
      <c r="D1580" s="2" t="s">
        <v>10269</v>
      </c>
      <c r="E1580" s="2">
        <f>COUNTIF(IMDB_Movie_Data!A:A, D1580)</f>
        <v>1</v>
      </c>
      <c r="F1580" s="2">
        <f>AVERAGEIF(IMDB_Movie_Data!A:A, D1580, IMDB_Movie_Data!I:I)</f>
        <v>5.0999999999999996</v>
      </c>
      <c r="G1580" s="6">
        <f t="shared" si="24"/>
        <v>0.96599999999999997</v>
      </c>
    </row>
    <row r="1581" spans="4:7" hidden="1" x14ac:dyDescent="0.3">
      <c r="D1581" s="2" t="s">
        <v>10184</v>
      </c>
      <c r="E1581" s="2">
        <f>COUNTIF(IMDB_Movie_Data!A:A, D1581)</f>
        <v>1</v>
      </c>
      <c r="F1581" s="2">
        <f>AVERAGEIF(IMDB_Movie_Data!A:A, D1581, IMDB_Movie_Data!I:I)</f>
        <v>5.0999999999999996</v>
      </c>
      <c r="G1581" s="6">
        <f t="shared" si="24"/>
        <v>0.97099999999999997</v>
      </c>
    </row>
    <row r="1582" spans="4:7" hidden="1" x14ac:dyDescent="0.3">
      <c r="D1582" s="2" t="s">
        <v>8569</v>
      </c>
      <c r="E1582" s="2">
        <f>COUNTIF(IMDB_Movie_Data!A:A, D1582)</f>
        <v>1</v>
      </c>
      <c r="F1582" s="2">
        <f>AVERAGEIF(IMDB_Movie_Data!A:A, D1582, IMDB_Movie_Data!I:I)</f>
        <v>5.0999999999999996</v>
      </c>
      <c r="G1582" s="6">
        <f t="shared" si="24"/>
        <v>0.97699999999999998</v>
      </c>
    </row>
    <row r="1583" spans="4:7" hidden="1" x14ac:dyDescent="0.3">
      <c r="D1583" s="2" t="s">
        <v>1794</v>
      </c>
      <c r="E1583" s="2">
        <f>COUNTIF(IMDB_Movie_Data!A:A, D1583)</f>
        <v>1</v>
      </c>
      <c r="F1583" s="2">
        <f>AVERAGEIF(IMDB_Movie_Data!A:A, D1583, IMDB_Movie_Data!I:I)</f>
        <v>5.0999999999999996</v>
      </c>
      <c r="G1583" s="6">
        <f t="shared" si="24"/>
        <v>0.98199999999999998</v>
      </c>
    </row>
    <row r="1584" spans="4:7" hidden="1" x14ac:dyDescent="0.3">
      <c r="D1584" s="2" t="s">
        <v>868</v>
      </c>
      <c r="E1584" s="2">
        <f>COUNTIF(IMDB_Movie_Data!A:A, D1584)</f>
        <v>1</v>
      </c>
      <c r="F1584" s="2">
        <f>AVERAGEIF(IMDB_Movie_Data!A:A, D1584, IMDB_Movie_Data!I:I)</f>
        <v>5.0999999999999996</v>
      </c>
      <c r="G1584" s="6">
        <f t="shared" si="24"/>
        <v>0.98799999999999999</v>
      </c>
    </row>
    <row r="1585" spans="4:7" hidden="1" x14ac:dyDescent="0.3">
      <c r="D1585" s="2" t="s">
        <v>3810</v>
      </c>
      <c r="E1585" s="2">
        <f>COUNTIF(IMDB_Movie_Data!A:A, D1585)</f>
        <v>1</v>
      </c>
      <c r="F1585" s="2">
        <f>AVERAGEIF(IMDB_Movie_Data!A:A, D1585, IMDB_Movie_Data!I:I)</f>
        <v>5.0999999999999996</v>
      </c>
      <c r="G1585" s="6">
        <f t="shared" si="24"/>
        <v>0.99399999999999999</v>
      </c>
    </row>
    <row r="1586" spans="4:7" hidden="1" x14ac:dyDescent="0.3">
      <c r="D1586" s="2" t="s">
        <v>9970</v>
      </c>
      <c r="E1586" s="2">
        <f>COUNTIF(IMDB_Movie_Data!A:A, D1586)</f>
        <v>2</v>
      </c>
      <c r="F1586" s="2">
        <f>AVERAGEIF(IMDB_Movie_Data!A:A, D1586, IMDB_Movie_Data!I:I)</f>
        <v>5.0500000000000007</v>
      </c>
      <c r="G1586" s="6">
        <f t="shared" si="24"/>
        <v>0.99399999999999999</v>
      </c>
    </row>
    <row r="1587" spans="4:7" hidden="1" x14ac:dyDescent="0.3">
      <c r="D1587" s="2" t="s">
        <v>9834</v>
      </c>
      <c r="E1587" s="2">
        <f>COUNTIF(IMDB_Movie_Data!A:A, D1587)</f>
        <v>2</v>
      </c>
      <c r="F1587" s="2">
        <f>AVERAGEIF(IMDB_Movie_Data!A:A, D1587, IMDB_Movie_Data!I:I)</f>
        <v>5.05</v>
      </c>
      <c r="G1587" s="6">
        <f t="shared" si="24"/>
        <v>0.99399999999999999</v>
      </c>
    </row>
    <row r="1588" spans="4:7" hidden="1" x14ac:dyDescent="0.3">
      <c r="D1588" s="2" t="s">
        <v>9593</v>
      </c>
      <c r="E1588" s="2">
        <f>COUNTIF(IMDB_Movie_Data!A:A, D1588)</f>
        <v>3</v>
      </c>
      <c r="F1588" s="2">
        <f>AVERAGEIF(IMDB_Movie_Data!A:A, D1588, IMDB_Movie_Data!I:I)</f>
        <v>5</v>
      </c>
      <c r="G1588" s="6">
        <f t="shared" si="24"/>
        <v>0.91100000000000003</v>
      </c>
    </row>
    <row r="1589" spans="4:7" hidden="1" x14ac:dyDescent="0.3">
      <c r="D1589" s="2" t="s">
        <v>6731</v>
      </c>
      <c r="E1589" s="2">
        <f>COUNTIF(IMDB_Movie_Data!A:A, D1589)</f>
        <v>3</v>
      </c>
      <c r="F1589" s="2">
        <f>AVERAGEIF(IMDB_Movie_Data!A:A, D1589, IMDB_Movie_Data!I:I)</f>
        <v>5</v>
      </c>
      <c r="G1589" s="6">
        <f t="shared" si="24"/>
        <v>0.91600000000000004</v>
      </c>
    </row>
    <row r="1590" spans="4:7" hidden="1" x14ac:dyDescent="0.3">
      <c r="D1590" s="2" t="s">
        <v>5158</v>
      </c>
      <c r="E1590" s="2">
        <f>COUNTIF(IMDB_Movie_Data!A:A, D1590)</f>
        <v>2</v>
      </c>
      <c r="F1590" s="2">
        <f>AVERAGEIF(IMDB_Movie_Data!A:A, D1590, IMDB_Movie_Data!I:I)</f>
        <v>5</v>
      </c>
      <c r="G1590" s="6">
        <f t="shared" si="24"/>
        <v>0.92200000000000004</v>
      </c>
    </row>
    <row r="1591" spans="4:7" hidden="1" x14ac:dyDescent="0.3">
      <c r="D1591" s="2" t="s">
        <v>4080</v>
      </c>
      <c r="E1591" s="2">
        <f>COUNTIF(IMDB_Movie_Data!A:A, D1591)</f>
        <v>2</v>
      </c>
      <c r="F1591" s="2">
        <f>AVERAGEIF(IMDB_Movie_Data!A:A, D1591, IMDB_Movie_Data!I:I)</f>
        <v>5</v>
      </c>
      <c r="G1591" s="6">
        <f t="shared" si="24"/>
        <v>0.92700000000000005</v>
      </c>
    </row>
    <row r="1592" spans="4:7" hidden="1" x14ac:dyDescent="0.3">
      <c r="D1592" s="2" t="s">
        <v>14086</v>
      </c>
      <c r="E1592" s="2">
        <f>COUNTIF(IMDB_Movie_Data!A:A, D1592)</f>
        <v>2</v>
      </c>
      <c r="F1592" s="2">
        <f>AVERAGEIF(IMDB_Movie_Data!A:A, D1592, IMDB_Movie_Data!I:I)</f>
        <v>5</v>
      </c>
      <c r="G1592" s="6">
        <f t="shared" si="24"/>
        <v>0.93300000000000005</v>
      </c>
    </row>
    <row r="1593" spans="4:7" hidden="1" x14ac:dyDescent="0.3">
      <c r="D1593" s="2" t="s">
        <v>6804</v>
      </c>
      <c r="E1593" s="2">
        <f>COUNTIF(IMDB_Movie_Data!A:A, D1593)</f>
        <v>2</v>
      </c>
      <c r="F1593" s="2">
        <f>AVERAGEIF(IMDB_Movie_Data!A:A, D1593, IMDB_Movie_Data!I:I)</f>
        <v>5</v>
      </c>
      <c r="G1593" s="6">
        <f t="shared" si="24"/>
        <v>0.93899999999999995</v>
      </c>
    </row>
    <row r="1594" spans="4:7" hidden="1" x14ac:dyDescent="0.3">
      <c r="D1594" s="2" t="s">
        <v>5780</v>
      </c>
      <c r="E1594" s="2">
        <f>COUNTIF(IMDB_Movie_Data!A:A, D1594)</f>
        <v>2</v>
      </c>
      <c r="F1594" s="2">
        <f>AVERAGEIF(IMDB_Movie_Data!A:A, D1594, IMDB_Movie_Data!I:I)</f>
        <v>5</v>
      </c>
      <c r="G1594" s="6">
        <f t="shared" si="24"/>
        <v>0.94399999999999995</v>
      </c>
    </row>
    <row r="1595" spans="4:7" hidden="1" x14ac:dyDescent="0.3">
      <c r="D1595" s="2" t="s">
        <v>11299</v>
      </c>
      <c r="E1595" s="2">
        <f>COUNTIF(IMDB_Movie_Data!A:A, D1595)</f>
        <v>1</v>
      </c>
      <c r="F1595" s="2">
        <f>AVERAGEIF(IMDB_Movie_Data!A:A, D1595, IMDB_Movie_Data!I:I)</f>
        <v>5</v>
      </c>
      <c r="G1595" s="6">
        <f t="shared" si="24"/>
        <v>0.95</v>
      </c>
    </row>
    <row r="1596" spans="4:7" hidden="1" x14ac:dyDescent="0.3">
      <c r="D1596" s="2" t="s">
        <v>11910</v>
      </c>
      <c r="E1596" s="2">
        <f>COUNTIF(IMDB_Movie_Data!A:A, D1596)</f>
        <v>1</v>
      </c>
      <c r="F1596" s="2">
        <f>AVERAGEIF(IMDB_Movie_Data!A:A, D1596, IMDB_Movie_Data!I:I)</f>
        <v>5</v>
      </c>
      <c r="G1596" s="6">
        <f t="shared" si="24"/>
        <v>0.95599999999999996</v>
      </c>
    </row>
    <row r="1597" spans="4:7" hidden="1" x14ac:dyDescent="0.3">
      <c r="D1597" s="2" t="s">
        <v>11076</v>
      </c>
      <c r="E1597" s="2">
        <f>COUNTIF(IMDB_Movie_Data!A:A, D1597)</f>
        <v>1</v>
      </c>
      <c r="F1597" s="2">
        <f>AVERAGEIF(IMDB_Movie_Data!A:A, D1597, IMDB_Movie_Data!I:I)</f>
        <v>5</v>
      </c>
      <c r="G1597" s="6">
        <f t="shared" si="24"/>
        <v>0.96199999999999997</v>
      </c>
    </row>
    <row r="1598" spans="4:7" hidden="1" x14ac:dyDescent="0.3">
      <c r="D1598" s="2" t="s">
        <v>15850</v>
      </c>
      <c r="E1598" s="2">
        <f>COUNTIF(IMDB_Movie_Data!A:A, D1598)</f>
        <v>1</v>
      </c>
      <c r="F1598" s="2">
        <f>AVERAGEIF(IMDB_Movie_Data!A:A, D1598, IMDB_Movie_Data!I:I)</f>
        <v>5</v>
      </c>
      <c r="G1598" s="6">
        <f t="shared" si="24"/>
        <v>0.96799999999999997</v>
      </c>
    </row>
    <row r="1599" spans="4:7" hidden="1" x14ac:dyDescent="0.3">
      <c r="D1599" s="2" t="s">
        <v>17592</v>
      </c>
      <c r="E1599" s="2">
        <f>COUNTIF(IMDB_Movie_Data!A:A, D1599)</f>
        <v>1</v>
      </c>
      <c r="F1599" s="2">
        <f>AVERAGEIF(IMDB_Movie_Data!A:A, D1599, IMDB_Movie_Data!I:I)</f>
        <v>5</v>
      </c>
      <c r="G1599" s="6">
        <f t="shared" si="24"/>
        <v>0.97399999999999998</v>
      </c>
    </row>
    <row r="1600" spans="4:7" hidden="1" x14ac:dyDescent="0.3">
      <c r="D1600" s="2" t="s">
        <v>17642</v>
      </c>
      <c r="E1600" s="2">
        <f>COUNTIF(IMDB_Movie_Data!A:A, D1600)</f>
        <v>1</v>
      </c>
      <c r="F1600" s="2">
        <f>AVERAGEIF(IMDB_Movie_Data!A:A, D1600, IMDB_Movie_Data!I:I)</f>
        <v>5</v>
      </c>
      <c r="G1600" s="6">
        <f t="shared" si="24"/>
        <v>0.98</v>
      </c>
    </row>
    <row r="1601" spans="4:7" hidden="1" x14ac:dyDescent="0.3">
      <c r="D1601" s="2" t="s">
        <v>19451</v>
      </c>
      <c r="E1601" s="2">
        <f>COUNTIF(IMDB_Movie_Data!A:A, D1601)</f>
        <v>1</v>
      </c>
      <c r="F1601" s="2">
        <f>AVERAGEIF(IMDB_Movie_Data!A:A, D1601, IMDB_Movie_Data!I:I)</f>
        <v>5</v>
      </c>
      <c r="G1601" s="6">
        <f t="shared" si="24"/>
        <v>0.98699999999999999</v>
      </c>
    </row>
    <row r="1602" spans="4:7" hidden="1" x14ac:dyDescent="0.3">
      <c r="D1602" s="2" t="s">
        <v>21537</v>
      </c>
      <c r="E1602" s="2">
        <f>COUNTIF(IMDB_Movie_Data!A:A, D1602)</f>
        <v>1</v>
      </c>
      <c r="F1602" s="2">
        <f>AVERAGEIF(IMDB_Movie_Data!A:A, D1602, IMDB_Movie_Data!I:I)</f>
        <v>5</v>
      </c>
      <c r="G1602" s="6">
        <f t="shared" si="24"/>
        <v>0.99299999999999999</v>
      </c>
    </row>
    <row r="1603" spans="4:7" hidden="1" x14ac:dyDescent="0.3">
      <c r="D1603" s="2" t="s">
        <v>1575</v>
      </c>
      <c r="E1603" s="2">
        <f>COUNTIF(IMDB_Movie_Data!A:A, D1603)</f>
        <v>6</v>
      </c>
      <c r="F1603" s="2">
        <f>AVERAGEIF(IMDB_Movie_Data!A:A, D1603, IMDB_Movie_Data!I:I)</f>
        <v>4.9166666666666661</v>
      </c>
      <c r="G1603" s="6">
        <f t="shared" si="24"/>
        <v>0.99299999999999999</v>
      </c>
    </row>
    <row r="1604" spans="4:7" hidden="1" x14ac:dyDescent="0.3">
      <c r="D1604" s="2" t="s">
        <v>11380</v>
      </c>
      <c r="E1604" s="2">
        <f>COUNTIF(IMDB_Movie_Data!A:A, D1604)</f>
        <v>1</v>
      </c>
      <c r="F1604" s="2">
        <f>AVERAGEIF(IMDB_Movie_Data!A:A, D1604, IMDB_Movie_Data!I:I)</f>
        <v>4.9000000000000004</v>
      </c>
      <c r="G1604" s="6">
        <f t="shared" si="24"/>
        <v>0.94699999999999995</v>
      </c>
    </row>
    <row r="1605" spans="4:7" hidden="1" x14ac:dyDescent="0.3">
      <c r="D1605" s="2" t="s">
        <v>8814</v>
      </c>
      <c r="E1605" s="2">
        <f>COUNTIF(IMDB_Movie_Data!A:A, D1605)</f>
        <v>1</v>
      </c>
      <c r="F1605" s="2">
        <f>AVERAGEIF(IMDB_Movie_Data!A:A, D1605, IMDB_Movie_Data!I:I)</f>
        <v>4.9000000000000004</v>
      </c>
      <c r="G1605" s="6">
        <f t="shared" ref="G1605:G1668" si="25">_xlfn.PERCENTRANK.EXC(F1605:F3355, F1605)</f>
        <v>0.95299999999999996</v>
      </c>
    </row>
    <row r="1606" spans="4:7" hidden="1" x14ac:dyDescent="0.3">
      <c r="D1606" s="2" t="s">
        <v>7829</v>
      </c>
      <c r="E1606" s="2">
        <f>COUNTIF(IMDB_Movie_Data!A:A, D1606)</f>
        <v>1</v>
      </c>
      <c r="F1606" s="2">
        <f>AVERAGEIF(IMDB_Movie_Data!A:A, D1606, IMDB_Movie_Data!I:I)</f>
        <v>4.9000000000000004</v>
      </c>
      <c r="G1606" s="6">
        <f t="shared" si="25"/>
        <v>0.96</v>
      </c>
    </row>
    <row r="1607" spans="4:7" hidden="1" x14ac:dyDescent="0.3">
      <c r="D1607" s="2" t="s">
        <v>12460</v>
      </c>
      <c r="E1607" s="2">
        <f>COUNTIF(IMDB_Movie_Data!A:A, D1607)</f>
        <v>1</v>
      </c>
      <c r="F1607" s="2">
        <f>AVERAGEIF(IMDB_Movie_Data!A:A, D1607, IMDB_Movie_Data!I:I)</f>
        <v>4.9000000000000004</v>
      </c>
      <c r="G1607" s="6">
        <f t="shared" si="25"/>
        <v>0.96599999999999997</v>
      </c>
    </row>
    <row r="1608" spans="4:7" hidden="1" x14ac:dyDescent="0.3">
      <c r="D1608" s="2" t="s">
        <v>12967</v>
      </c>
      <c r="E1608" s="2">
        <f>COUNTIF(IMDB_Movie_Data!A:A, D1608)</f>
        <v>1</v>
      </c>
      <c r="F1608" s="2">
        <f>AVERAGEIF(IMDB_Movie_Data!A:A, D1608, IMDB_Movie_Data!I:I)</f>
        <v>4.9000000000000004</v>
      </c>
      <c r="G1608" s="6">
        <f t="shared" si="25"/>
        <v>0.97299999999999998</v>
      </c>
    </row>
    <row r="1609" spans="4:7" hidden="1" x14ac:dyDescent="0.3">
      <c r="D1609" s="2" t="s">
        <v>13097</v>
      </c>
      <c r="E1609" s="2">
        <f>COUNTIF(IMDB_Movie_Data!A:A, D1609)</f>
        <v>1</v>
      </c>
      <c r="F1609" s="2">
        <f>AVERAGEIF(IMDB_Movie_Data!A:A, D1609, IMDB_Movie_Data!I:I)</f>
        <v>4.9000000000000004</v>
      </c>
      <c r="G1609" s="6">
        <f t="shared" si="25"/>
        <v>0.97899999999999998</v>
      </c>
    </row>
    <row r="1610" spans="4:7" hidden="1" x14ac:dyDescent="0.3">
      <c r="D1610" s="2" t="s">
        <v>15645</v>
      </c>
      <c r="E1610" s="2">
        <f>COUNTIF(IMDB_Movie_Data!A:A, D1610)</f>
        <v>1</v>
      </c>
      <c r="F1610" s="2">
        <f>AVERAGEIF(IMDB_Movie_Data!A:A, D1610, IMDB_Movie_Data!I:I)</f>
        <v>4.9000000000000004</v>
      </c>
      <c r="G1610" s="6">
        <f t="shared" si="25"/>
        <v>0.98599999999999999</v>
      </c>
    </row>
    <row r="1611" spans="4:7" hidden="1" x14ac:dyDescent="0.3">
      <c r="D1611" s="2" t="s">
        <v>17712</v>
      </c>
      <c r="E1611" s="2">
        <f>COUNTIF(IMDB_Movie_Data!A:A, D1611)</f>
        <v>1</v>
      </c>
      <c r="F1611" s="2">
        <f>AVERAGEIF(IMDB_Movie_Data!A:A, D1611, IMDB_Movie_Data!I:I)</f>
        <v>4.9000000000000004</v>
      </c>
      <c r="G1611" s="6">
        <f t="shared" si="25"/>
        <v>0.99299999999999999</v>
      </c>
    </row>
    <row r="1612" spans="4:7" hidden="1" x14ac:dyDescent="0.3">
      <c r="D1612" s="2" t="s">
        <v>4987</v>
      </c>
      <c r="E1612" s="2">
        <f>COUNTIF(IMDB_Movie_Data!A:A, D1612)</f>
        <v>4</v>
      </c>
      <c r="F1612" s="2">
        <f>AVERAGEIF(IMDB_Movie_Data!A:A, D1612, IMDB_Movie_Data!I:I)</f>
        <v>4.875</v>
      </c>
      <c r="G1612" s="6">
        <f t="shared" si="25"/>
        <v>0.99299999999999999</v>
      </c>
    </row>
    <row r="1613" spans="4:7" hidden="1" x14ac:dyDescent="0.3">
      <c r="D1613" s="2" t="s">
        <v>4107</v>
      </c>
      <c r="E1613" s="2">
        <f>COUNTIF(IMDB_Movie_Data!A:A, D1613)</f>
        <v>6</v>
      </c>
      <c r="F1613" s="2">
        <f>AVERAGEIF(IMDB_Movie_Data!A:A, D1613, IMDB_Movie_Data!I:I)</f>
        <v>4.8166666666666664</v>
      </c>
      <c r="G1613" s="6">
        <f t="shared" si="25"/>
        <v>0.99299999999999999</v>
      </c>
    </row>
    <row r="1614" spans="4:7" hidden="1" x14ac:dyDescent="0.3">
      <c r="D1614" s="2" t="s">
        <v>5314</v>
      </c>
      <c r="E1614" s="2">
        <f>COUNTIF(IMDB_Movie_Data!A:A, D1614)</f>
        <v>2</v>
      </c>
      <c r="F1614" s="2">
        <f>AVERAGEIF(IMDB_Movie_Data!A:A, D1614, IMDB_Movie_Data!I:I)</f>
        <v>4.8</v>
      </c>
      <c r="G1614" s="6">
        <f t="shared" si="25"/>
        <v>0.90900000000000003</v>
      </c>
    </row>
    <row r="1615" spans="4:7" hidden="1" x14ac:dyDescent="0.3">
      <c r="D1615" s="2" t="s">
        <v>12441</v>
      </c>
      <c r="E1615" s="2">
        <f>COUNTIF(IMDB_Movie_Data!A:A, D1615)</f>
        <v>1</v>
      </c>
      <c r="F1615" s="2">
        <f>AVERAGEIF(IMDB_Movie_Data!A:A, D1615, IMDB_Movie_Data!I:I)</f>
        <v>4.8</v>
      </c>
      <c r="G1615" s="6">
        <f t="shared" si="25"/>
        <v>0.91500000000000004</v>
      </c>
    </row>
    <row r="1616" spans="4:7" hidden="1" x14ac:dyDescent="0.3">
      <c r="D1616" s="2" t="s">
        <v>10566</v>
      </c>
      <c r="E1616" s="2">
        <f>COUNTIF(IMDB_Movie_Data!A:A, D1616)</f>
        <v>1</v>
      </c>
      <c r="F1616" s="2">
        <f>AVERAGEIF(IMDB_Movie_Data!A:A, D1616, IMDB_Movie_Data!I:I)</f>
        <v>4.8</v>
      </c>
      <c r="G1616" s="6">
        <f t="shared" si="25"/>
        <v>0.92100000000000004</v>
      </c>
    </row>
    <row r="1617" spans="4:7" hidden="1" x14ac:dyDescent="0.3">
      <c r="D1617" s="2" t="s">
        <v>8978</v>
      </c>
      <c r="E1617" s="2">
        <f>COUNTIF(IMDB_Movie_Data!A:A, D1617)</f>
        <v>1</v>
      </c>
      <c r="F1617" s="2">
        <f>AVERAGEIF(IMDB_Movie_Data!A:A, D1617, IMDB_Movie_Data!I:I)</f>
        <v>4.8</v>
      </c>
      <c r="G1617" s="6">
        <f t="shared" si="25"/>
        <v>0.92800000000000005</v>
      </c>
    </row>
    <row r="1618" spans="4:7" hidden="1" x14ac:dyDescent="0.3">
      <c r="D1618" s="2" t="s">
        <v>12884</v>
      </c>
      <c r="E1618" s="2">
        <f>COUNTIF(IMDB_Movie_Data!A:A, D1618)</f>
        <v>1</v>
      </c>
      <c r="F1618" s="2">
        <f>AVERAGEIF(IMDB_Movie_Data!A:A, D1618, IMDB_Movie_Data!I:I)</f>
        <v>4.8</v>
      </c>
      <c r="G1618" s="6">
        <f t="shared" si="25"/>
        <v>0.93500000000000005</v>
      </c>
    </row>
    <row r="1619" spans="4:7" hidden="1" x14ac:dyDescent="0.3">
      <c r="D1619" s="2" t="s">
        <v>15224</v>
      </c>
      <c r="E1619" s="2">
        <f>COUNTIF(IMDB_Movie_Data!A:A, D1619)</f>
        <v>1</v>
      </c>
      <c r="F1619" s="2">
        <f>AVERAGEIF(IMDB_Movie_Data!A:A, D1619, IMDB_Movie_Data!I:I)</f>
        <v>4.8</v>
      </c>
      <c r="G1619" s="6">
        <f t="shared" si="25"/>
        <v>0.94199999999999995</v>
      </c>
    </row>
    <row r="1620" spans="4:7" hidden="1" x14ac:dyDescent="0.3">
      <c r="D1620" s="2" t="s">
        <v>8696</v>
      </c>
      <c r="E1620" s="2">
        <f>COUNTIF(IMDB_Movie_Data!A:A, D1620)</f>
        <v>1</v>
      </c>
      <c r="F1620" s="2">
        <f>AVERAGEIF(IMDB_Movie_Data!A:A, D1620, IMDB_Movie_Data!I:I)</f>
        <v>4.8</v>
      </c>
      <c r="G1620" s="6">
        <f t="shared" si="25"/>
        <v>0.94799999999999995</v>
      </c>
    </row>
    <row r="1621" spans="4:7" hidden="1" x14ac:dyDescent="0.3">
      <c r="D1621" s="2" t="s">
        <v>8624</v>
      </c>
      <c r="E1621" s="2">
        <f>COUNTIF(IMDB_Movie_Data!A:A, D1621)</f>
        <v>1</v>
      </c>
      <c r="F1621" s="2">
        <f>AVERAGEIF(IMDB_Movie_Data!A:A, D1621, IMDB_Movie_Data!I:I)</f>
        <v>4.8</v>
      </c>
      <c r="G1621" s="6">
        <f t="shared" si="25"/>
        <v>0.95499999999999996</v>
      </c>
    </row>
    <row r="1622" spans="4:7" hidden="1" x14ac:dyDescent="0.3">
      <c r="D1622" s="2" t="s">
        <v>18613</v>
      </c>
      <c r="E1622" s="2">
        <f>COUNTIF(IMDB_Movie_Data!A:A, D1622)</f>
        <v>1</v>
      </c>
      <c r="F1622" s="2">
        <f>AVERAGEIF(IMDB_Movie_Data!A:A, D1622, IMDB_Movie_Data!I:I)</f>
        <v>4.8</v>
      </c>
      <c r="G1622" s="6">
        <f t="shared" si="25"/>
        <v>0.96199999999999997</v>
      </c>
    </row>
    <row r="1623" spans="4:7" hidden="1" x14ac:dyDescent="0.3">
      <c r="D1623" s="2" t="s">
        <v>21802</v>
      </c>
      <c r="E1623" s="2">
        <f>COUNTIF(IMDB_Movie_Data!A:A, D1623)</f>
        <v>1</v>
      </c>
      <c r="F1623" s="2">
        <f>AVERAGEIF(IMDB_Movie_Data!A:A, D1623, IMDB_Movie_Data!I:I)</f>
        <v>4.8</v>
      </c>
      <c r="G1623" s="6">
        <f t="shared" si="25"/>
        <v>0.97</v>
      </c>
    </row>
    <row r="1624" spans="4:7" hidden="1" x14ac:dyDescent="0.3">
      <c r="D1624" s="2" t="s">
        <v>8613</v>
      </c>
      <c r="E1624" s="2">
        <f>COUNTIF(IMDB_Movie_Data!A:A, D1624)</f>
        <v>1</v>
      </c>
      <c r="F1624" s="2">
        <f>AVERAGEIF(IMDB_Movie_Data!A:A, D1624, IMDB_Movie_Data!I:I)</f>
        <v>4.8</v>
      </c>
      <c r="G1624" s="6">
        <f t="shared" si="25"/>
        <v>0.97699999999999998</v>
      </c>
    </row>
    <row r="1625" spans="4:7" hidden="1" x14ac:dyDescent="0.3">
      <c r="D1625" s="2" t="s">
        <v>23107</v>
      </c>
      <c r="E1625" s="2">
        <f>COUNTIF(IMDB_Movie_Data!A:A, D1625)</f>
        <v>1</v>
      </c>
      <c r="F1625" s="2">
        <f>AVERAGEIF(IMDB_Movie_Data!A:A, D1625, IMDB_Movie_Data!I:I)</f>
        <v>4.8</v>
      </c>
      <c r="G1625" s="6">
        <f t="shared" si="25"/>
        <v>0.98399999999999999</v>
      </c>
    </row>
    <row r="1626" spans="4:7" hidden="1" x14ac:dyDescent="0.3">
      <c r="D1626" s="2" t="s">
        <v>7657</v>
      </c>
      <c r="E1626" s="2">
        <f>COUNTIF(IMDB_Movie_Data!A:A, D1626)</f>
        <v>1</v>
      </c>
      <c r="F1626" s="2">
        <f>AVERAGEIF(IMDB_Movie_Data!A:A, D1626, IMDB_Movie_Data!I:I)</f>
        <v>4.8</v>
      </c>
      <c r="G1626" s="6">
        <f t="shared" si="25"/>
        <v>0.99199999999999999</v>
      </c>
    </row>
    <row r="1627" spans="4:7" hidden="1" x14ac:dyDescent="0.3">
      <c r="D1627" s="2" t="s">
        <v>9516</v>
      </c>
      <c r="E1627" s="2">
        <f>COUNTIF(IMDB_Movie_Data!A:A, D1627)</f>
        <v>6</v>
      </c>
      <c r="F1627" s="2">
        <f>AVERAGEIF(IMDB_Movie_Data!A:A, D1627, IMDB_Movie_Data!I:I)</f>
        <v>4.7666666666666666</v>
      </c>
      <c r="G1627" s="6">
        <f t="shared" si="25"/>
        <v>0.99199999999999999</v>
      </c>
    </row>
    <row r="1628" spans="4:7" hidden="1" x14ac:dyDescent="0.3">
      <c r="D1628" s="2" t="s">
        <v>9927</v>
      </c>
      <c r="E1628" s="2">
        <f>COUNTIF(IMDB_Movie_Data!A:A, D1628)</f>
        <v>3</v>
      </c>
      <c r="F1628" s="2">
        <f>AVERAGEIF(IMDB_Movie_Data!A:A, D1628, IMDB_Movie_Data!I:I)</f>
        <v>4.7333333333333334</v>
      </c>
      <c r="G1628" s="6">
        <f t="shared" si="25"/>
        <v>0.99199999999999999</v>
      </c>
    </row>
    <row r="1629" spans="4:7" hidden="1" x14ac:dyDescent="0.3">
      <c r="D1629" s="2" t="s">
        <v>11926</v>
      </c>
      <c r="E1629" s="2">
        <f>COUNTIF(IMDB_Movie_Data!A:A, D1629)</f>
        <v>2</v>
      </c>
      <c r="F1629" s="2">
        <f>AVERAGEIF(IMDB_Movie_Data!A:A, D1629, IMDB_Movie_Data!I:I)</f>
        <v>4.7</v>
      </c>
      <c r="G1629" s="6">
        <f t="shared" si="25"/>
        <v>0.91400000000000003</v>
      </c>
    </row>
    <row r="1630" spans="4:7" hidden="1" x14ac:dyDescent="0.3">
      <c r="D1630" s="2" t="s">
        <v>15394</v>
      </c>
      <c r="E1630" s="2">
        <f>COUNTIF(IMDB_Movie_Data!A:A, D1630)</f>
        <v>1</v>
      </c>
      <c r="F1630" s="2">
        <f>AVERAGEIF(IMDB_Movie_Data!A:A, D1630, IMDB_Movie_Data!I:I)</f>
        <v>4.7</v>
      </c>
      <c r="G1630" s="6">
        <f t="shared" si="25"/>
        <v>0.92100000000000004</v>
      </c>
    </row>
    <row r="1631" spans="4:7" hidden="1" x14ac:dyDescent="0.3">
      <c r="D1631" s="2" t="s">
        <v>12940</v>
      </c>
      <c r="E1631" s="2">
        <f>COUNTIF(IMDB_Movie_Data!A:A, D1631)</f>
        <v>1</v>
      </c>
      <c r="F1631" s="2">
        <f>AVERAGEIF(IMDB_Movie_Data!A:A, D1631, IMDB_Movie_Data!I:I)</f>
        <v>4.7</v>
      </c>
      <c r="G1631" s="6">
        <f t="shared" si="25"/>
        <v>0.92800000000000005</v>
      </c>
    </row>
    <row r="1632" spans="4:7" hidden="1" x14ac:dyDescent="0.3">
      <c r="D1632" s="2" t="s">
        <v>17255</v>
      </c>
      <c r="E1632" s="2">
        <f>COUNTIF(IMDB_Movie_Data!A:A, D1632)</f>
        <v>1</v>
      </c>
      <c r="F1632" s="2">
        <f>AVERAGEIF(IMDB_Movie_Data!A:A, D1632, IMDB_Movie_Data!I:I)</f>
        <v>4.7</v>
      </c>
      <c r="G1632" s="6">
        <f t="shared" si="25"/>
        <v>0.93600000000000005</v>
      </c>
    </row>
    <row r="1633" spans="4:7" hidden="1" x14ac:dyDescent="0.3">
      <c r="D1633" s="2" t="s">
        <v>18991</v>
      </c>
      <c r="E1633" s="2">
        <f>COUNTIF(IMDB_Movie_Data!A:A, D1633)</f>
        <v>1</v>
      </c>
      <c r="F1633" s="2">
        <f>AVERAGEIF(IMDB_Movie_Data!A:A, D1633, IMDB_Movie_Data!I:I)</f>
        <v>4.7</v>
      </c>
      <c r="G1633" s="6">
        <f t="shared" si="25"/>
        <v>0.94299999999999995</v>
      </c>
    </row>
    <row r="1634" spans="4:7" hidden="1" x14ac:dyDescent="0.3">
      <c r="D1634" s="2" t="s">
        <v>10645</v>
      </c>
      <c r="E1634" s="2">
        <f>COUNTIF(IMDB_Movie_Data!A:A, D1634)</f>
        <v>1</v>
      </c>
      <c r="F1634" s="2">
        <f>AVERAGEIF(IMDB_Movie_Data!A:A, D1634, IMDB_Movie_Data!I:I)</f>
        <v>4.7</v>
      </c>
      <c r="G1634" s="6">
        <f t="shared" si="25"/>
        <v>0.95099999999999996</v>
      </c>
    </row>
    <row r="1635" spans="4:7" hidden="1" x14ac:dyDescent="0.3">
      <c r="D1635" s="2" t="s">
        <v>6578</v>
      </c>
      <c r="E1635" s="2">
        <f>COUNTIF(IMDB_Movie_Data!A:A, D1635)</f>
        <v>1</v>
      </c>
      <c r="F1635" s="2">
        <f>AVERAGEIF(IMDB_Movie_Data!A:A, D1635, IMDB_Movie_Data!I:I)</f>
        <v>4.7</v>
      </c>
      <c r="G1635" s="6">
        <f t="shared" si="25"/>
        <v>0.95899999999999996</v>
      </c>
    </row>
    <row r="1636" spans="4:7" hidden="1" x14ac:dyDescent="0.3">
      <c r="D1636" s="2" t="s">
        <v>20021</v>
      </c>
      <c r="E1636" s="2">
        <f>COUNTIF(IMDB_Movie_Data!A:A, D1636)</f>
        <v>1</v>
      </c>
      <c r="F1636" s="2">
        <f>AVERAGEIF(IMDB_Movie_Data!A:A, D1636, IMDB_Movie_Data!I:I)</f>
        <v>4.7</v>
      </c>
      <c r="G1636" s="6">
        <f t="shared" si="25"/>
        <v>0.96599999999999997</v>
      </c>
    </row>
    <row r="1637" spans="4:7" hidden="1" x14ac:dyDescent="0.3">
      <c r="D1637" s="2" t="s">
        <v>22857</v>
      </c>
      <c r="E1637" s="2">
        <f>COUNTIF(IMDB_Movie_Data!A:A, D1637)</f>
        <v>1</v>
      </c>
      <c r="F1637" s="2">
        <f>AVERAGEIF(IMDB_Movie_Data!A:A, D1637, IMDB_Movie_Data!I:I)</f>
        <v>4.7</v>
      </c>
      <c r="G1637" s="6">
        <f t="shared" si="25"/>
        <v>0.97499999999999998</v>
      </c>
    </row>
    <row r="1638" spans="4:7" hidden="1" x14ac:dyDescent="0.3">
      <c r="D1638" s="2" t="s">
        <v>4789</v>
      </c>
      <c r="E1638" s="2">
        <f>COUNTIF(IMDB_Movie_Data!A:A, D1638)</f>
        <v>1</v>
      </c>
      <c r="F1638" s="2">
        <f>AVERAGEIF(IMDB_Movie_Data!A:A, D1638, IMDB_Movie_Data!I:I)</f>
        <v>4.7</v>
      </c>
      <c r="G1638" s="6">
        <f t="shared" si="25"/>
        <v>0.98299999999999998</v>
      </c>
    </row>
    <row r="1639" spans="4:7" hidden="1" x14ac:dyDescent="0.3">
      <c r="D1639" s="2" t="s">
        <v>22973</v>
      </c>
      <c r="E1639" s="2">
        <f>COUNTIF(IMDB_Movie_Data!A:A, D1639)</f>
        <v>1</v>
      </c>
      <c r="F1639" s="2">
        <f>AVERAGEIF(IMDB_Movie_Data!A:A, D1639, IMDB_Movie_Data!I:I)</f>
        <v>4.7</v>
      </c>
      <c r="G1639" s="6">
        <f t="shared" si="25"/>
        <v>0.99099999999999999</v>
      </c>
    </row>
    <row r="1640" spans="4:7" hidden="1" x14ac:dyDescent="0.3">
      <c r="D1640" s="2" t="s">
        <v>13781</v>
      </c>
      <c r="E1640" s="2">
        <f>COUNTIF(IMDB_Movie_Data!A:A, D1640)</f>
        <v>2</v>
      </c>
      <c r="F1640" s="2">
        <f>AVERAGEIF(IMDB_Movie_Data!A:A, D1640, IMDB_Movie_Data!I:I)</f>
        <v>4.5999999999999996</v>
      </c>
      <c r="G1640" s="6">
        <f t="shared" si="25"/>
        <v>0.89700000000000002</v>
      </c>
    </row>
    <row r="1641" spans="4:7" hidden="1" x14ac:dyDescent="0.3">
      <c r="D1641" s="2" t="s">
        <v>14563</v>
      </c>
      <c r="E1641" s="2">
        <f>COUNTIF(IMDB_Movie_Data!A:A, D1641)</f>
        <v>1</v>
      </c>
      <c r="F1641" s="2">
        <f>AVERAGEIF(IMDB_Movie_Data!A:A, D1641, IMDB_Movie_Data!I:I)</f>
        <v>4.5999999999999996</v>
      </c>
      <c r="G1641" s="6">
        <f t="shared" si="25"/>
        <v>0.90500000000000003</v>
      </c>
    </row>
    <row r="1642" spans="4:7" hidden="1" x14ac:dyDescent="0.3">
      <c r="D1642" s="2" t="s">
        <v>14395</v>
      </c>
      <c r="E1642" s="2">
        <f>COUNTIF(IMDB_Movie_Data!A:A, D1642)</f>
        <v>1</v>
      </c>
      <c r="F1642" s="2">
        <f>AVERAGEIF(IMDB_Movie_Data!A:A, D1642, IMDB_Movie_Data!I:I)</f>
        <v>4.5999999999999996</v>
      </c>
      <c r="G1642" s="6">
        <f t="shared" si="25"/>
        <v>0.91300000000000003</v>
      </c>
    </row>
    <row r="1643" spans="4:7" hidden="1" x14ac:dyDescent="0.3">
      <c r="D1643" s="2" t="s">
        <v>13006</v>
      </c>
      <c r="E1643" s="2">
        <f>COUNTIF(IMDB_Movie_Data!A:A, D1643)</f>
        <v>1</v>
      </c>
      <c r="F1643" s="2">
        <f>AVERAGEIF(IMDB_Movie_Data!A:A, D1643, IMDB_Movie_Data!I:I)</f>
        <v>4.5999999999999996</v>
      </c>
      <c r="G1643" s="6">
        <f t="shared" si="25"/>
        <v>0.92100000000000004</v>
      </c>
    </row>
    <row r="1644" spans="4:7" hidden="1" x14ac:dyDescent="0.3">
      <c r="D1644" s="2" t="s">
        <v>17132</v>
      </c>
      <c r="E1644" s="2">
        <f>COUNTIF(IMDB_Movie_Data!A:A, D1644)</f>
        <v>1</v>
      </c>
      <c r="F1644" s="2">
        <f>AVERAGEIF(IMDB_Movie_Data!A:A, D1644, IMDB_Movie_Data!I:I)</f>
        <v>4.5999999999999996</v>
      </c>
      <c r="G1644" s="6">
        <f t="shared" si="25"/>
        <v>0.92900000000000005</v>
      </c>
    </row>
    <row r="1645" spans="4:7" hidden="1" x14ac:dyDescent="0.3">
      <c r="D1645" s="2" t="s">
        <v>20350</v>
      </c>
      <c r="E1645" s="2">
        <f>COUNTIF(IMDB_Movie_Data!A:A, D1645)</f>
        <v>1</v>
      </c>
      <c r="F1645" s="2">
        <f>AVERAGEIF(IMDB_Movie_Data!A:A, D1645, IMDB_Movie_Data!I:I)</f>
        <v>4.5999999999999996</v>
      </c>
      <c r="G1645" s="6">
        <f t="shared" si="25"/>
        <v>0.93700000000000006</v>
      </c>
    </row>
    <row r="1646" spans="4:7" hidden="1" x14ac:dyDescent="0.3">
      <c r="D1646" s="2" t="s">
        <v>10593</v>
      </c>
      <c r="E1646" s="2">
        <f>COUNTIF(IMDB_Movie_Data!A:A, D1646)</f>
        <v>1</v>
      </c>
      <c r="F1646" s="2">
        <f>AVERAGEIF(IMDB_Movie_Data!A:A, D1646, IMDB_Movie_Data!I:I)</f>
        <v>4.5999999999999996</v>
      </c>
      <c r="G1646" s="6">
        <f t="shared" si="25"/>
        <v>0.94499999999999995</v>
      </c>
    </row>
    <row r="1647" spans="4:7" hidden="1" x14ac:dyDescent="0.3">
      <c r="D1647" s="2" t="s">
        <v>10401</v>
      </c>
      <c r="E1647" s="2">
        <f>COUNTIF(IMDB_Movie_Data!A:A, D1647)</f>
        <v>1</v>
      </c>
      <c r="F1647" s="2">
        <f>AVERAGEIF(IMDB_Movie_Data!A:A, D1647, IMDB_Movie_Data!I:I)</f>
        <v>4.5999999999999996</v>
      </c>
      <c r="G1647" s="6">
        <f t="shared" si="25"/>
        <v>0.95399999999999996</v>
      </c>
    </row>
    <row r="1648" spans="4:7" hidden="1" x14ac:dyDescent="0.3">
      <c r="D1648" s="2" t="s">
        <v>19811</v>
      </c>
      <c r="E1648" s="2">
        <f>COUNTIF(IMDB_Movie_Data!A:A, D1648)</f>
        <v>1</v>
      </c>
      <c r="F1648" s="2">
        <f>AVERAGEIF(IMDB_Movie_Data!A:A, D1648, IMDB_Movie_Data!I:I)</f>
        <v>4.5999999999999996</v>
      </c>
      <c r="G1648" s="6">
        <f t="shared" si="25"/>
        <v>0.96299999999999997</v>
      </c>
    </row>
    <row r="1649" spans="4:7" hidden="1" x14ac:dyDescent="0.3">
      <c r="D1649" s="2" t="s">
        <v>12854</v>
      </c>
      <c r="E1649" s="2">
        <f>COUNTIF(IMDB_Movie_Data!A:A, D1649)</f>
        <v>1</v>
      </c>
      <c r="F1649" s="2">
        <f>AVERAGEIF(IMDB_Movie_Data!A:A, D1649, IMDB_Movie_Data!I:I)</f>
        <v>4.5999999999999996</v>
      </c>
      <c r="G1649" s="6">
        <f t="shared" si="25"/>
        <v>0.97199999999999998</v>
      </c>
    </row>
    <row r="1650" spans="4:7" hidden="1" x14ac:dyDescent="0.3">
      <c r="D1650" s="2" t="s">
        <v>8560</v>
      </c>
      <c r="E1650" s="2">
        <f>COUNTIF(IMDB_Movie_Data!A:A, D1650)</f>
        <v>1</v>
      </c>
      <c r="F1650" s="2">
        <f>AVERAGEIF(IMDB_Movie_Data!A:A, D1650, IMDB_Movie_Data!I:I)</f>
        <v>4.5999999999999996</v>
      </c>
      <c r="G1650" s="6">
        <f t="shared" si="25"/>
        <v>0.98099999999999998</v>
      </c>
    </row>
    <row r="1651" spans="4:7" hidden="1" x14ac:dyDescent="0.3">
      <c r="D1651" s="2" t="s">
        <v>22660</v>
      </c>
      <c r="E1651" s="2">
        <f>COUNTIF(IMDB_Movie_Data!A:A, D1651)</f>
        <v>1</v>
      </c>
      <c r="F1651" s="2">
        <f>AVERAGEIF(IMDB_Movie_Data!A:A, D1651, IMDB_Movie_Data!I:I)</f>
        <v>4.5999999999999996</v>
      </c>
      <c r="G1651" s="6">
        <f t="shared" si="25"/>
        <v>0.99</v>
      </c>
    </row>
    <row r="1652" spans="4:7" hidden="1" x14ac:dyDescent="0.3">
      <c r="D1652" s="2" t="s">
        <v>8410</v>
      </c>
      <c r="E1652" s="2">
        <f>COUNTIF(IMDB_Movie_Data!A:A, D1652)</f>
        <v>2</v>
      </c>
      <c r="F1652" s="2">
        <f>AVERAGEIF(IMDB_Movie_Data!A:A, D1652, IMDB_Movie_Data!I:I)</f>
        <v>4.5500000000000007</v>
      </c>
      <c r="G1652" s="6">
        <f t="shared" si="25"/>
        <v>0.98</v>
      </c>
    </row>
    <row r="1653" spans="4:7" hidden="1" x14ac:dyDescent="0.3">
      <c r="D1653" s="2" t="s">
        <v>6529</v>
      </c>
      <c r="E1653" s="2">
        <f>COUNTIF(IMDB_Movie_Data!A:A, D1653)</f>
        <v>2</v>
      </c>
      <c r="F1653" s="2">
        <f>AVERAGEIF(IMDB_Movie_Data!A:A, D1653, IMDB_Movie_Data!I:I)</f>
        <v>4.5500000000000007</v>
      </c>
      <c r="G1653" s="6">
        <f t="shared" si="25"/>
        <v>0.99</v>
      </c>
    </row>
    <row r="1654" spans="4:7" hidden="1" x14ac:dyDescent="0.3">
      <c r="D1654" s="2" t="s">
        <v>11400</v>
      </c>
      <c r="E1654" s="2">
        <f>COUNTIF(IMDB_Movie_Data!A:A, D1654)</f>
        <v>1</v>
      </c>
      <c r="F1654" s="2">
        <f>AVERAGEIF(IMDB_Movie_Data!A:A, D1654, IMDB_Movie_Data!I:I)</f>
        <v>4.5</v>
      </c>
      <c r="G1654" s="6">
        <f t="shared" si="25"/>
        <v>0.94099999999999995</v>
      </c>
    </row>
    <row r="1655" spans="4:7" hidden="1" x14ac:dyDescent="0.3">
      <c r="D1655" s="2" t="s">
        <v>5643</v>
      </c>
      <c r="E1655" s="2">
        <f>COUNTIF(IMDB_Movie_Data!A:A, D1655)</f>
        <v>1</v>
      </c>
      <c r="F1655" s="2">
        <f>AVERAGEIF(IMDB_Movie_Data!A:A, D1655, IMDB_Movie_Data!I:I)</f>
        <v>4.5</v>
      </c>
      <c r="G1655" s="6">
        <f t="shared" si="25"/>
        <v>0.95</v>
      </c>
    </row>
    <row r="1656" spans="4:7" hidden="1" x14ac:dyDescent="0.3">
      <c r="D1656" s="2" t="s">
        <v>12606</v>
      </c>
      <c r="E1656" s="2">
        <f>COUNTIF(IMDB_Movie_Data!A:A, D1656)</f>
        <v>1</v>
      </c>
      <c r="F1656" s="2">
        <f>AVERAGEIF(IMDB_Movie_Data!A:A, D1656, IMDB_Movie_Data!I:I)</f>
        <v>4.5</v>
      </c>
      <c r="G1656" s="6">
        <f t="shared" si="25"/>
        <v>0.96</v>
      </c>
    </row>
    <row r="1657" spans="4:7" hidden="1" x14ac:dyDescent="0.3">
      <c r="D1657" s="2" t="s">
        <v>12989</v>
      </c>
      <c r="E1657" s="2">
        <f>COUNTIF(IMDB_Movie_Data!A:A, D1657)</f>
        <v>1</v>
      </c>
      <c r="F1657" s="2">
        <f>AVERAGEIF(IMDB_Movie_Data!A:A, D1657, IMDB_Movie_Data!I:I)</f>
        <v>4.5</v>
      </c>
      <c r="G1657" s="6">
        <f t="shared" si="25"/>
        <v>0.97</v>
      </c>
    </row>
    <row r="1658" spans="4:7" hidden="1" x14ac:dyDescent="0.3">
      <c r="D1658" s="2" t="s">
        <v>15529</v>
      </c>
      <c r="E1658" s="2">
        <f>COUNTIF(IMDB_Movie_Data!A:A, D1658)</f>
        <v>1</v>
      </c>
      <c r="F1658" s="2">
        <f>AVERAGEIF(IMDB_Movie_Data!A:A, D1658, IMDB_Movie_Data!I:I)</f>
        <v>4.5</v>
      </c>
      <c r="G1658" s="6">
        <f t="shared" si="25"/>
        <v>0.97899999999999998</v>
      </c>
    </row>
    <row r="1659" spans="4:7" hidden="1" x14ac:dyDescent="0.3">
      <c r="D1659" s="2" t="s">
        <v>17698</v>
      </c>
      <c r="E1659" s="2">
        <f>COUNTIF(IMDB_Movie_Data!A:A, D1659)</f>
        <v>1</v>
      </c>
      <c r="F1659" s="2">
        <f>AVERAGEIF(IMDB_Movie_Data!A:A, D1659, IMDB_Movie_Data!I:I)</f>
        <v>4.5</v>
      </c>
      <c r="G1659" s="6">
        <f t="shared" si="25"/>
        <v>0.98899999999999999</v>
      </c>
    </row>
    <row r="1660" spans="4:7" hidden="1" x14ac:dyDescent="0.3">
      <c r="D1660" s="2" t="s">
        <v>6788</v>
      </c>
      <c r="E1660" s="2">
        <f>COUNTIF(IMDB_Movie_Data!A:A, D1660)</f>
        <v>2</v>
      </c>
      <c r="F1660" s="2">
        <f>AVERAGEIF(IMDB_Movie_Data!A:A, D1660, IMDB_Movie_Data!I:I)</f>
        <v>4.4499999999999993</v>
      </c>
      <c r="G1660" s="6">
        <f t="shared" si="25"/>
        <v>0.98899999999999999</v>
      </c>
    </row>
    <row r="1661" spans="4:7" hidden="1" x14ac:dyDescent="0.3">
      <c r="D1661" s="2" t="s">
        <v>17782</v>
      </c>
      <c r="E1661" s="2">
        <f>COUNTIF(IMDB_Movie_Data!A:A, D1661)</f>
        <v>3</v>
      </c>
      <c r="F1661" s="2">
        <f>AVERAGEIF(IMDB_Movie_Data!A:A, D1661, IMDB_Movie_Data!I:I)</f>
        <v>4.4333333333333327</v>
      </c>
      <c r="G1661" s="6">
        <f t="shared" si="25"/>
        <v>0.98899999999999999</v>
      </c>
    </row>
    <row r="1662" spans="4:7" hidden="1" x14ac:dyDescent="0.3">
      <c r="D1662" s="2" t="s">
        <v>6844</v>
      </c>
      <c r="E1662" s="2">
        <f>COUNTIF(IMDB_Movie_Data!A:A, D1662)</f>
        <v>1</v>
      </c>
      <c r="F1662" s="2">
        <f>AVERAGEIF(IMDB_Movie_Data!A:A, D1662, IMDB_Movie_Data!I:I)</f>
        <v>4.4000000000000004</v>
      </c>
      <c r="G1662" s="6">
        <f t="shared" si="25"/>
        <v>0.92600000000000005</v>
      </c>
    </row>
    <row r="1663" spans="4:7" hidden="1" x14ac:dyDescent="0.3">
      <c r="D1663" s="2" t="s">
        <v>12569</v>
      </c>
      <c r="E1663" s="2">
        <f>COUNTIF(IMDB_Movie_Data!A:A, D1663)</f>
        <v>1</v>
      </c>
      <c r="F1663" s="2">
        <f>AVERAGEIF(IMDB_Movie_Data!A:A, D1663, IMDB_Movie_Data!I:I)</f>
        <v>4.4000000000000004</v>
      </c>
      <c r="G1663" s="6">
        <f t="shared" si="25"/>
        <v>0.93600000000000005</v>
      </c>
    </row>
    <row r="1664" spans="4:7" hidden="1" x14ac:dyDescent="0.3">
      <c r="D1664" s="2" t="s">
        <v>13483</v>
      </c>
      <c r="E1664" s="2">
        <f>COUNTIF(IMDB_Movie_Data!A:A, D1664)</f>
        <v>1</v>
      </c>
      <c r="F1664" s="2">
        <f>AVERAGEIF(IMDB_Movie_Data!A:A, D1664, IMDB_Movie_Data!I:I)</f>
        <v>4.4000000000000004</v>
      </c>
      <c r="G1664" s="6">
        <f t="shared" si="25"/>
        <v>0.94599999999999995</v>
      </c>
    </row>
    <row r="1665" spans="4:7" hidden="1" x14ac:dyDescent="0.3">
      <c r="D1665" s="2" t="s">
        <v>17547</v>
      </c>
      <c r="E1665" s="2">
        <f>COUNTIF(IMDB_Movie_Data!A:A, D1665)</f>
        <v>1</v>
      </c>
      <c r="F1665" s="2">
        <f>AVERAGEIF(IMDB_Movie_Data!A:A, D1665, IMDB_Movie_Data!I:I)</f>
        <v>4.4000000000000004</v>
      </c>
      <c r="G1665" s="6">
        <f t="shared" si="25"/>
        <v>0.95599999999999996</v>
      </c>
    </row>
    <row r="1666" spans="4:7" hidden="1" x14ac:dyDescent="0.3">
      <c r="D1666" s="2" t="s">
        <v>5279</v>
      </c>
      <c r="E1666" s="2">
        <f>COUNTIF(IMDB_Movie_Data!A:A, D1666)</f>
        <v>1</v>
      </c>
      <c r="F1666" s="2">
        <f>AVERAGEIF(IMDB_Movie_Data!A:A, D1666, IMDB_Movie_Data!I:I)</f>
        <v>4.4000000000000004</v>
      </c>
      <c r="G1666" s="6">
        <f t="shared" si="25"/>
        <v>0.96699999999999997</v>
      </c>
    </row>
    <row r="1667" spans="4:7" hidden="1" x14ac:dyDescent="0.3">
      <c r="D1667" s="2" t="s">
        <v>17934</v>
      </c>
      <c r="E1667" s="2">
        <f>COUNTIF(IMDB_Movie_Data!A:A, D1667)</f>
        <v>1</v>
      </c>
      <c r="F1667" s="2">
        <f>AVERAGEIF(IMDB_Movie_Data!A:A, D1667, IMDB_Movie_Data!I:I)</f>
        <v>4.4000000000000004</v>
      </c>
      <c r="G1667" s="6">
        <f t="shared" si="25"/>
        <v>0.97699999999999998</v>
      </c>
    </row>
    <row r="1668" spans="4:7" hidden="1" x14ac:dyDescent="0.3">
      <c r="D1668" s="2" t="s">
        <v>19362</v>
      </c>
      <c r="E1668" s="2">
        <f>COUNTIF(IMDB_Movie_Data!A:A, D1668)</f>
        <v>1</v>
      </c>
      <c r="F1668" s="2">
        <f>AVERAGEIF(IMDB_Movie_Data!A:A, D1668, IMDB_Movie_Data!I:I)</f>
        <v>4.4000000000000004</v>
      </c>
      <c r="G1668" s="6">
        <f t="shared" si="25"/>
        <v>0.98799999999999999</v>
      </c>
    </row>
    <row r="1669" spans="4:7" hidden="1" x14ac:dyDescent="0.3">
      <c r="D1669" s="2" t="s">
        <v>12474</v>
      </c>
      <c r="E1669" s="2">
        <f>COUNTIF(IMDB_Movie_Data!A:A, D1669)</f>
        <v>3</v>
      </c>
      <c r="F1669" s="2">
        <f>AVERAGEIF(IMDB_Movie_Data!A:A, D1669, IMDB_Movie_Data!I:I)</f>
        <v>4.3999999999999995</v>
      </c>
      <c r="G1669" s="6">
        <f t="shared" ref="G1669:G1732" si="26">_xlfn.PERCENTRANK.EXC(F1669:F3419, F1669)</f>
        <v>0.98799999999999999</v>
      </c>
    </row>
    <row r="1670" spans="4:7" hidden="1" x14ac:dyDescent="0.3">
      <c r="D1670" s="2" t="s">
        <v>18517</v>
      </c>
      <c r="E1670" s="2">
        <f>COUNTIF(IMDB_Movie_Data!A:A, D1670)</f>
        <v>2</v>
      </c>
      <c r="F1670" s="2">
        <f>AVERAGEIF(IMDB_Movie_Data!A:A, D1670, IMDB_Movie_Data!I:I)</f>
        <v>4.3</v>
      </c>
      <c r="G1670" s="6">
        <f t="shared" si="26"/>
        <v>0.91900000000000004</v>
      </c>
    </row>
    <row r="1671" spans="4:7" hidden="1" x14ac:dyDescent="0.3">
      <c r="D1671" s="2" t="s">
        <v>9327</v>
      </c>
      <c r="E1671" s="2">
        <f>COUNTIF(IMDB_Movie_Data!A:A, D1671)</f>
        <v>1</v>
      </c>
      <c r="F1671" s="2">
        <f>AVERAGEIF(IMDB_Movie_Data!A:A, D1671, IMDB_Movie_Data!I:I)</f>
        <v>4.3</v>
      </c>
      <c r="G1671" s="6">
        <f t="shared" si="26"/>
        <v>0.93</v>
      </c>
    </row>
    <row r="1672" spans="4:7" hidden="1" x14ac:dyDescent="0.3">
      <c r="D1672" s="2" t="s">
        <v>1976</v>
      </c>
      <c r="E1672" s="2">
        <f>COUNTIF(IMDB_Movie_Data!A:A, D1672)</f>
        <v>1</v>
      </c>
      <c r="F1672" s="2">
        <f>AVERAGEIF(IMDB_Movie_Data!A:A, D1672, IMDB_Movie_Data!I:I)</f>
        <v>4.3</v>
      </c>
      <c r="G1672" s="6">
        <f t="shared" si="26"/>
        <v>0.94099999999999995</v>
      </c>
    </row>
    <row r="1673" spans="4:7" hidden="1" x14ac:dyDescent="0.3">
      <c r="D1673" s="2" t="s">
        <v>11214</v>
      </c>
      <c r="E1673" s="2">
        <f>COUNTIF(IMDB_Movie_Data!A:A, D1673)</f>
        <v>1</v>
      </c>
      <c r="F1673" s="2">
        <f>AVERAGEIF(IMDB_Movie_Data!A:A, D1673, IMDB_Movie_Data!I:I)</f>
        <v>4.3</v>
      </c>
      <c r="G1673" s="6">
        <f t="shared" si="26"/>
        <v>0.95199999999999996</v>
      </c>
    </row>
    <row r="1674" spans="4:7" hidden="1" x14ac:dyDescent="0.3">
      <c r="D1674" s="2" t="s">
        <v>14116</v>
      </c>
      <c r="E1674" s="2">
        <f>COUNTIF(IMDB_Movie_Data!A:A, D1674)</f>
        <v>1</v>
      </c>
      <c r="F1674" s="2">
        <f>AVERAGEIF(IMDB_Movie_Data!A:A, D1674, IMDB_Movie_Data!I:I)</f>
        <v>4.3</v>
      </c>
      <c r="G1674" s="6">
        <f t="shared" si="26"/>
        <v>0.96299999999999997</v>
      </c>
    </row>
    <row r="1675" spans="4:7" hidden="1" x14ac:dyDescent="0.3">
      <c r="D1675" s="2" t="s">
        <v>20827</v>
      </c>
      <c r="E1675" s="2">
        <f>COUNTIF(IMDB_Movie_Data!A:A, D1675)</f>
        <v>1</v>
      </c>
      <c r="F1675" s="2">
        <f>AVERAGEIF(IMDB_Movie_Data!A:A, D1675, IMDB_Movie_Data!I:I)</f>
        <v>4.3</v>
      </c>
      <c r="G1675" s="6">
        <f t="shared" si="26"/>
        <v>0.97499999999999998</v>
      </c>
    </row>
    <row r="1676" spans="4:7" hidden="1" x14ac:dyDescent="0.3">
      <c r="D1676" s="2" t="s">
        <v>19264</v>
      </c>
      <c r="E1676" s="2">
        <f>COUNTIF(IMDB_Movie_Data!A:A, D1676)</f>
        <v>1</v>
      </c>
      <c r="F1676" s="2">
        <f>AVERAGEIF(IMDB_Movie_Data!A:A, D1676, IMDB_Movie_Data!I:I)</f>
        <v>4.3</v>
      </c>
      <c r="G1676" s="6">
        <f t="shared" si="26"/>
        <v>0.98699999999999999</v>
      </c>
    </row>
    <row r="1677" spans="4:7" hidden="1" x14ac:dyDescent="0.3">
      <c r="D1677" s="2" t="s">
        <v>6742</v>
      </c>
      <c r="E1677" s="2">
        <f>COUNTIF(IMDB_Movie_Data!A:A, D1677)</f>
        <v>1</v>
      </c>
      <c r="F1677" s="2">
        <f>AVERAGEIF(IMDB_Movie_Data!A:A, D1677, IMDB_Movie_Data!I:I)</f>
        <v>4.2</v>
      </c>
      <c r="G1677" s="6">
        <f t="shared" si="26"/>
        <v>0.96199999999999997</v>
      </c>
    </row>
    <row r="1678" spans="4:7" hidden="1" x14ac:dyDescent="0.3">
      <c r="D1678" s="2" t="s">
        <v>15779</v>
      </c>
      <c r="E1678" s="2">
        <f>COUNTIF(IMDB_Movie_Data!A:A, D1678)</f>
        <v>1</v>
      </c>
      <c r="F1678" s="2">
        <f>AVERAGEIF(IMDB_Movie_Data!A:A, D1678, IMDB_Movie_Data!I:I)</f>
        <v>4.2</v>
      </c>
      <c r="G1678" s="6">
        <f t="shared" si="26"/>
        <v>0.97399999999999998</v>
      </c>
    </row>
    <row r="1679" spans="4:7" hidden="1" x14ac:dyDescent="0.3">
      <c r="D1679" s="2" t="s">
        <v>23686</v>
      </c>
      <c r="E1679" s="2">
        <f>COUNTIF(IMDB_Movie_Data!A:A, D1679)</f>
        <v>1</v>
      </c>
      <c r="F1679" s="2">
        <f>AVERAGEIF(IMDB_Movie_Data!A:A, D1679, IMDB_Movie_Data!I:I)</f>
        <v>4.2</v>
      </c>
      <c r="G1679" s="6">
        <f t="shared" si="26"/>
        <v>0.98699999999999999</v>
      </c>
    </row>
    <row r="1680" spans="4:7" hidden="1" x14ac:dyDescent="0.3">
      <c r="D1680" s="2" t="s">
        <v>13712</v>
      </c>
      <c r="E1680" s="2">
        <f>COUNTIF(IMDB_Movie_Data!A:A, D1680)</f>
        <v>2</v>
      </c>
      <c r="F1680" s="2">
        <f>AVERAGEIF(IMDB_Movie_Data!A:A, D1680, IMDB_Movie_Data!I:I)</f>
        <v>4.0999999999999996</v>
      </c>
      <c r="G1680" s="6">
        <f t="shared" si="26"/>
        <v>0.80500000000000005</v>
      </c>
    </row>
    <row r="1681" spans="4:7" hidden="1" x14ac:dyDescent="0.3">
      <c r="D1681" s="2" t="s">
        <v>10464</v>
      </c>
      <c r="E1681" s="2">
        <f>COUNTIF(IMDB_Movie_Data!A:A, D1681)</f>
        <v>2</v>
      </c>
      <c r="F1681" s="2">
        <f>AVERAGEIF(IMDB_Movie_Data!A:A, D1681, IMDB_Movie_Data!I:I)</f>
        <v>4.0999999999999996</v>
      </c>
      <c r="G1681" s="6">
        <f t="shared" si="26"/>
        <v>0.81499999999999995</v>
      </c>
    </row>
    <row r="1682" spans="4:7" hidden="1" x14ac:dyDescent="0.3">
      <c r="D1682" s="2" t="s">
        <v>12932</v>
      </c>
      <c r="E1682" s="2">
        <f>COUNTIF(IMDB_Movie_Data!A:A, D1682)</f>
        <v>1</v>
      </c>
      <c r="F1682" s="2">
        <f>AVERAGEIF(IMDB_Movie_Data!A:A, D1682, IMDB_Movie_Data!I:I)</f>
        <v>4.0999999999999996</v>
      </c>
      <c r="G1682" s="6">
        <f t="shared" si="26"/>
        <v>0.82599999999999996</v>
      </c>
    </row>
    <row r="1683" spans="4:7" hidden="1" x14ac:dyDescent="0.3">
      <c r="D1683" s="2" t="s">
        <v>12837</v>
      </c>
      <c r="E1683" s="2">
        <f>COUNTIF(IMDB_Movie_Data!A:A, D1683)</f>
        <v>1</v>
      </c>
      <c r="F1683" s="2">
        <f>AVERAGEIF(IMDB_Movie_Data!A:A, D1683, IMDB_Movie_Data!I:I)</f>
        <v>4.0999999999999996</v>
      </c>
      <c r="G1683" s="6">
        <f t="shared" si="26"/>
        <v>0.83699999999999997</v>
      </c>
    </row>
    <row r="1684" spans="4:7" hidden="1" x14ac:dyDescent="0.3">
      <c r="D1684" s="2" t="s">
        <v>15162</v>
      </c>
      <c r="E1684" s="2">
        <f>COUNTIF(IMDB_Movie_Data!A:A, D1684)</f>
        <v>1</v>
      </c>
      <c r="F1684" s="2">
        <f>AVERAGEIF(IMDB_Movie_Data!A:A, D1684, IMDB_Movie_Data!I:I)</f>
        <v>4.0999999999999996</v>
      </c>
      <c r="G1684" s="6">
        <f t="shared" si="26"/>
        <v>0.84899999999999998</v>
      </c>
    </row>
    <row r="1685" spans="4:7" hidden="1" x14ac:dyDescent="0.3">
      <c r="D1685" s="2" t="s">
        <v>12337</v>
      </c>
      <c r="E1685" s="2">
        <f>COUNTIF(IMDB_Movie_Data!A:A, D1685)</f>
        <v>1</v>
      </c>
      <c r="F1685" s="2">
        <f>AVERAGEIF(IMDB_Movie_Data!A:A, D1685, IMDB_Movie_Data!I:I)</f>
        <v>4.0999999999999996</v>
      </c>
      <c r="G1685" s="6">
        <f t="shared" si="26"/>
        <v>0.86099999999999999</v>
      </c>
    </row>
    <row r="1686" spans="4:7" hidden="1" x14ac:dyDescent="0.3">
      <c r="D1686" s="2" t="s">
        <v>19511</v>
      </c>
      <c r="E1686" s="2">
        <f>COUNTIF(IMDB_Movie_Data!A:A, D1686)</f>
        <v>1</v>
      </c>
      <c r="F1686" s="2">
        <f>AVERAGEIF(IMDB_Movie_Data!A:A, D1686, IMDB_Movie_Data!I:I)</f>
        <v>4.0999999999999996</v>
      </c>
      <c r="G1686" s="6">
        <f t="shared" si="26"/>
        <v>0.873</v>
      </c>
    </row>
    <row r="1687" spans="4:7" hidden="1" x14ac:dyDescent="0.3">
      <c r="D1687" s="2" t="s">
        <v>9974</v>
      </c>
      <c r="E1687" s="2">
        <f>COUNTIF(IMDB_Movie_Data!A:A, D1687)</f>
        <v>1</v>
      </c>
      <c r="F1687" s="2">
        <f>AVERAGEIF(IMDB_Movie_Data!A:A, D1687, IMDB_Movie_Data!I:I)</f>
        <v>4.0999999999999996</v>
      </c>
      <c r="G1687" s="6">
        <f t="shared" si="26"/>
        <v>0.88500000000000001</v>
      </c>
    </row>
    <row r="1688" spans="4:7" hidden="1" x14ac:dyDescent="0.3">
      <c r="D1688" s="2" t="s">
        <v>9957</v>
      </c>
      <c r="E1688" s="2">
        <f>COUNTIF(IMDB_Movie_Data!A:A, D1688)</f>
        <v>1</v>
      </c>
      <c r="F1688" s="2">
        <f>AVERAGEIF(IMDB_Movie_Data!A:A, D1688, IMDB_Movie_Data!I:I)</f>
        <v>4.0999999999999996</v>
      </c>
      <c r="G1688" s="6">
        <f t="shared" si="26"/>
        <v>0.89800000000000002</v>
      </c>
    </row>
    <row r="1689" spans="4:7" hidden="1" x14ac:dyDescent="0.3">
      <c r="D1689" s="2" t="s">
        <v>23950</v>
      </c>
      <c r="E1689" s="2">
        <f>COUNTIF(IMDB_Movie_Data!A:A, D1689)</f>
        <v>1</v>
      </c>
      <c r="F1689" s="2">
        <f>AVERAGEIF(IMDB_Movie_Data!A:A, D1689, IMDB_Movie_Data!I:I)</f>
        <v>4.0999999999999996</v>
      </c>
      <c r="G1689" s="6">
        <f t="shared" si="26"/>
        <v>0.91100000000000003</v>
      </c>
    </row>
    <row r="1690" spans="4:7" hidden="1" x14ac:dyDescent="0.3">
      <c r="D1690" s="2" t="s">
        <v>8596</v>
      </c>
      <c r="E1690" s="2">
        <f>COUNTIF(IMDB_Movie_Data!A:A, D1690)</f>
        <v>1</v>
      </c>
      <c r="F1690" s="2">
        <f>AVERAGEIF(IMDB_Movie_Data!A:A, D1690, IMDB_Movie_Data!I:I)</f>
        <v>4.0999999999999996</v>
      </c>
      <c r="G1690" s="6">
        <f t="shared" si="26"/>
        <v>0.92500000000000004</v>
      </c>
    </row>
    <row r="1691" spans="4:7" hidden="1" x14ac:dyDescent="0.3">
      <c r="D1691" s="2" t="s">
        <v>6809</v>
      </c>
      <c r="E1691" s="2">
        <f>COUNTIF(IMDB_Movie_Data!A:A, D1691)</f>
        <v>1</v>
      </c>
      <c r="F1691" s="2">
        <f>AVERAGEIF(IMDB_Movie_Data!A:A, D1691, IMDB_Movie_Data!I:I)</f>
        <v>4.0999999999999996</v>
      </c>
      <c r="G1691" s="6">
        <f t="shared" si="26"/>
        <v>0.93899999999999995</v>
      </c>
    </row>
    <row r="1692" spans="4:7" hidden="1" x14ac:dyDescent="0.3">
      <c r="D1692" s="2" t="s">
        <v>3035</v>
      </c>
      <c r="E1692" s="2">
        <f>COUNTIF(IMDB_Movie_Data!A:A, D1692)</f>
        <v>1</v>
      </c>
      <c r="F1692" s="2">
        <f>AVERAGEIF(IMDB_Movie_Data!A:A, D1692, IMDB_Movie_Data!I:I)</f>
        <v>4.0999999999999996</v>
      </c>
      <c r="G1692" s="6">
        <f t="shared" si="26"/>
        <v>0.95299999999999996</v>
      </c>
    </row>
    <row r="1693" spans="4:7" hidden="1" x14ac:dyDescent="0.3">
      <c r="D1693" s="2" t="s">
        <v>6262</v>
      </c>
      <c r="E1693" s="2">
        <f>COUNTIF(IMDB_Movie_Data!A:A, D1693)</f>
        <v>1</v>
      </c>
      <c r="F1693" s="2">
        <f>AVERAGEIF(IMDB_Movie_Data!A:A, D1693, IMDB_Movie_Data!I:I)</f>
        <v>4.0999999999999996</v>
      </c>
      <c r="G1693" s="6">
        <f t="shared" si="26"/>
        <v>0.96799999999999997</v>
      </c>
    </row>
    <row r="1694" spans="4:7" hidden="1" x14ac:dyDescent="0.3">
      <c r="D1694" s="2" t="s">
        <v>2959</v>
      </c>
      <c r="E1694" s="2">
        <f>COUNTIF(IMDB_Movie_Data!A:A, D1694)</f>
        <v>1</v>
      </c>
      <c r="F1694" s="2">
        <f>AVERAGEIF(IMDB_Movie_Data!A:A, D1694, IMDB_Movie_Data!I:I)</f>
        <v>4.0999999999999996</v>
      </c>
      <c r="G1694" s="6">
        <f t="shared" si="26"/>
        <v>0.98399999999999999</v>
      </c>
    </row>
    <row r="1695" spans="4:7" hidden="1" x14ac:dyDescent="0.3">
      <c r="D1695" s="2" t="s">
        <v>11107</v>
      </c>
      <c r="E1695" s="2">
        <f>COUNTIF(IMDB_Movie_Data!A:A, D1695)</f>
        <v>1</v>
      </c>
      <c r="F1695" s="2">
        <f>AVERAGEIF(IMDB_Movie_Data!A:A, D1695, IMDB_Movie_Data!I:I)</f>
        <v>4</v>
      </c>
      <c r="G1695" s="6">
        <f t="shared" si="26"/>
        <v>0.90300000000000002</v>
      </c>
    </row>
    <row r="1696" spans="4:7" hidden="1" x14ac:dyDescent="0.3">
      <c r="D1696" s="2" t="s">
        <v>12888</v>
      </c>
      <c r="E1696" s="2">
        <f>COUNTIF(IMDB_Movie_Data!A:A, D1696)</f>
        <v>1</v>
      </c>
      <c r="F1696" s="2">
        <f>AVERAGEIF(IMDB_Movie_Data!A:A, D1696, IMDB_Movie_Data!I:I)</f>
        <v>4</v>
      </c>
      <c r="G1696" s="6">
        <f t="shared" si="26"/>
        <v>0.91800000000000004</v>
      </c>
    </row>
    <row r="1697" spans="4:7" hidden="1" x14ac:dyDescent="0.3">
      <c r="D1697" s="2" t="s">
        <v>6710</v>
      </c>
      <c r="E1697" s="2">
        <f>COUNTIF(IMDB_Movie_Data!A:A, D1697)</f>
        <v>1</v>
      </c>
      <c r="F1697" s="2">
        <f>AVERAGEIF(IMDB_Movie_Data!A:A, D1697, IMDB_Movie_Data!I:I)</f>
        <v>4</v>
      </c>
      <c r="G1697" s="6">
        <f t="shared" si="26"/>
        <v>0.93300000000000005</v>
      </c>
    </row>
    <row r="1698" spans="4:7" hidden="1" x14ac:dyDescent="0.3">
      <c r="D1698" s="2" t="s">
        <v>6156</v>
      </c>
      <c r="E1698" s="2">
        <f>COUNTIF(IMDB_Movie_Data!A:A, D1698)</f>
        <v>1</v>
      </c>
      <c r="F1698" s="2">
        <f>AVERAGEIF(IMDB_Movie_Data!A:A, D1698, IMDB_Movie_Data!I:I)</f>
        <v>4</v>
      </c>
      <c r="G1698" s="6">
        <f t="shared" si="26"/>
        <v>0.94899999999999995</v>
      </c>
    </row>
    <row r="1699" spans="4:7" hidden="1" x14ac:dyDescent="0.3">
      <c r="D1699" s="2" t="s">
        <v>16533</v>
      </c>
      <c r="E1699" s="2">
        <f>COUNTIF(IMDB_Movie_Data!A:A, D1699)</f>
        <v>1</v>
      </c>
      <c r="F1699" s="2">
        <f>AVERAGEIF(IMDB_Movie_Data!A:A, D1699, IMDB_Movie_Data!I:I)</f>
        <v>4</v>
      </c>
      <c r="G1699" s="6">
        <f t="shared" si="26"/>
        <v>0.96499999999999997</v>
      </c>
    </row>
    <row r="1700" spans="4:7" hidden="1" x14ac:dyDescent="0.3">
      <c r="D1700" s="2" t="s">
        <v>18503</v>
      </c>
      <c r="E1700" s="2">
        <f>COUNTIF(IMDB_Movie_Data!A:A, D1700)</f>
        <v>1</v>
      </c>
      <c r="F1700" s="2">
        <f>AVERAGEIF(IMDB_Movie_Data!A:A, D1700, IMDB_Movie_Data!I:I)</f>
        <v>4</v>
      </c>
      <c r="G1700" s="6">
        <f t="shared" si="26"/>
        <v>0.98199999999999998</v>
      </c>
    </row>
    <row r="1701" spans="4:7" hidden="1" x14ac:dyDescent="0.3">
      <c r="D1701" s="2" t="s">
        <v>15412</v>
      </c>
      <c r="E1701" s="2">
        <f>COUNTIF(IMDB_Movie_Data!A:A, D1701)</f>
        <v>1</v>
      </c>
      <c r="F1701" s="2">
        <f>AVERAGEIF(IMDB_Movie_Data!A:A, D1701, IMDB_Movie_Data!I:I)</f>
        <v>3.9</v>
      </c>
      <c r="G1701" s="6">
        <f t="shared" si="26"/>
        <v>0.85699999999999998</v>
      </c>
    </row>
    <row r="1702" spans="4:7" hidden="1" x14ac:dyDescent="0.3">
      <c r="D1702" s="2" t="s">
        <v>13527</v>
      </c>
      <c r="E1702" s="2">
        <f>COUNTIF(IMDB_Movie_Data!A:A, D1702)</f>
        <v>1</v>
      </c>
      <c r="F1702" s="2">
        <f>AVERAGEIF(IMDB_Movie_Data!A:A, D1702, IMDB_Movie_Data!I:I)</f>
        <v>3.9</v>
      </c>
      <c r="G1702" s="6">
        <f t="shared" si="26"/>
        <v>0.872</v>
      </c>
    </row>
    <row r="1703" spans="4:7" hidden="1" x14ac:dyDescent="0.3">
      <c r="D1703" s="2" t="s">
        <v>10918</v>
      </c>
      <c r="E1703" s="2">
        <f>COUNTIF(IMDB_Movie_Data!A:A, D1703)</f>
        <v>1</v>
      </c>
      <c r="F1703" s="2">
        <f>AVERAGEIF(IMDB_Movie_Data!A:A, D1703, IMDB_Movie_Data!I:I)</f>
        <v>3.9</v>
      </c>
      <c r="G1703" s="6">
        <f t="shared" si="26"/>
        <v>0.88800000000000001</v>
      </c>
    </row>
    <row r="1704" spans="4:7" hidden="1" x14ac:dyDescent="0.3">
      <c r="D1704" s="2" t="s">
        <v>18922</v>
      </c>
      <c r="E1704" s="2">
        <f>COUNTIF(IMDB_Movie_Data!A:A, D1704)</f>
        <v>1</v>
      </c>
      <c r="F1704" s="2">
        <f>AVERAGEIF(IMDB_Movie_Data!A:A, D1704, IMDB_Movie_Data!I:I)</f>
        <v>3.9</v>
      </c>
      <c r="G1704" s="6">
        <f t="shared" si="26"/>
        <v>0.90500000000000003</v>
      </c>
    </row>
    <row r="1705" spans="4:7" hidden="1" x14ac:dyDescent="0.3">
      <c r="D1705" s="2" t="s">
        <v>10931</v>
      </c>
      <c r="E1705" s="2">
        <f>COUNTIF(IMDB_Movie_Data!A:A, D1705)</f>
        <v>1</v>
      </c>
      <c r="F1705" s="2">
        <f>AVERAGEIF(IMDB_Movie_Data!A:A, D1705, IMDB_Movie_Data!I:I)</f>
        <v>3.9</v>
      </c>
      <c r="G1705" s="6">
        <f t="shared" si="26"/>
        <v>0.92300000000000004</v>
      </c>
    </row>
    <row r="1706" spans="4:7" hidden="1" x14ac:dyDescent="0.3">
      <c r="D1706" s="2" t="s">
        <v>10460</v>
      </c>
      <c r="E1706" s="2">
        <f>COUNTIF(IMDB_Movie_Data!A:A, D1706)</f>
        <v>1</v>
      </c>
      <c r="F1706" s="2">
        <f>AVERAGEIF(IMDB_Movie_Data!A:A, D1706, IMDB_Movie_Data!I:I)</f>
        <v>3.9</v>
      </c>
      <c r="G1706" s="6">
        <f t="shared" si="26"/>
        <v>0.94099999999999995</v>
      </c>
    </row>
    <row r="1707" spans="4:7" hidden="1" x14ac:dyDescent="0.3">
      <c r="D1707" s="2" t="s">
        <v>19980</v>
      </c>
      <c r="E1707" s="2">
        <f>COUNTIF(IMDB_Movie_Data!A:A, D1707)</f>
        <v>1</v>
      </c>
      <c r="F1707" s="2">
        <f>AVERAGEIF(IMDB_Movie_Data!A:A, D1707, IMDB_Movie_Data!I:I)</f>
        <v>3.9</v>
      </c>
      <c r="G1707" s="6">
        <f t="shared" si="26"/>
        <v>0.96</v>
      </c>
    </row>
    <row r="1708" spans="4:7" hidden="1" x14ac:dyDescent="0.3">
      <c r="D1708" s="2" t="s">
        <v>8680</v>
      </c>
      <c r="E1708" s="2">
        <f>COUNTIF(IMDB_Movie_Data!A:A, D1708)</f>
        <v>1</v>
      </c>
      <c r="F1708" s="2">
        <f>AVERAGEIF(IMDB_Movie_Data!A:A, D1708, IMDB_Movie_Data!I:I)</f>
        <v>3.9</v>
      </c>
      <c r="G1708" s="6">
        <f t="shared" si="26"/>
        <v>0.97899999999999998</v>
      </c>
    </row>
    <row r="1709" spans="4:7" hidden="1" x14ac:dyDescent="0.3">
      <c r="D1709" s="2" t="s">
        <v>7451</v>
      </c>
      <c r="E1709" s="2">
        <f>COUNTIF(IMDB_Movie_Data!A:A, D1709)</f>
        <v>1</v>
      </c>
      <c r="F1709" s="2">
        <f>AVERAGEIF(IMDB_Movie_Data!A:A, D1709, IMDB_Movie_Data!I:I)</f>
        <v>3.8</v>
      </c>
      <c r="G1709" s="6">
        <f t="shared" si="26"/>
        <v>0.89500000000000002</v>
      </c>
    </row>
    <row r="1710" spans="4:7" hidden="1" x14ac:dyDescent="0.3">
      <c r="D1710" s="2" t="s">
        <v>3896</v>
      </c>
      <c r="E1710" s="2">
        <f>COUNTIF(IMDB_Movie_Data!A:A, D1710)</f>
        <v>1</v>
      </c>
      <c r="F1710" s="2">
        <f>AVERAGEIF(IMDB_Movie_Data!A:A, D1710, IMDB_Movie_Data!I:I)</f>
        <v>3.8</v>
      </c>
      <c r="G1710" s="6">
        <f t="shared" si="26"/>
        <v>0.91400000000000003</v>
      </c>
    </row>
    <row r="1711" spans="4:7" hidden="1" x14ac:dyDescent="0.3">
      <c r="D1711" s="2" t="s">
        <v>1638</v>
      </c>
      <c r="E1711" s="2">
        <f>COUNTIF(IMDB_Movie_Data!A:A, D1711)</f>
        <v>1</v>
      </c>
      <c r="F1711" s="2">
        <f>AVERAGEIF(IMDB_Movie_Data!A:A, D1711, IMDB_Movie_Data!I:I)</f>
        <v>3.8</v>
      </c>
      <c r="G1711" s="6">
        <f t="shared" si="26"/>
        <v>0.93400000000000005</v>
      </c>
    </row>
    <row r="1712" spans="4:7" hidden="1" x14ac:dyDescent="0.3">
      <c r="D1712" s="2" t="s">
        <v>17217</v>
      </c>
      <c r="E1712" s="2">
        <f>COUNTIF(IMDB_Movie_Data!A:A, D1712)</f>
        <v>1</v>
      </c>
      <c r="F1712" s="2">
        <f>AVERAGEIF(IMDB_Movie_Data!A:A, D1712, IMDB_Movie_Data!I:I)</f>
        <v>3.8</v>
      </c>
      <c r="G1712" s="6">
        <f t="shared" si="26"/>
        <v>0.95499999999999996</v>
      </c>
    </row>
    <row r="1713" spans="4:7" hidden="1" x14ac:dyDescent="0.3">
      <c r="D1713" s="2" t="s">
        <v>17726</v>
      </c>
      <c r="E1713" s="2">
        <f>COUNTIF(IMDB_Movie_Data!A:A, D1713)</f>
        <v>1</v>
      </c>
      <c r="F1713" s="2">
        <f>AVERAGEIF(IMDB_Movie_Data!A:A, D1713, IMDB_Movie_Data!I:I)</f>
        <v>3.8</v>
      </c>
      <c r="G1713" s="6">
        <f t="shared" si="26"/>
        <v>0.97699999999999998</v>
      </c>
    </row>
    <row r="1714" spans="4:7" hidden="1" x14ac:dyDescent="0.3">
      <c r="D1714" s="2" t="s">
        <v>1889</v>
      </c>
      <c r="E1714" s="2">
        <f>COUNTIF(IMDB_Movie_Data!A:A, D1714)</f>
        <v>2</v>
      </c>
      <c r="F1714" s="2">
        <f>AVERAGEIF(IMDB_Movie_Data!A:A, D1714, IMDB_Movie_Data!I:I)</f>
        <v>3.7</v>
      </c>
      <c r="G1714" s="6">
        <f t="shared" si="26"/>
        <v>0.97599999999999998</v>
      </c>
    </row>
    <row r="1715" spans="4:7" hidden="1" x14ac:dyDescent="0.3">
      <c r="D1715" s="2" t="s">
        <v>7997</v>
      </c>
      <c r="E1715" s="2">
        <f>COUNTIF(IMDB_Movie_Data!A:A, D1715)</f>
        <v>2</v>
      </c>
      <c r="F1715" s="2">
        <f>AVERAGEIF(IMDB_Movie_Data!A:A, D1715, IMDB_Movie_Data!I:I)</f>
        <v>3.6</v>
      </c>
      <c r="G1715" s="6">
        <f t="shared" si="26"/>
        <v>0.85699999999999998</v>
      </c>
    </row>
    <row r="1716" spans="4:7" hidden="1" x14ac:dyDescent="0.3">
      <c r="D1716" s="2" t="s">
        <v>12276</v>
      </c>
      <c r="E1716" s="2">
        <f>COUNTIF(IMDB_Movie_Data!A:A, D1716)</f>
        <v>1</v>
      </c>
      <c r="F1716" s="2">
        <f>AVERAGEIF(IMDB_Movie_Data!A:A, D1716, IMDB_Movie_Data!I:I)</f>
        <v>3.6</v>
      </c>
      <c r="G1716" s="6">
        <f t="shared" si="26"/>
        <v>0.878</v>
      </c>
    </row>
    <row r="1717" spans="4:7" hidden="1" x14ac:dyDescent="0.3">
      <c r="D1717" s="2" t="s">
        <v>11620</v>
      </c>
      <c r="E1717" s="2">
        <f>COUNTIF(IMDB_Movie_Data!A:A, D1717)</f>
        <v>1</v>
      </c>
      <c r="F1717" s="2">
        <f>AVERAGEIF(IMDB_Movie_Data!A:A, D1717, IMDB_Movie_Data!I:I)</f>
        <v>3.6</v>
      </c>
      <c r="G1717" s="6">
        <f t="shared" si="26"/>
        <v>0.9</v>
      </c>
    </row>
    <row r="1718" spans="4:7" hidden="1" x14ac:dyDescent="0.3">
      <c r="D1718" s="2" t="s">
        <v>16895</v>
      </c>
      <c r="E1718" s="2">
        <f>COUNTIF(IMDB_Movie_Data!A:A, D1718)</f>
        <v>1</v>
      </c>
      <c r="F1718" s="2">
        <f>AVERAGEIF(IMDB_Movie_Data!A:A, D1718, IMDB_Movie_Data!I:I)</f>
        <v>3.6</v>
      </c>
      <c r="G1718" s="6">
        <f t="shared" si="26"/>
        <v>0.92300000000000004</v>
      </c>
    </row>
    <row r="1719" spans="4:7" hidden="1" x14ac:dyDescent="0.3">
      <c r="D1719" s="2" t="s">
        <v>3483</v>
      </c>
      <c r="E1719" s="2">
        <f>COUNTIF(IMDB_Movie_Data!A:A, D1719)</f>
        <v>1</v>
      </c>
      <c r="F1719" s="2">
        <f>AVERAGEIF(IMDB_Movie_Data!A:A, D1719, IMDB_Movie_Data!I:I)</f>
        <v>3.6</v>
      </c>
      <c r="G1719" s="6">
        <f t="shared" si="26"/>
        <v>0.94699999999999995</v>
      </c>
    </row>
    <row r="1720" spans="4:7" hidden="1" x14ac:dyDescent="0.3">
      <c r="D1720" s="2" t="s">
        <v>21724</v>
      </c>
      <c r="E1720" s="2">
        <f>COUNTIF(IMDB_Movie_Data!A:A, D1720)</f>
        <v>1</v>
      </c>
      <c r="F1720" s="2">
        <f>AVERAGEIF(IMDB_Movie_Data!A:A, D1720, IMDB_Movie_Data!I:I)</f>
        <v>3.6</v>
      </c>
      <c r="G1720" s="6">
        <f t="shared" si="26"/>
        <v>0.97199999999999998</v>
      </c>
    </row>
    <row r="1721" spans="4:7" hidden="1" x14ac:dyDescent="0.3">
      <c r="D1721" s="2" t="s">
        <v>11263</v>
      </c>
      <c r="E1721" s="2">
        <f>COUNTIF(IMDB_Movie_Data!A:A, D1721)</f>
        <v>3</v>
      </c>
      <c r="F1721" s="2">
        <f>AVERAGEIF(IMDB_Movie_Data!A:A, D1721, IMDB_Movie_Data!I:I)</f>
        <v>3.5333333333333337</v>
      </c>
      <c r="G1721" s="6">
        <f t="shared" si="26"/>
        <v>0.97199999999999998</v>
      </c>
    </row>
    <row r="1722" spans="4:7" hidden="1" x14ac:dyDescent="0.3">
      <c r="D1722" s="2" t="s">
        <v>11984</v>
      </c>
      <c r="E1722" s="2">
        <f>COUNTIF(IMDB_Movie_Data!A:A, D1722)</f>
        <v>1</v>
      </c>
      <c r="F1722" s="2">
        <f>AVERAGEIF(IMDB_Movie_Data!A:A, D1722, IMDB_Movie_Data!I:I)</f>
        <v>3.5</v>
      </c>
      <c r="G1722" s="6">
        <f t="shared" si="26"/>
        <v>0.85699999999999998</v>
      </c>
    </row>
    <row r="1723" spans="4:7" hidden="1" x14ac:dyDescent="0.3">
      <c r="D1723" s="2" t="s">
        <v>15997</v>
      </c>
      <c r="E1723" s="2">
        <f>COUNTIF(IMDB_Movie_Data!A:A, D1723)</f>
        <v>1</v>
      </c>
      <c r="F1723" s="2">
        <f>AVERAGEIF(IMDB_Movie_Data!A:A, D1723, IMDB_Movie_Data!I:I)</f>
        <v>3.5</v>
      </c>
      <c r="G1723" s="6">
        <f t="shared" si="26"/>
        <v>0.88200000000000001</v>
      </c>
    </row>
    <row r="1724" spans="4:7" hidden="1" x14ac:dyDescent="0.3">
      <c r="D1724" s="2" t="s">
        <v>16435</v>
      </c>
      <c r="E1724" s="2">
        <f>COUNTIF(IMDB_Movie_Data!A:A, D1724)</f>
        <v>1</v>
      </c>
      <c r="F1724" s="2">
        <f>AVERAGEIF(IMDB_Movie_Data!A:A, D1724, IMDB_Movie_Data!I:I)</f>
        <v>3.5</v>
      </c>
      <c r="G1724" s="6">
        <f t="shared" si="26"/>
        <v>0.90900000000000003</v>
      </c>
    </row>
    <row r="1725" spans="4:7" hidden="1" x14ac:dyDescent="0.3">
      <c r="D1725" s="2" t="s">
        <v>15381</v>
      </c>
      <c r="E1725" s="2">
        <f>COUNTIF(IMDB_Movie_Data!A:A, D1725)</f>
        <v>1</v>
      </c>
      <c r="F1725" s="2">
        <f>AVERAGEIF(IMDB_Movie_Data!A:A, D1725, IMDB_Movie_Data!I:I)</f>
        <v>3.5</v>
      </c>
      <c r="G1725" s="6">
        <f t="shared" si="26"/>
        <v>0.93700000000000006</v>
      </c>
    </row>
    <row r="1726" spans="4:7" hidden="1" x14ac:dyDescent="0.3">
      <c r="D1726" s="2" t="s">
        <v>9687</v>
      </c>
      <c r="E1726" s="2">
        <f>COUNTIF(IMDB_Movie_Data!A:A, D1726)</f>
        <v>1</v>
      </c>
      <c r="F1726" s="2">
        <f>AVERAGEIF(IMDB_Movie_Data!A:A, D1726, IMDB_Movie_Data!I:I)</f>
        <v>3.5</v>
      </c>
      <c r="G1726" s="6">
        <f t="shared" si="26"/>
        <v>0.96699999999999997</v>
      </c>
    </row>
    <row r="1727" spans="4:7" hidden="1" x14ac:dyDescent="0.3">
      <c r="D1727" s="2" t="s">
        <v>8461</v>
      </c>
      <c r="E1727" s="2">
        <f>COUNTIF(IMDB_Movie_Data!A:A, D1727)</f>
        <v>1</v>
      </c>
      <c r="F1727" s="2">
        <f>AVERAGEIF(IMDB_Movie_Data!A:A, D1727, IMDB_Movie_Data!I:I)</f>
        <v>3.4</v>
      </c>
      <c r="G1727" s="6">
        <f t="shared" si="26"/>
        <v>0.93300000000000005</v>
      </c>
    </row>
    <row r="1728" spans="4:7" hidden="1" x14ac:dyDescent="0.3">
      <c r="D1728" s="2" t="s">
        <v>21548</v>
      </c>
      <c r="E1728" s="2">
        <f>COUNTIF(IMDB_Movie_Data!A:A, D1728)</f>
        <v>1</v>
      </c>
      <c r="F1728" s="2">
        <f>AVERAGEIF(IMDB_Movie_Data!A:A, D1728, IMDB_Movie_Data!I:I)</f>
        <v>3.4</v>
      </c>
      <c r="G1728" s="6">
        <f t="shared" si="26"/>
        <v>0.96499999999999997</v>
      </c>
    </row>
    <row r="1729" spans="4:7" hidden="1" x14ac:dyDescent="0.3">
      <c r="D1729" s="2" t="s">
        <v>9773</v>
      </c>
      <c r="E1729" s="2">
        <f>COUNTIF(IMDB_Movie_Data!A:A, D1729)</f>
        <v>2</v>
      </c>
      <c r="F1729" s="2">
        <f>AVERAGEIF(IMDB_Movie_Data!A:A, D1729, IMDB_Movie_Data!I:I)</f>
        <v>3.3</v>
      </c>
      <c r="G1729" s="6">
        <f t="shared" si="26"/>
        <v>0.67800000000000005</v>
      </c>
    </row>
    <row r="1730" spans="4:7" hidden="1" x14ac:dyDescent="0.3">
      <c r="D1730" s="2" t="s">
        <v>20303</v>
      </c>
      <c r="E1730" s="2">
        <f>COUNTIF(IMDB_Movie_Data!A:A, D1730)</f>
        <v>1</v>
      </c>
      <c r="F1730" s="2">
        <f>AVERAGEIF(IMDB_Movie_Data!A:A, D1730, IMDB_Movie_Data!I:I)</f>
        <v>3.3</v>
      </c>
      <c r="G1730" s="6">
        <f t="shared" si="26"/>
        <v>0.70299999999999996</v>
      </c>
    </row>
    <row r="1731" spans="4:7" hidden="1" x14ac:dyDescent="0.3">
      <c r="D1731" s="2" t="s">
        <v>18009</v>
      </c>
      <c r="E1731" s="2">
        <f>COUNTIF(IMDB_Movie_Data!A:A, D1731)</f>
        <v>1</v>
      </c>
      <c r="F1731" s="2">
        <f>AVERAGEIF(IMDB_Movie_Data!A:A, D1731, IMDB_Movie_Data!I:I)</f>
        <v>3.3</v>
      </c>
      <c r="G1731" s="6">
        <f t="shared" si="26"/>
        <v>0.73</v>
      </c>
    </row>
    <row r="1732" spans="4:7" hidden="1" x14ac:dyDescent="0.3">
      <c r="D1732" s="2" t="s">
        <v>21210</v>
      </c>
      <c r="E1732" s="2">
        <f>COUNTIF(IMDB_Movie_Data!A:A, D1732)</f>
        <v>1</v>
      </c>
      <c r="F1732" s="2">
        <f>AVERAGEIF(IMDB_Movie_Data!A:A, D1732, IMDB_Movie_Data!I:I)</f>
        <v>3.3</v>
      </c>
      <c r="G1732" s="6">
        <f t="shared" si="26"/>
        <v>0.76</v>
      </c>
    </row>
    <row r="1733" spans="4:7" hidden="1" x14ac:dyDescent="0.3">
      <c r="D1733" s="2" t="s">
        <v>15363</v>
      </c>
      <c r="E1733" s="2">
        <f>COUNTIF(IMDB_Movie_Data!A:A, D1733)</f>
        <v>1</v>
      </c>
      <c r="F1733" s="2">
        <f>AVERAGEIF(IMDB_Movie_Data!A:A, D1733, IMDB_Movie_Data!I:I)</f>
        <v>3.3</v>
      </c>
      <c r="G1733" s="6">
        <f t="shared" ref="G1733:G1796" si="27">_xlfn.PERCENTRANK.EXC(F1733:F3483, F1733)</f>
        <v>0.79100000000000004</v>
      </c>
    </row>
    <row r="1734" spans="4:7" hidden="1" x14ac:dyDescent="0.3">
      <c r="D1734" s="2" t="s">
        <v>15216</v>
      </c>
      <c r="E1734" s="2">
        <f>COUNTIF(IMDB_Movie_Data!A:A, D1734)</f>
        <v>1</v>
      </c>
      <c r="F1734" s="2">
        <f>AVERAGEIF(IMDB_Movie_Data!A:A, D1734, IMDB_Movie_Data!I:I)</f>
        <v>3.3</v>
      </c>
      <c r="G1734" s="6">
        <f t="shared" si="27"/>
        <v>0.82599999999999996</v>
      </c>
    </row>
    <row r="1735" spans="4:7" hidden="1" x14ac:dyDescent="0.3">
      <c r="D1735" s="2" t="s">
        <v>1858</v>
      </c>
      <c r="E1735" s="2">
        <f>COUNTIF(IMDB_Movie_Data!A:A, D1735)</f>
        <v>1</v>
      </c>
      <c r="F1735" s="2">
        <f>AVERAGEIF(IMDB_Movie_Data!A:A, D1735, IMDB_Movie_Data!I:I)</f>
        <v>3.3</v>
      </c>
      <c r="G1735" s="6">
        <f t="shared" si="27"/>
        <v>0.86299999999999999</v>
      </c>
    </row>
    <row r="1736" spans="4:7" hidden="1" x14ac:dyDescent="0.3">
      <c r="D1736" s="2" t="s">
        <v>12419</v>
      </c>
      <c r="E1736" s="2">
        <f>COUNTIF(IMDB_Movie_Data!A:A, D1736)</f>
        <v>1</v>
      </c>
      <c r="F1736" s="2">
        <f>AVERAGEIF(IMDB_Movie_Data!A:A, D1736, IMDB_Movie_Data!I:I)</f>
        <v>3.3</v>
      </c>
      <c r="G1736" s="6">
        <f t="shared" si="27"/>
        <v>0.90400000000000003</v>
      </c>
    </row>
    <row r="1737" spans="4:7" hidden="1" x14ac:dyDescent="0.3">
      <c r="D1737" s="2" t="s">
        <v>9674</v>
      </c>
      <c r="E1737" s="2">
        <f>COUNTIF(IMDB_Movie_Data!A:A, D1737)</f>
        <v>1</v>
      </c>
      <c r="F1737" s="2">
        <f>AVERAGEIF(IMDB_Movie_Data!A:A, D1737, IMDB_Movie_Data!I:I)</f>
        <v>3.3</v>
      </c>
      <c r="G1737" s="6">
        <f t="shared" si="27"/>
        <v>0.95</v>
      </c>
    </row>
    <row r="1738" spans="4:7" hidden="1" x14ac:dyDescent="0.3">
      <c r="D1738" s="2" t="s">
        <v>19329</v>
      </c>
      <c r="E1738" s="2">
        <f>COUNTIF(IMDB_Movie_Data!A:A, D1738)</f>
        <v>1</v>
      </c>
      <c r="F1738" s="2">
        <f>AVERAGEIF(IMDB_Movie_Data!A:A, D1738, IMDB_Movie_Data!I:I)</f>
        <v>3.2</v>
      </c>
      <c r="G1738" s="6">
        <f t="shared" si="27"/>
        <v>0.94699999999999995</v>
      </c>
    </row>
    <row r="1739" spans="4:7" hidden="1" x14ac:dyDescent="0.3">
      <c r="D1739" s="2" t="s">
        <v>12240</v>
      </c>
      <c r="E1739" s="2">
        <f>COUNTIF(IMDB_Movie_Data!A:A, D1739)</f>
        <v>1</v>
      </c>
      <c r="F1739" s="2">
        <f>AVERAGEIF(IMDB_Movie_Data!A:A, D1739, IMDB_Movie_Data!I:I)</f>
        <v>3.1</v>
      </c>
      <c r="G1739" s="6">
        <f t="shared" si="27"/>
        <v>0.83299999999999996</v>
      </c>
    </row>
    <row r="1740" spans="4:7" hidden="1" x14ac:dyDescent="0.3">
      <c r="D1740" s="2" t="s">
        <v>11748</v>
      </c>
      <c r="E1740" s="2">
        <f>COUNTIF(IMDB_Movie_Data!A:A, D1740)</f>
        <v>1</v>
      </c>
      <c r="F1740" s="2">
        <f>AVERAGEIF(IMDB_Movie_Data!A:A, D1740, IMDB_Movie_Data!I:I)</f>
        <v>3.1</v>
      </c>
      <c r="G1740" s="6">
        <f t="shared" si="27"/>
        <v>0.88200000000000001</v>
      </c>
    </row>
    <row r="1741" spans="4:7" hidden="1" x14ac:dyDescent="0.3">
      <c r="D1741" s="2" t="s">
        <v>16363</v>
      </c>
      <c r="E1741" s="2">
        <f>COUNTIF(IMDB_Movie_Data!A:A, D1741)</f>
        <v>1</v>
      </c>
      <c r="F1741" s="2">
        <f>AVERAGEIF(IMDB_Movie_Data!A:A, D1741, IMDB_Movie_Data!I:I)</f>
        <v>3.1</v>
      </c>
      <c r="G1741" s="6">
        <f t="shared" si="27"/>
        <v>0.93700000000000006</v>
      </c>
    </row>
    <row r="1742" spans="4:7" hidden="1" x14ac:dyDescent="0.3">
      <c r="D1742" s="2" t="s">
        <v>4408</v>
      </c>
      <c r="E1742" s="2">
        <f>COUNTIF(IMDB_Movie_Data!A:A, D1742)</f>
        <v>3</v>
      </c>
      <c r="F1742" s="2">
        <f>AVERAGEIF(IMDB_Movie_Data!A:A, D1742, IMDB_Movie_Data!I:I)</f>
        <v>3</v>
      </c>
      <c r="G1742" s="6">
        <f t="shared" si="27"/>
        <v>0.8</v>
      </c>
    </row>
    <row r="1743" spans="4:7" hidden="1" x14ac:dyDescent="0.3">
      <c r="D1743" s="2" t="s">
        <v>19318</v>
      </c>
      <c r="E1743" s="2">
        <f>COUNTIF(IMDB_Movie_Data!A:A, D1743)</f>
        <v>1</v>
      </c>
      <c r="F1743" s="2">
        <f>AVERAGEIF(IMDB_Movie_Data!A:A, D1743, IMDB_Movie_Data!I:I)</f>
        <v>3</v>
      </c>
      <c r="G1743" s="6">
        <f t="shared" si="27"/>
        <v>0.85699999999999998</v>
      </c>
    </row>
    <row r="1744" spans="4:7" hidden="1" x14ac:dyDescent="0.3">
      <c r="D1744" s="2" t="s">
        <v>12295</v>
      </c>
      <c r="E1744" s="2">
        <f>COUNTIF(IMDB_Movie_Data!A:A, D1744)</f>
        <v>1</v>
      </c>
      <c r="F1744" s="2">
        <f>AVERAGEIF(IMDB_Movie_Data!A:A, D1744, IMDB_Movie_Data!I:I)</f>
        <v>3</v>
      </c>
      <c r="G1744" s="6">
        <f t="shared" si="27"/>
        <v>0.92300000000000004</v>
      </c>
    </row>
    <row r="1745" spans="4:7" hidden="1" x14ac:dyDescent="0.3">
      <c r="D1745" s="2" t="s">
        <v>17058</v>
      </c>
      <c r="E1745" s="2">
        <f>COUNTIF(IMDB_Movie_Data!A:A, D1745)</f>
        <v>1</v>
      </c>
      <c r="F1745" s="2">
        <f>AVERAGEIF(IMDB_Movie_Data!A:A, D1745, IMDB_Movie_Data!I:I)</f>
        <v>2.9</v>
      </c>
      <c r="G1745" s="6">
        <f t="shared" si="27"/>
        <v>0.91600000000000004</v>
      </c>
    </row>
    <row r="1746" spans="4:7" hidden="1" x14ac:dyDescent="0.3">
      <c r="D1746" s="2" t="s">
        <v>13045</v>
      </c>
      <c r="E1746" s="2">
        <f>COUNTIF(IMDB_Movie_Data!A:A, D1746)</f>
        <v>1</v>
      </c>
      <c r="F1746" s="2">
        <f>AVERAGEIF(IMDB_Movie_Data!A:A, D1746, IMDB_Movie_Data!I:I)</f>
        <v>2.8</v>
      </c>
      <c r="G1746" s="6">
        <f t="shared" si="27"/>
        <v>0.63600000000000001</v>
      </c>
    </row>
    <row r="1747" spans="4:7" hidden="1" x14ac:dyDescent="0.3">
      <c r="D1747" s="2" t="s">
        <v>12551</v>
      </c>
      <c r="E1747" s="2">
        <f>COUNTIF(IMDB_Movie_Data!A:A, D1747)</f>
        <v>1</v>
      </c>
      <c r="F1747" s="2">
        <f>AVERAGEIF(IMDB_Movie_Data!A:A, D1747, IMDB_Movie_Data!I:I)</f>
        <v>2.8</v>
      </c>
      <c r="G1747" s="6">
        <f t="shared" si="27"/>
        <v>0.7</v>
      </c>
    </row>
    <row r="1748" spans="4:7" hidden="1" x14ac:dyDescent="0.3">
      <c r="D1748" s="2" t="s">
        <v>11295</v>
      </c>
      <c r="E1748" s="2">
        <f>COUNTIF(IMDB_Movie_Data!A:A, D1748)</f>
        <v>1</v>
      </c>
      <c r="F1748" s="2">
        <f>AVERAGEIF(IMDB_Movie_Data!A:A, D1748, IMDB_Movie_Data!I:I)</f>
        <v>2.8</v>
      </c>
      <c r="G1748" s="6">
        <f t="shared" si="27"/>
        <v>0.77700000000000002</v>
      </c>
    </row>
    <row r="1749" spans="4:7" hidden="1" x14ac:dyDescent="0.3">
      <c r="D1749" s="2" t="s">
        <v>10259</v>
      </c>
      <c r="E1749" s="2">
        <f>COUNTIF(IMDB_Movie_Data!A:A, D1749)</f>
        <v>1</v>
      </c>
      <c r="F1749" s="2">
        <f>AVERAGEIF(IMDB_Movie_Data!A:A, D1749, IMDB_Movie_Data!I:I)</f>
        <v>2.8</v>
      </c>
      <c r="G1749" s="6">
        <f t="shared" si="27"/>
        <v>0.875</v>
      </c>
    </row>
    <row r="1750" spans="4:7" hidden="1" x14ac:dyDescent="0.3">
      <c r="D1750" s="2" t="s">
        <v>18572</v>
      </c>
      <c r="E1750" s="2">
        <f>COUNTIF(IMDB_Movie_Data!A:A, D1750)</f>
        <v>1</v>
      </c>
      <c r="F1750" s="2">
        <f>AVERAGEIF(IMDB_Movie_Data!A:A, D1750, IMDB_Movie_Data!I:I)</f>
        <v>2.7</v>
      </c>
      <c r="G1750" s="6">
        <f t="shared" si="27"/>
        <v>0.71399999999999997</v>
      </c>
    </row>
    <row r="1751" spans="4:7" hidden="1" x14ac:dyDescent="0.3">
      <c r="D1751" s="2" t="s">
        <v>10756</v>
      </c>
      <c r="E1751" s="2">
        <f>COUNTIF(IMDB_Movie_Data!A:A, D1751)</f>
        <v>1</v>
      </c>
      <c r="F1751" s="2">
        <f>AVERAGEIF(IMDB_Movie_Data!A:A, D1751, IMDB_Movie_Data!I:I)</f>
        <v>2.7</v>
      </c>
      <c r="G1751" s="6">
        <f t="shared" si="27"/>
        <v>0.83299999999999996</v>
      </c>
    </row>
    <row r="1752" spans="4:7" hidden="1" x14ac:dyDescent="0.3">
      <c r="D1752" s="2" t="s">
        <v>8382</v>
      </c>
      <c r="E1752" s="2">
        <f>COUNTIF(IMDB_Movie_Data!A:A, D1752)</f>
        <v>4</v>
      </c>
      <c r="F1752" s="2">
        <f>AVERAGEIF(IMDB_Movie_Data!A:A, D1752, IMDB_Movie_Data!I:I)</f>
        <v>2.6</v>
      </c>
      <c r="G1752" s="6">
        <f t="shared" si="27"/>
        <v>0.8</v>
      </c>
    </row>
    <row r="1753" spans="4:7" hidden="1" x14ac:dyDescent="0.3">
      <c r="D1753" s="2" t="s">
        <v>2837</v>
      </c>
      <c r="E1753" s="2">
        <f>COUNTIF(IMDB_Movie_Data!A:A, D1753)</f>
        <v>1</v>
      </c>
      <c r="F1753" s="2">
        <f>AVERAGEIF(IMDB_Movie_Data!A:A, D1753, IMDB_Movie_Data!I:I)</f>
        <v>2.4</v>
      </c>
      <c r="G1753" s="6">
        <f t="shared" si="27"/>
        <v>0.75</v>
      </c>
    </row>
    <row r="1754" spans="4:7" hidden="1" x14ac:dyDescent="0.3">
      <c r="D1754" s="2" t="s">
        <v>16698</v>
      </c>
      <c r="E1754" s="2">
        <f>COUNTIF(IMDB_Movie_Data!A:A, D1754)</f>
        <v>1</v>
      </c>
      <c r="F1754" s="2">
        <f>AVERAGEIF(IMDB_Movie_Data!A:A, D1754, IMDB_Movie_Data!I:I)</f>
        <v>2.2999999999999998</v>
      </c>
      <c r="G1754" s="6">
        <f t="shared" si="27"/>
        <v>0.66600000000000004</v>
      </c>
    </row>
    <row r="1755" spans="4:7" hidden="1" x14ac:dyDescent="0.3">
      <c r="D1755" s="2" t="s">
        <v>12123</v>
      </c>
      <c r="E1755" s="2">
        <f>COUNTIF(IMDB_Movie_Data!A:A, D1755)</f>
        <v>1</v>
      </c>
      <c r="F1755" s="2">
        <f>AVERAGEIF(IMDB_Movie_Data!A:A, D1755, IMDB_Movie_Data!I:I)</f>
        <v>2.1</v>
      </c>
      <c r="G1755" s="6">
        <f t="shared" si="27"/>
        <v>1</v>
      </c>
    </row>
  </sheetData>
  <autoFilter ref="D4:G1755" xr:uid="{AAA5DB8C-A9CE-4382-9A00-899C61627420}">
    <filterColumn colId="1">
      <customFilters>
        <customFilter operator="greaterThanOrEqual" val="8"/>
      </customFilters>
    </filterColumn>
    <sortState xmlns:xlrd2="http://schemas.microsoft.com/office/spreadsheetml/2017/richdata2" ref="D83:G1355">
      <sortCondition descending="1" ref="F4:F1755"/>
    </sortState>
  </autoFilter>
  <mergeCells count="1">
    <mergeCell ref="D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9EBCB-738C-4D43-B27E-8425A18BD6D7}">
  <dimension ref="D2:O3790"/>
  <sheetViews>
    <sheetView showGridLines="0" tabSelected="1" workbookViewId="0">
      <selection activeCell="L5" sqref="L5"/>
    </sheetView>
  </sheetViews>
  <sheetFormatPr defaultRowHeight="14.4" x14ac:dyDescent="0.3"/>
  <cols>
    <col min="1" max="2" width="2.88671875" customWidth="1"/>
    <col min="3" max="3" width="3.33203125" customWidth="1"/>
    <col min="4" max="4" width="38" customWidth="1"/>
    <col min="5" max="5" width="10" bestFit="1" customWidth="1"/>
    <col min="6" max="6" width="12" bestFit="1" customWidth="1"/>
    <col min="7" max="7" width="15.88671875" bestFit="1" customWidth="1"/>
    <col min="9" max="9" width="31" bestFit="1" customWidth="1"/>
    <col min="10" max="11" width="10" bestFit="1" customWidth="1"/>
    <col min="12" max="12" width="11.88671875" bestFit="1" customWidth="1"/>
    <col min="14" max="14" width="10.33203125" bestFit="1" customWidth="1"/>
  </cols>
  <sheetData>
    <row r="2" spans="4:15" x14ac:dyDescent="0.3">
      <c r="D2" s="15" t="s">
        <v>24196</v>
      </c>
      <c r="E2" s="15"/>
      <c r="F2" s="15"/>
      <c r="G2" s="15"/>
      <c r="I2" s="15" t="s">
        <v>24197</v>
      </c>
      <c r="J2" s="15"/>
      <c r="K2" s="15"/>
      <c r="L2" s="15"/>
      <c r="N2" s="10" t="s">
        <v>24199</v>
      </c>
    </row>
    <row r="4" spans="4:15" x14ac:dyDescent="0.3">
      <c r="D4" s="5" t="s">
        <v>24166</v>
      </c>
      <c r="E4" s="5" t="s">
        <v>24164</v>
      </c>
      <c r="F4" s="5" t="s">
        <v>24169</v>
      </c>
      <c r="G4" s="5" t="s">
        <v>24200</v>
      </c>
      <c r="I4" s="5" t="s">
        <v>24166</v>
      </c>
      <c r="J4" s="5" t="s">
        <v>24164</v>
      </c>
      <c r="K4" s="5" t="s">
        <v>24169</v>
      </c>
      <c r="L4" s="5" t="s">
        <v>24200</v>
      </c>
      <c r="N4" s="11" t="s">
        <v>24198</v>
      </c>
      <c r="O4" s="2">
        <f>CORREL(E5:E3790, F5:F3790)</f>
        <v>9.6568920597219721E-2</v>
      </c>
    </row>
    <row r="5" spans="4:15" x14ac:dyDescent="0.3">
      <c r="D5" s="2" t="s">
        <v>33</v>
      </c>
      <c r="E5" s="2">
        <v>760505847</v>
      </c>
      <c r="F5" s="2">
        <v>237000000</v>
      </c>
      <c r="G5" s="2">
        <f t="shared" ref="G5:G68" si="0">E5-F5</f>
        <v>523505847</v>
      </c>
      <c r="I5" s="2" t="s">
        <v>33</v>
      </c>
      <c r="J5" s="2">
        <v>760505847</v>
      </c>
      <c r="K5" s="2">
        <v>237000000</v>
      </c>
      <c r="L5" s="2">
        <v>523505847</v>
      </c>
    </row>
    <row r="6" spans="4:15" x14ac:dyDescent="0.3">
      <c r="D6" s="2" t="s">
        <v>236</v>
      </c>
      <c r="E6" s="2">
        <v>652177271</v>
      </c>
      <c r="F6" s="2">
        <v>150000000</v>
      </c>
      <c r="G6" s="2">
        <f t="shared" si="0"/>
        <v>502177271</v>
      </c>
      <c r="I6" s="2" t="s">
        <v>236</v>
      </c>
      <c r="J6" s="2">
        <v>652177271</v>
      </c>
      <c r="K6" s="2">
        <v>150000000</v>
      </c>
      <c r="L6" s="2">
        <v>502177271</v>
      </c>
    </row>
    <row r="7" spans="4:15" x14ac:dyDescent="0.3">
      <c r="D7" s="2" t="s">
        <v>216</v>
      </c>
      <c r="E7" s="2">
        <v>658672302</v>
      </c>
      <c r="F7" s="2">
        <v>200000000</v>
      </c>
      <c r="G7" s="2">
        <f t="shared" si="0"/>
        <v>458672302</v>
      </c>
      <c r="I7" s="2" t="s">
        <v>216</v>
      </c>
      <c r="J7" s="2">
        <v>658672302</v>
      </c>
      <c r="K7" s="2">
        <v>200000000</v>
      </c>
      <c r="L7" s="2">
        <v>458672302</v>
      </c>
    </row>
    <row r="8" spans="4:15" x14ac:dyDescent="0.3">
      <c r="D8" s="2" t="s">
        <v>14484</v>
      </c>
      <c r="E8" s="2">
        <v>460935665</v>
      </c>
      <c r="F8" s="2">
        <v>11000000</v>
      </c>
      <c r="G8" s="2">
        <f t="shared" si="0"/>
        <v>449935665</v>
      </c>
      <c r="I8" s="2" t="s">
        <v>14484</v>
      </c>
      <c r="J8" s="2">
        <v>460935665</v>
      </c>
      <c r="K8" s="2">
        <v>11000000</v>
      </c>
      <c r="L8" s="2">
        <v>449935665</v>
      </c>
    </row>
    <row r="9" spans="4:15" x14ac:dyDescent="0.3">
      <c r="D9" s="2" t="s">
        <v>14732</v>
      </c>
      <c r="E9" s="2">
        <v>434949459</v>
      </c>
      <c r="F9" s="2">
        <v>10500000</v>
      </c>
      <c r="G9" s="2">
        <f t="shared" si="0"/>
        <v>424449459</v>
      </c>
      <c r="I9" s="2" t="s">
        <v>14732</v>
      </c>
      <c r="J9" s="2">
        <v>434949459</v>
      </c>
      <c r="K9" s="2">
        <v>10500000</v>
      </c>
      <c r="L9" s="2">
        <v>424449459</v>
      </c>
    </row>
    <row r="10" spans="4:15" x14ac:dyDescent="0.3">
      <c r="D10" s="2" t="s">
        <v>154</v>
      </c>
      <c r="E10" s="2">
        <v>623279547</v>
      </c>
      <c r="F10" s="2">
        <v>220000000</v>
      </c>
      <c r="G10" s="2">
        <f t="shared" si="0"/>
        <v>403279547</v>
      </c>
    </row>
    <row r="11" spans="4:15" x14ac:dyDescent="0.3">
      <c r="D11" s="2" t="s">
        <v>2919</v>
      </c>
      <c r="E11" s="2">
        <v>422783777</v>
      </c>
      <c r="F11" s="2">
        <v>45000000</v>
      </c>
      <c r="G11" s="2">
        <f t="shared" si="0"/>
        <v>377783777</v>
      </c>
    </row>
    <row r="12" spans="4:15" x14ac:dyDescent="0.3">
      <c r="D12" s="2" t="s">
        <v>1449</v>
      </c>
      <c r="E12" s="2">
        <v>474544677</v>
      </c>
      <c r="F12" s="2">
        <v>115000000</v>
      </c>
      <c r="G12" s="2">
        <f t="shared" si="0"/>
        <v>359544677</v>
      </c>
    </row>
    <row r="13" spans="4:15" x14ac:dyDescent="0.3">
      <c r="D13" s="2" t="s">
        <v>465</v>
      </c>
      <c r="E13" s="2">
        <v>533316061</v>
      </c>
      <c r="F13" s="2">
        <v>185000000</v>
      </c>
      <c r="G13" s="2">
        <f t="shared" si="0"/>
        <v>348316061</v>
      </c>
    </row>
    <row r="14" spans="4:15" x14ac:dyDescent="0.3">
      <c r="D14" s="2" t="s">
        <v>2538</v>
      </c>
      <c r="E14" s="2">
        <v>407999255</v>
      </c>
      <c r="F14" s="2">
        <v>78000000</v>
      </c>
      <c r="G14" s="2">
        <f t="shared" si="0"/>
        <v>329999255</v>
      </c>
    </row>
    <row r="15" spans="4:15" x14ac:dyDescent="0.3">
      <c r="D15" s="2" t="s">
        <v>4433</v>
      </c>
      <c r="E15" s="2">
        <v>363024263</v>
      </c>
      <c r="F15" s="2">
        <v>58000000</v>
      </c>
      <c r="G15" s="2">
        <f t="shared" si="0"/>
        <v>305024263</v>
      </c>
    </row>
    <row r="16" spans="4:15" x14ac:dyDescent="0.3">
      <c r="D16" s="2" t="s">
        <v>1171</v>
      </c>
      <c r="E16" s="2">
        <v>424645577</v>
      </c>
      <c r="F16" s="2">
        <v>130000000</v>
      </c>
      <c r="G16" s="2">
        <f t="shared" si="0"/>
        <v>294645577</v>
      </c>
    </row>
    <row r="17" spans="4:7" x14ac:dyDescent="0.3">
      <c r="D17" s="2" t="s">
        <v>3860</v>
      </c>
      <c r="E17" s="2">
        <v>356784000</v>
      </c>
      <c r="F17" s="2">
        <v>63000000</v>
      </c>
      <c r="G17" s="2">
        <f t="shared" si="0"/>
        <v>293784000</v>
      </c>
    </row>
    <row r="18" spans="4:7" x14ac:dyDescent="0.3">
      <c r="D18" s="2" t="s">
        <v>2978</v>
      </c>
      <c r="E18" s="2">
        <v>368049635</v>
      </c>
      <c r="F18" s="2">
        <v>76000000</v>
      </c>
      <c r="G18" s="2">
        <f t="shared" si="0"/>
        <v>292049635</v>
      </c>
    </row>
    <row r="19" spans="4:7" x14ac:dyDescent="0.3">
      <c r="D19" s="2" t="s">
        <v>4445</v>
      </c>
      <c r="E19" s="2">
        <v>350123553</v>
      </c>
      <c r="F19" s="2">
        <v>58800000</v>
      </c>
      <c r="G19" s="2">
        <f t="shared" si="0"/>
        <v>291323553</v>
      </c>
    </row>
    <row r="20" spans="4:7" x14ac:dyDescent="0.3">
      <c r="D20" s="2" t="s">
        <v>2007</v>
      </c>
      <c r="E20" s="2">
        <v>380838870</v>
      </c>
      <c r="F20" s="2">
        <v>94000000</v>
      </c>
      <c r="G20" s="2">
        <f t="shared" si="0"/>
        <v>286838870</v>
      </c>
    </row>
    <row r="21" spans="4:7" x14ac:dyDescent="0.3">
      <c r="D21" s="2" t="s">
        <v>3294</v>
      </c>
      <c r="E21" s="2">
        <v>436471036</v>
      </c>
      <c r="F21" s="2">
        <v>150000000</v>
      </c>
      <c r="G21" s="2">
        <f t="shared" si="0"/>
        <v>286471036</v>
      </c>
    </row>
    <row r="22" spans="4:7" x14ac:dyDescent="0.3">
      <c r="D22" s="2" t="s">
        <v>2010</v>
      </c>
      <c r="E22" s="2">
        <v>377019252</v>
      </c>
      <c r="F22" s="2">
        <v>94000000</v>
      </c>
      <c r="G22" s="2">
        <f t="shared" si="0"/>
        <v>283019252</v>
      </c>
    </row>
    <row r="23" spans="4:7" x14ac:dyDescent="0.3">
      <c r="D23" s="2" t="s">
        <v>7871</v>
      </c>
      <c r="E23" s="2">
        <v>309125409</v>
      </c>
      <c r="F23" s="2">
        <v>32500000</v>
      </c>
      <c r="G23" s="2">
        <f t="shared" si="0"/>
        <v>276625409</v>
      </c>
    </row>
    <row r="24" spans="4:7" x14ac:dyDescent="0.3">
      <c r="D24" s="2" t="s">
        <v>4562</v>
      </c>
      <c r="E24" s="2">
        <v>329691196</v>
      </c>
      <c r="F24" s="2">
        <v>55000000</v>
      </c>
      <c r="G24" s="2">
        <f t="shared" si="0"/>
        <v>274691196</v>
      </c>
    </row>
    <row r="25" spans="4:7" x14ac:dyDescent="0.3">
      <c r="D25" s="2" t="s">
        <v>10202</v>
      </c>
      <c r="E25" s="2">
        <v>290158751</v>
      </c>
      <c r="F25" s="2">
        <v>18000000</v>
      </c>
      <c r="G25" s="2">
        <f t="shared" si="0"/>
        <v>272158751</v>
      </c>
    </row>
    <row r="26" spans="4:7" x14ac:dyDescent="0.3">
      <c r="D26" s="2" t="s">
        <v>12647</v>
      </c>
      <c r="E26" s="2">
        <v>285761243</v>
      </c>
      <c r="F26" s="2">
        <v>18000000</v>
      </c>
      <c r="G26" s="2">
        <f t="shared" si="0"/>
        <v>267761243</v>
      </c>
    </row>
    <row r="27" spans="4:7" x14ac:dyDescent="0.3">
      <c r="D27" s="2" t="s">
        <v>1433</v>
      </c>
      <c r="E27" s="2">
        <v>380262555</v>
      </c>
      <c r="F27" s="2">
        <v>113000000</v>
      </c>
      <c r="G27" s="2">
        <f t="shared" si="0"/>
        <v>267262555</v>
      </c>
    </row>
    <row r="28" spans="4:7" x14ac:dyDescent="0.3">
      <c r="D28" s="2" t="s">
        <v>1032</v>
      </c>
      <c r="E28" s="2">
        <v>403706375</v>
      </c>
      <c r="F28" s="2">
        <v>139000000</v>
      </c>
      <c r="G28" s="2">
        <f t="shared" si="0"/>
        <v>264706375</v>
      </c>
    </row>
    <row r="29" spans="4:7" x14ac:dyDescent="0.3">
      <c r="D29" s="2" t="s">
        <v>3190</v>
      </c>
      <c r="E29" s="2">
        <v>336029560</v>
      </c>
      <c r="F29" s="2">
        <v>74000000</v>
      </c>
      <c r="G29" s="2">
        <f t="shared" si="0"/>
        <v>262029560</v>
      </c>
    </row>
    <row r="30" spans="4:7" x14ac:dyDescent="0.3">
      <c r="D30" s="2" t="s">
        <v>6221</v>
      </c>
      <c r="E30" s="2">
        <v>293501675</v>
      </c>
      <c r="F30" s="2">
        <v>40000000</v>
      </c>
      <c r="G30" s="2">
        <f t="shared" si="0"/>
        <v>253501675</v>
      </c>
    </row>
    <row r="31" spans="4:7" x14ac:dyDescent="0.3">
      <c r="D31" s="2" t="s">
        <v>14011</v>
      </c>
      <c r="E31" s="2">
        <v>260000000</v>
      </c>
      <c r="F31" s="2">
        <v>8000000</v>
      </c>
      <c r="G31" s="2">
        <f t="shared" si="0"/>
        <v>252000000</v>
      </c>
    </row>
    <row r="32" spans="4:7" x14ac:dyDescent="0.3">
      <c r="D32" s="2" t="s">
        <v>831</v>
      </c>
      <c r="E32" s="2">
        <v>400736600</v>
      </c>
      <c r="F32" s="2">
        <v>150000000</v>
      </c>
      <c r="G32" s="2">
        <f t="shared" si="0"/>
        <v>250736600</v>
      </c>
    </row>
    <row r="33" spans="4:7" x14ac:dyDescent="0.3">
      <c r="D33" s="2" t="s">
        <v>2967</v>
      </c>
      <c r="E33" s="2">
        <v>323505540</v>
      </c>
      <c r="F33" s="2">
        <v>75000000</v>
      </c>
      <c r="G33" s="2">
        <f t="shared" si="0"/>
        <v>248505540</v>
      </c>
    </row>
    <row r="34" spans="4:7" x14ac:dyDescent="0.3">
      <c r="D34" s="2" t="s">
        <v>4993</v>
      </c>
      <c r="E34" s="2">
        <v>296623634</v>
      </c>
      <c r="F34" s="2">
        <v>50000000</v>
      </c>
      <c r="G34" s="2">
        <f t="shared" si="0"/>
        <v>246623634</v>
      </c>
    </row>
    <row r="35" spans="4:7" x14ac:dyDescent="0.3">
      <c r="D35" s="2" t="s">
        <v>2014</v>
      </c>
      <c r="E35" s="2">
        <v>340478898</v>
      </c>
      <c r="F35" s="2">
        <v>94000000</v>
      </c>
      <c r="G35" s="2">
        <f t="shared" si="0"/>
        <v>246478898</v>
      </c>
    </row>
    <row r="36" spans="4:7" x14ac:dyDescent="0.3">
      <c r="D36" s="2" t="s">
        <v>7231</v>
      </c>
      <c r="E36" s="2">
        <v>277313371</v>
      </c>
      <c r="F36" s="2">
        <v>35000000</v>
      </c>
      <c r="G36" s="2">
        <f t="shared" si="0"/>
        <v>242313371</v>
      </c>
    </row>
    <row r="37" spans="4:7" x14ac:dyDescent="0.3">
      <c r="D37" s="2" t="s">
        <v>17705</v>
      </c>
      <c r="E37" s="2">
        <v>241437427</v>
      </c>
      <c r="F37" s="2">
        <v>5000000</v>
      </c>
      <c r="G37" s="2">
        <f t="shared" si="0"/>
        <v>236437427</v>
      </c>
    </row>
    <row r="38" spans="4:7" x14ac:dyDescent="0.3">
      <c r="D38" s="2" t="s">
        <v>3542</v>
      </c>
      <c r="E38" s="2">
        <v>300523113</v>
      </c>
      <c r="F38" s="2">
        <v>68000000</v>
      </c>
      <c r="G38" s="2">
        <f t="shared" si="0"/>
        <v>232523113</v>
      </c>
    </row>
    <row r="39" spans="4:7" x14ac:dyDescent="0.3">
      <c r="D39" s="2" t="s">
        <v>2981</v>
      </c>
      <c r="E39" s="2">
        <v>306124059</v>
      </c>
      <c r="F39" s="2">
        <v>75000000</v>
      </c>
      <c r="G39" s="2">
        <f t="shared" si="0"/>
        <v>231124059</v>
      </c>
    </row>
    <row r="40" spans="4:7" x14ac:dyDescent="0.3">
      <c r="D40" s="2" t="s">
        <v>7259</v>
      </c>
      <c r="E40" s="2">
        <v>255950375</v>
      </c>
      <c r="F40" s="2">
        <v>29000000</v>
      </c>
      <c r="G40" s="2">
        <f t="shared" si="0"/>
        <v>226950375</v>
      </c>
    </row>
    <row r="41" spans="4:7" x14ac:dyDescent="0.3">
      <c r="D41" s="2" t="s">
        <v>10635</v>
      </c>
      <c r="E41" s="2">
        <v>242374454</v>
      </c>
      <c r="F41" s="2">
        <v>18000000</v>
      </c>
      <c r="G41" s="2">
        <f t="shared" si="0"/>
        <v>224374454</v>
      </c>
    </row>
    <row r="42" spans="4:7" x14ac:dyDescent="0.3">
      <c r="D42" s="2" t="s">
        <v>1623</v>
      </c>
      <c r="E42" s="2">
        <v>313837577</v>
      </c>
      <c r="F42" s="2">
        <v>93000000</v>
      </c>
      <c r="G42" s="2">
        <f t="shared" si="0"/>
        <v>220837577</v>
      </c>
    </row>
    <row r="43" spans="4:7" x14ac:dyDescent="0.3">
      <c r="D43" s="2" t="s">
        <v>12644</v>
      </c>
      <c r="E43" s="2">
        <v>234760500</v>
      </c>
      <c r="F43" s="2">
        <v>14000000</v>
      </c>
      <c r="G43" s="2">
        <f t="shared" si="0"/>
        <v>220760500</v>
      </c>
    </row>
    <row r="44" spans="4:7" x14ac:dyDescent="0.3">
      <c r="D44" s="2" t="s">
        <v>7245</v>
      </c>
      <c r="E44" s="2">
        <v>251188924</v>
      </c>
      <c r="F44" s="2">
        <v>35000000</v>
      </c>
      <c r="G44" s="2">
        <f t="shared" si="0"/>
        <v>216188924</v>
      </c>
    </row>
    <row r="45" spans="4:7" x14ac:dyDescent="0.3">
      <c r="D45" s="2" t="s">
        <v>323</v>
      </c>
      <c r="E45" s="2">
        <v>414984497</v>
      </c>
      <c r="F45" s="2">
        <v>200000000</v>
      </c>
      <c r="G45" s="2">
        <f t="shared" si="0"/>
        <v>214984497</v>
      </c>
    </row>
    <row r="46" spans="4:7" x14ac:dyDescent="0.3">
      <c r="D46" s="2" t="s">
        <v>1270</v>
      </c>
      <c r="E46" s="2">
        <v>337103873</v>
      </c>
      <c r="F46" s="2">
        <v>125000000</v>
      </c>
      <c r="G46" s="2">
        <f t="shared" si="0"/>
        <v>212103873</v>
      </c>
    </row>
    <row r="47" spans="4:7" x14ac:dyDescent="0.3">
      <c r="D47" s="2" t="s">
        <v>251</v>
      </c>
      <c r="E47" s="2">
        <v>408992272</v>
      </c>
      <c r="F47" s="2">
        <v>200000000</v>
      </c>
      <c r="G47" s="2">
        <f t="shared" si="0"/>
        <v>208992272</v>
      </c>
    </row>
    <row r="48" spans="4:7" x14ac:dyDescent="0.3">
      <c r="D48" s="2" t="s">
        <v>99</v>
      </c>
      <c r="E48" s="2">
        <v>458991599</v>
      </c>
      <c r="F48" s="2">
        <v>250000000</v>
      </c>
      <c r="G48" s="2">
        <f t="shared" si="0"/>
        <v>208991599</v>
      </c>
    </row>
    <row r="49" spans="4:7" x14ac:dyDescent="0.3">
      <c r="D49" s="2" t="s">
        <v>4997</v>
      </c>
      <c r="E49" s="2">
        <v>267652016</v>
      </c>
      <c r="F49" s="2">
        <v>60000000</v>
      </c>
      <c r="G49" s="2">
        <f t="shared" si="0"/>
        <v>207652016</v>
      </c>
    </row>
    <row r="50" spans="4:7" x14ac:dyDescent="0.3">
      <c r="D50" s="2" t="s">
        <v>281</v>
      </c>
      <c r="E50" s="2">
        <v>402076689</v>
      </c>
      <c r="F50" s="2">
        <v>200000000</v>
      </c>
      <c r="G50" s="2">
        <f t="shared" si="0"/>
        <v>202076689</v>
      </c>
    </row>
    <row r="51" spans="4:7" x14ac:dyDescent="0.3">
      <c r="D51" s="2" t="s">
        <v>3927</v>
      </c>
      <c r="E51" s="2">
        <v>279167575</v>
      </c>
      <c r="F51" s="2">
        <v>80000000</v>
      </c>
      <c r="G51" s="2">
        <f t="shared" si="0"/>
        <v>199167575</v>
      </c>
    </row>
    <row r="52" spans="4:7" x14ac:dyDescent="0.3">
      <c r="D52" s="2" t="s">
        <v>61</v>
      </c>
      <c r="E52" s="2">
        <v>448130642</v>
      </c>
      <c r="F52" s="2">
        <v>250000000</v>
      </c>
      <c r="G52" s="2">
        <f t="shared" si="0"/>
        <v>198130642</v>
      </c>
    </row>
    <row r="53" spans="4:7" x14ac:dyDescent="0.3">
      <c r="D53" s="2" t="s">
        <v>132</v>
      </c>
      <c r="E53" s="2">
        <v>423032628</v>
      </c>
      <c r="F53" s="2">
        <v>225000000</v>
      </c>
      <c r="G53" s="2">
        <f t="shared" si="0"/>
        <v>198032628</v>
      </c>
    </row>
    <row r="54" spans="4:7" x14ac:dyDescent="0.3">
      <c r="D54" s="2" t="s">
        <v>4199</v>
      </c>
      <c r="E54" s="2">
        <v>257756197</v>
      </c>
      <c r="F54" s="2">
        <v>60000000</v>
      </c>
      <c r="G54" s="2">
        <f t="shared" si="0"/>
        <v>197756197</v>
      </c>
    </row>
    <row r="55" spans="4:7" x14ac:dyDescent="0.3">
      <c r="D55" s="2" t="s">
        <v>14006</v>
      </c>
      <c r="E55" s="2">
        <v>204565000</v>
      </c>
      <c r="F55" s="2">
        <v>8000000</v>
      </c>
      <c r="G55" s="2">
        <f t="shared" si="0"/>
        <v>196565000</v>
      </c>
    </row>
    <row r="56" spans="4:7" x14ac:dyDescent="0.3">
      <c r="D56" s="2" t="s">
        <v>1437</v>
      </c>
      <c r="E56" s="2">
        <v>310675583</v>
      </c>
      <c r="F56" s="2">
        <v>115000000</v>
      </c>
      <c r="G56" s="2">
        <f t="shared" si="0"/>
        <v>195675583</v>
      </c>
    </row>
    <row r="57" spans="4:7" x14ac:dyDescent="0.3">
      <c r="D57" s="2" t="s">
        <v>10338</v>
      </c>
      <c r="E57" s="2">
        <v>217631306</v>
      </c>
      <c r="F57" s="2">
        <v>22000000</v>
      </c>
      <c r="G57" s="2">
        <f t="shared" si="0"/>
        <v>195631306</v>
      </c>
    </row>
    <row r="58" spans="4:7" x14ac:dyDescent="0.3">
      <c r="D58" s="2" t="s">
        <v>18794</v>
      </c>
      <c r="E58" s="2">
        <v>198655278</v>
      </c>
      <c r="F58" s="2">
        <v>3977000</v>
      </c>
      <c r="G58" s="2">
        <f t="shared" si="0"/>
        <v>194678278</v>
      </c>
    </row>
    <row r="59" spans="4:7" x14ac:dyDescent="0.3">
      <c r="D59" s="2" t="s">
        <v>9374</v>
      </c>
      <c r="E59" s="2">
        <v>219200000</v>
      </c>
      <c r="F59" s="2">
        <v>25000000</v>
      </c>
      <c r="G59" s="2">
        <f t="shared" si="0"/>
        <v>194200000</v>
      </c>
    </row>
    <row r="60" spans="4:7" x14ac:dyDescent="0.3">
      <c r="D60" s="2" t="s">
        <v>1253</v>
      </c>
      <c r="E60" s="2">
        <v>317557891</v>
      </c>
      <c r="F60" s="2">
        <v>125000000</v>
      </c>
      <c r="G60" s="2">
        <f t="shared" si="0"/>
        <v>192557891</v>
      </c>
    </row>
    <row r="61" spans="4:7" x14ac:dyDescent="0.3">
      <c r="D61" s="2" t="s">
        <v>11581</v>
      </c>
      <c r="E61" s="2">
        <v>210609762</v>
      </c>
      <c r="F61" s="2">
        <v>19000000</v>
      </c>
      <c r="G61" s="2">
        <f t="shared" si="0"/>
        <v>191609762</v>
      </c>
    </row>
    <row r="62" spans="4:7" x14ac:dyDescent="0.3">
      <c r="D62" s="2" t="s">
        <v>8826</v>
      </c>
      <c r="E62" s="2">
        <v>217350219</v>
      </c>
      <c r="F62" s="2">
        <v>28000000</v>
      </c>
      <c r="G62" s="2">
        <f t="shared" si="0"/>
        <v>189350219</v>
      </c>
    </row>
    <row r="63" spans="4:7" x14ac:dyDescent="0.3">
      <c r="D63" s="2" t="s">
        <v>549</v>
      </c>
      <c r="E63" s="2">
        <v>362645141</v>
      </c>
      <c r="F63" s="2">
        <v>175000000</v>
      </c>
      <c r="G63" s="2">
        <f t="shared" si="0"/>
        <v>187645141</v>
      </c>
    </row>
    <row r="64" spans="4:7" x14ac:dyDescent="0.3">
      <c r="D64" s="2" t="s">
        <v>21102</v>
      </c>
      <c r="E64" s="2">
        <v>184925485</v>
      </c>
      <c r="F64" s="2">
        <v>2000000</v>
      </c>
      <c r="G64" s="2">
        <f t="shared" si="0"/>
        <v>182925485</v>
      </c>
    </row>
    <row r="65" spans="4:7" x14ac:dyDescent="0.3">
      <c r="D65" s="2" t="s">
        <v>3549</v>
      </c>
      <c r="E65" s="2">
        <v>251501645</v>
      </c>
      <c r="F65" s="2">
        <v>69000000</v>
      </c>
      <c r="G65" s="2">
        <f t="shared" si="0"/>
        <v>182501645</v>
      </c>
    </row>
    <row r="66" spans="4:7" x14ac:dyDescent="0.3">
      <c r="D66" s="2" t="s">
        <v>543</v>
      </c>
      <c r="E66" s="2">
        <v>356454367</v>
      </c>
      <c r="F66" s="2">
        <v>175000000</v>
      </c>
      <c r="G66" s="2">
        <f t="shared" si="0"/>
        <v>181454367</v>
      </c>
    </row>
    <row r="67" spans="4:7" x14ac:dyDescent="0.3">
      <c r="D67" s="2" t="s">
        <v>484</v>
      </c>
      <c r="E67" s="2">
        <v>318298180</v>
      </c>
      <c r="F67" s="2">
        <v>140000000</v>
      </c>
      <c r="G67" s="2">
        <f t="shared" si="0"/>
        <v>178298180</v>
      </c>
    </row>
    <row r="68" spans="4:7" x14ac:dyDescent="0.3">
      <c r="D68" s="2" t="s">
        <v>16973</v>
      </c>
      <c r="E68" s="2">
        <v>181360000</v>
      </c>
      <c r="F68" s="2">
        <v>6000000</v>
      </c>
      <c r="G68" s="2">
        <f t="shared" si="0"/>
        <v>175360000</v>
      </c>
    </row>
    <row r="69" spans="4:7" x14ac:dyDescent="0.3">
      <c r="D69" s="2" t="s">
        <v>1440</v>
      </c>
      <c r="E69" s="2">
        <v>289907418</v>
      </c>
      <c r="F69" s="2">
        <v>115000000</v>
      </c>
      <c r="G69" s="2">
        <f t="shared" ref="G69:G132" si="1">E69-F69</f>
        <v>174907418</v>
      </c>
    </row>
    <row r="70" spans="4:7" x14ac:dyDescent="0.3">
      <c r="D70" s="2" t="s">
        <v>2544</v>
      </c>
      <c r="E70" s="2">
        <v>254455986</v>
      </c>
      <c r="F70" s="2">
        <v>80000000</v>
      </c>
      <c r="G70" s="2">
        <f t="shared" si="1"/>
        <v>174455986</v>
      </c>
    </row>
    <row r="71" spans="4:7" x14ac:dyDescent="0.3">
      <c r="D71" s="2" t="s">
        <v>1485</v>
      </c>
      <c r="E71" s="2">
        <v>274084951</v>
      </c>
      <c r="F71" s="2">
        <v>100000000</v>
      </c>
      <c r="G71" s="2">
        <f t="shared" si="1"/>
        <v>174084951</v>
      </c>
    </row>
    <row r="72" spans="4:7" x14ac:dyDescent="0.3">
      <c r="D72" s="2" t="s">
        <v>246</v>
      </c>
      <c r="E72" s="2">
        <v>373377893</v>
      </c>
      <c r="F72" s="2">
        <v>200000000</v>
      </c>
      <c r="G72" s="2">
        <f t="shared" si="1"/>
        <v>173377893</v>
      </c>
    </row>
    <row r="73" spans="4:7" x14ac:dyDescent="0.3">
      <c r="D73" s="2" t="s">
        <v>7242</v>
      </c>
      <c r="E73" s="2">
        <v>205399422</v>
      </c>
      <c r="F73" s="2">
        <v>33000000</v>
      </c>
      <c r="G73" s="2">
        <f t="shared" si="1"/>
        <v>172399422</v>
      </c>
    </row>
    <row r="74" spans="4:7" x14ac:dyDescent="0.3">
      <c r="D74" s="2" t="s">
        <v>1106</v>
      </c>
      <c r="E74" s="2">
        <v>292298923</v>
      </c>
      <c r="F74" s="2">
        <v>120000000</v>
      </c>
      <c r="G74" s="2">
        <f t="shared" si="1"/>
        <v>172298923</v>
      </c>
    </row>
    <row r="75" spans="4:7" x14ac:dyDescent="0.3">
      <c r="D75" s="2" t="s">
        <v>2062</v>
      </c>
      <c r="E75" s="2">
        <v>261437578</v>
      </c>
      <c r="F75" s="2">
        <v>92000000</v>
      </c>
      <c r="G75" s="2">
        <f t="shared" si="1"/>
        <v>169437578</v>
      </c>
    </row>
    <row r="76" spans="4:7" x14ac:dyDescent="0.3">
      <c r="D76" s="2" t="s">
        <v>757</v>
      </c>
      <c r="E76" s="2">
        <v>318759914</v>
      </c>
      <c r="F76" s="2">
        <v>150000000</v>
      </c>
      <c r="G76" s="2">
        <f t="shared" si="1"/>
        <v>168759914</v>
      </c>
    </row>
    <row r="77" spans="4:7" x14ac:dyDescent="0.3">
      <c r="D77" s="2" t="s">
        <v>5014</v>
      </c>
      <c r="E77" s="2">
        <v>218628680</v>
      </c>
      <c r="F77" s="2">
        <v>50000000</v>
      </c>
      <c r="G77" s="2">
        <f t="shared" si="1"/>
        <v>168628680</v>
      </c>
    </row>
    <row r="78" spans="4:7" x14ac:dyDescent="0.3">
      <c r="D78" s="2" t="s">
        <v>15799</v>
      </c>
      <c r="E78" s="2">
        <v>174635000</v>
      </c>
      <c r="F78" s="2">
        <v>8800000</v>
      </c>
      <c r="G78" s="2">
        <f t="shared" si="1"/>
        <v>165835000</v>
      </c>
    </row>
    <row r="79" spans="4:7" x14ac:dyDescent="0.3">
      <c r="D79" s="2" t="s">
        <v>1263</v>
      </c>
      <c r="E79" s="2">
        <v>305388685</v>
      </c>
      <c r="F79" s="2">
        <v>140000000</v>
      </c>
      <c r="G79" s="2">
        <f t="shared" si="1"/>
        <v>165388685</v>
      </c>
    </row>
    <row r="80" spans="4:7" x14ac:dyDescent="0.3">
      <c r="D80" s="2" t="s">
        <v>13363</v>
      </c>
      <c r="E80" s="2">
        <v>178406268</v>
      </c>
      <c r="F80" s="2">
        <v>14000000</v>
      </c>
      <c r="G80" s="2">
        <f t="shared" si="1"/>
        <v>164406268</v>
      </c>
    </row>
    <row r="81" spans="4:7" x14ac:dyDescent="0.3">
      <c r="D81" s="2" t="s">
        <v>655</v>
      </c>
      <c r="E81" s="2">
        <v>333130696</v>
      </c>
      <c r="F81" s="2">
        <v>170000000</v>
      </c>
      <c r="G81" s="2">
        <f t="shared" si="1"/>
        <v>163130696</v>
      </c>
    </row>
    <row r="82" spans="4:7" x14ac:dyDescent="0.3">
      <c r="D82" s="2" t="s">
        <v>11553</v>
      </c>
      <c r="E82" s="2">
        <v>184208848</v>
      </c>
      <c r="F82" s="2">
        <v>22000000</v>
      </c>
      <c r="G82" s="2">
        <f t="shared" si="1"/>
        <v>162208848</v>
      </c>
    </row>
    <row r="83" spans="4:7" x14ac:dyDescent="0.3">
      <c r="D83" s="2" t="s">
        <v>1703</v>
      </c>
      <c r="E83" s="2">
        <v>261970615</v>
      </c>
      <c r="F83" s="2">
        <v>100000000</v>
      </c>
      <c r="G83" s="2">
        <f t="shared" si="1"/>
        <v>161970615</v>
      </c>
    </row>
    <row r="84" spans="4:7" x14ac:dyDescent="0.3">
      <c r="D84" s="2" t="s">
        <v>8096</v>
      </c>
      <c r="E84" s="2">
        <v>191796233</v>
      </c>
      <c r="F84" s="2">
        <v>30000000</v>
      </c>
      <c r="G84" s="2">
        <f t="shared" si="1"/>
        <v>161796233</v>
      </c>
    </row>
    <row r="85" spans="4:7" x14ac:dyDescent="0.3">
      <c r="D85" s="2" t="s">
        <v>12656</v>
      </c>
      <c r="E85" s="2">
        <v>176781728</v>
      </c>
      <c r="F85" s="2">
        <v>15000000</v>
      </c>
      <c r="G85" s="2">
        <f t="shared" si="1"/>
        <v>161781728</v>
      </c>
    </row>
    <row r="86" spans="4:7" x14ac:dyDescent="0.3">
      <c r="D86" s="2" t="s">
        <v>2528</v>
      </c>
      <c r="E86" s="2">
        <v>242589580</v>
      </c>
      <c r="F86" s="2">
        <v>81000000</v>
      </c>
      <c r="G86" s="2">
        <f t="shared" si="1"/>
        <v>161589580</v>
      </c>
    </row>
    <row r="87" spans="4:7" x14ac:dyDescent="0.3">
      <c r="D87" s="2" t="s">
        <v>724</v>
      </c>
      <c r="E87" s="2">
        <v>320706665</v>
      </c>
      <c r="F87" s="2">
        <v>160000000</v>
      </c>
      <c r="G87" s="2">
        <f t="shared" si="1"/>
        <v>160706665</v>
      </c>
    </row>
    <row r="88" spans="4:7" x14ac:dyDescent="0.3">
      <c r="D88" s="2" t="s">
        <v>2076</v>
      </c>
      <c r="E88" s="2">
        <v>250147615</v>
      </c>
      <c r="F88" s="2">
        <v>90000000</v>
      </c>
      <c r="G88" s="2">
        <f t="shared" si="1"/>
        <v>160147615</v>
      </c>
    </row>
    <row r="89" spans="4:7" x14ac:dyDescent="0.3">
      <c r="D89" s="2" t="s">
        <v>336</v>
      </c>
      <c r="E89" s="2">
        <v>350034110</v>
      </c>
      <c r="F89" s="2">
        <v>190000000</v>
      </c>
      <c r="G89" s="2">
        <f t="shared" si="1"/>
        <v>160034110</v>
      </c>
    </row>
    <row r="90" spans="4:7" x14ac:dyDescent="0.3">
      <c r="D90" s="2" t="s">
        <v>386</v>
      </c>
      <c r="E90" s="2">
        <v>352358779</v>
      </c>
      <c r="F90" s="2">
        <v>195000000</v>
      </c>
      <c r="G90" s="2">
        <f t="shared" si="1"/>
        <v>157358779</v>
      </c>
    </row>
    <row r="91" spans="4:7" x14ac:dyDescent="0.3">
      <c r="D91" s="2" t="s">
        <v>4567</v>
      </c>
      <c r="E91" s="2">
        <v>217326336</v>
      </c>
      <c r="F91" s="2">
        <v>60000000</v>
      </c>
      <c r="G91" s="2">
        <f t="shared" si="1"/>
        <v>157326336</v>
      </c>
    </row>
    <row r="92" spans="4:7" x14ac:dyDescent="0.3">
      <c r="D92" s="2" t="s">
        <v>221</v>
      </c>
      <c r="E92" s="2">
        <v>407197282</v>
      </c>
      <c r="F92" s="2">
        <v>250000000</v>
      </c>
      <c r="G92" s="2">
        <f t="shared" si="1"/>
        <v>157197282</v>
      </c>
    </row>
    <row r="93" spans="4:7" x14ac:dyDescent="0.3">
      <c r="D93" s="2" t="s">
        <v>12650</v>
      </c>
      <c r="E93" s="2">
        <v>167780960</v>
      </c>
      <c r="F93" s="2">
        <v>11000000</v>
      </c>
      <c r="G93" s="2">
        <f t="shared" si="1"/>
        <v>156780960</v>
      </c>
    </row>
    <row r="94" spans="4:7" x14ac:dyDescent="0.3">
      <c r="D94" s="2" t="s">
        <v>2987</v>
      </c>
      <c r="E94" s="2">
        <v>229074524</v>
      </c>
      <c r="F94" s="2">
        <v>73000000</v>
      </c>
      <c r="G94" s="2">
        <f t="shared" si="1"/>
        <v>156074524</v>
      </c>
    </row>
    <row r="95" spans="4:7" x14ac:dyDescent="0.3">
      <c r="D95" s="2" t="s">
        <v>3288</v>
      </c>
      <c r="E95" s="2">
        <v>227965690</v>
      </c>
      <c r="F95" s="2">
        <v>72000000</v>
      </c>
      <c r="G95" s="2">
        <f t="shared" si="1"/>
        <v>155965690</v>
      </c>
    </row>
    <row r="96" spans="4:7" x14ac:dyDescent="0.3">
      <c r="D96" s="2" t="s">
        <v>2080</v>
      </c>
      <c r="E96" s="2">
        <v>245823397</v>
      </c>
      <c r="F96" s="2">
        <v>90000000</v>
      </c>
      <c r="G96" s="2">
        <f t="shared" si="1"/>
        <v>155823397</v>
      </c>
    </row>
    <row r="97" spans="4:7" x14ac:dyDescent="0.3">
      <c r="D97" s="2" t="s">
        <v>10638</v>
      </c>
      <c r="E97" s="2">
        <v>173585516</v>
      </c>
      <c r="F97" s="2">
        <v>18000000</v>
      </c>
      <c r="G97" s="2">
        <f t="shared" si="1"/>
        <v>155585516</v>
      </c>
    </row>
    <row r="98" spans="4:7" x14ac:dyDescent="0.3">
      <c r="D98" s="2" t="s">
        <v>12653</v>
      </c>
      <c r="E98" s="2">
        <v>177200000</v>
      </c>
      <c r="F98" s="2">
        <v>22000000</v>
      </c>
      <c r="G98" s="2">
        <f t="shared" si="1"/>
        <v>155200000</v>
      </c>
    </row>
    <row r="99" spans="4:7" x14ac:dyDescent="0.3">
      <c r="D99" s="2" t="s">
        <v>15972</v>
      </c>
      <c r="E99" s="2">
        <v>163214286</v>
      </c>
      <c r="F99" s="2">
        <v>8200000</v>
      </c>
      <c r="G99" s="2">
        <f t="shared" si="1"/>
        <v>155014286</v>
      </c>
    </row>
    <row r="100" spans="4:7" x14ac:dyDescent="0.3">
      <c r="D100" s="2" t="s">
        <v>7148</v>
      </c>
      <c r="E100" s="2">
        <v>191449475</v>
      </c>
      <c r="F100" s="2">
        <v>37000000</v>
      </c>
      <c r="G100" s="2">
        <f t="shared" si="1"/>
        <v>154449475</v>
      </c>
    </row>
    <row r="101" spans="4:7" x14ac:dyDescent="0.3">
      <c r="D101" s="2" t="s">
        <v>8766</v>
      </c>
      <c r="E101" s="2">
        <v>183436380</v>
      </c>
      <c r="F101" s="2">
        <v>29000000</v>
      </c>
      <c r="G101" s="2">
        <f t="shared" si="1"/>
        <v>154436380</v>
      </c>
    </row>
    <row r="102" spans="4:7" x14ac:dyDescent="0.3">
      <c r="D102" s="2" t="s">
        <v>17384</v>
      </c>
      <c r="E102" s="2">
        <v>159600000</v>
      </c>
      <c r="F102" s="2">
        <v>5500000</v>
      </c>
      <c r="G102" s="2">
        <f t="shared" si="1"/>
        <v>154100000</v>
      </c>
    </row>
    <row r="103" spans="4:7" x14ac:dyDescent="0.3">
      <c r="D103" s="2" t="s">
        <v>10342</v>
      </c>
      <c r="E103" s="2">
        <v>176483808</v>
      </c>
      <c r="F103" s="2">
        <v>23000000</v>
      </c>
      <c r="G103" s="2">
        <f t="shared" si="1"/>
        <v>153483808</v>
      </c>
    </row>
    <row r="104" spans="4:7" x14ac:dyDescent="0.3">
      <c r="D104" s="2" t="s">
        <v>8837</v>
      </c>
      <c r="E104" s="2">
        <v>179870271</v>
      </c>
      <c r="F104" s="2">
        <v>28000000</v>
      </c>
      <c r="G104" s="2">
        <f t="shared" si="1"/>
        <v>151870271</v>
      </c>
    </row>
    <row r="105" spans="4:7" x14ac:dyDescent="0.3">
      <c r="D105" s="2" t="s">
        <v>3851</v>
      </c>
      <c r="E105" s="2">
        <v>213079163</v>
      </c>
      <c r="F105" s="2">
        <v>63000000</v>
      </c>
      <c r="G105" s="2">
        <f t="shared" si="1"/>
        <v>150079163</v>
      </c>
    </row>
    <row r="106" spans="4:7" x14ac:dyDescent="0.3">
      <c r="D106" s="2" t="s">
        <v>2303</v>
      </c>
      <c r="E106" s="2">
        <v>241688385</v>
      </c>
      <c r="F106" s="2">
        <v>92000000</v>
      </c>
      <c r="G106" s="2">
        <f t="shared" si="1"/>
        <v>149688385</v>
      </c>
    </row>
    <row r="107" spans="4:7" x14ac:dyDescent="0.3">
      <c r="D107" s="2" t="s">
        <v>5520</v>
      </c>
      <c r="E107" s="2">
        <v>197171806</v>
      </c>
      <c r="F107" s="2">
        <v>48000000</v>
      </c>
      <c r="G107" s="2">
        <f t="shared" si="1"/>
        <v>149171806</v>
      </c>
    </row>
    <row r="108" spans="4:7" x14ac:dyDescent="0.3">
      <c r="D108" s="2" t="s">
        <v>9378</v>
      </c>
      <c r="E108" s="2">
        <v>172825435</v>
      </c>
      <c r="F108" s="2">
        <v>25000000</v>
      </c>
      <c r="G108" s="2">
        <f t="shared" si="1"/>
        <v>147825435</v>
      </c>
    </row>
    <row r="109" spans="4:7" x14ac:dyDescent="0.3">
      <c r="D109" s="2" t="s">
        <v>3624</v>
      </c>
      <c r="E109" s="2">
        <v>216119491</v>
      </c>
      <c r="F109" s="2">
        <v>70000000</v>
      </c>
      <c r="G109" s="2">
        <f t="shared" si="1"/>
        <v>146119491</v>
      </c>
    </row>
    <row r="110" spans="4:7" x14ac:dyDescent="0.3">
      <c r="D110" s="2" t="s">
        <v>3923</v>
      </c>
      <c r="E110" s="2">
        <v>210592590</v>
      </c>
      <c r="F110" s="2">
        <v>65000000</v>
      </c>
      <c r="G110" s="2">
        <f t="shared" si="1"/>
        <v>145592590</v>
      </c>
    </row>
    <row r="111" spans="4:7" x14ac:dyDescent="0.3">
      <c r="D111" s="2" t="s">
        <v>9407</v>
      </c>
      <c r="E111" s="2">
        <v>169705587</v>
      </c>
      <c r="F111" s="2">
        <v>25000000</v>
      </c>
      <c r="G111" s="2">
        <f t="shared" si="1"/>
        <v>144705587</v>
      </c>
    </row>
    <row r="112" spans="4:7" x14ac:dyDescent="0.3">
      <c r="D112" s="2" t="s">
        <v>3364</v>
      </c>
      <c r="E112" s="2">
        <v>219613391</v>
      </c>
      <c r="F112" s="2">
        <v>75000000</v>
      </c>
      <c r="G112" s="2">
        <f t="shared" si="1"/>
        <v>144613391</v>
      </c>
    </row>
    <row r="113" spans="4:7" x14ac:dyDescent="0.3">
      <c r="D113" s="2" t="s">
        <v>2309</v>
      </c>
      <c r="E113" s="2">
        <v>233630478</v>
      </c>
      <c r="F113" s="2">
        <v>90000000</v>
      </c>
      <c r="G113" s="2">
        <f t="shared" si="1"/>
        <v>143630478</v>
      </c>
    </row>
    <row r="114" spans="4:7" x14ac:dyDescent="0.3">
      <c r="D114" s="2" t="s">
        <v>13360</v>
      </c>
      <c r="E114" s="2">
        <v>156645693</v>
      </c>
      <c r="F114" s="2">
        <v>14000000</v>
      </c>
      <c r="G114" s="2">
        <f t="shared" si="1"/>
        <v>142645693</v>
      </c>
    </row>
    <row r="115" spans="4:7" x14ac:dyDescent="0.3">
      <c r="D115" s="2" t="s">
        <v>769</v>
      </c>
      <c r="E115" s="2">
        <v>292000866</v>
      </c>
      <c r="F115" s="2">
        <v>150000000</v>
      </c>
      <c r="G115" s="2">
        <f t="shared" si="1"/>
        <v>142000866</v>
      </c>
    </row>
    <row r="116" spans="4:7" x14ac:dyDescent="0.3">
      <c r="D116" s="2" t="s">
        <v>5047</v>
      </c>
      <c r="E116" s="2">
        <v>191616238</v>
      </c>
      <c r="F116" s="2">
        <v>50000000</v>
      </c>
      <c r="G116" s="2">
        <f t="shared" si="1"/>
        <v>141616238</v>
      </c>
    </row>
    <row r="117" spans="4:7" x14ac:dyDescent="0.3">
      <c r="D117" s="2" t="s">
        <v>10199</v>
      </c>
      <c r="E117" s="2">
        <v>161487252</v>
      </c>
      <c r="F117" s="2">
        <v>20000000</v>
      </c>
      <c r="G117" s="2">
        <f t="shared" si="1"/>
        <v>141487252</v>
      </c>
    </row>
    <row r="118" spans="4:7" x14ac:dyDescent="0.3">
      <c r="D118" s="2" t="s">
        <v>1508</v>
      </c>
      <c r="E118" s="2">
        <v>250863268</v>
      </c>
      <c r="F118" s="2">
        <v>110000000</v>
      </c>
      <c r="G118" s="2">
        <f t="shared" si="1"/>
        <v>140863268</v>
      </c>
    </row>
    <row r="119" spans="4:7" x14ac:dyDescent="0.3">
      <c r="D119" s="2" t="s">
        <v>22388</v>
      </c>
      <c r="E119" s="2">
        <v>140530114</v>
      </c>
      <c r="F119" s="2">
        <v>60000</v>
      </c>
      <c r="G119" s="2">
        <f t="shared" si="1"/>
        <v>140470114</v>
      </c>
    </row>
    <row r="120" spans="4:7" x14ac:dyDescent="0.3">
      <c r="D120" s="2" t="s">
        <v>7889</v>
      </c>
      <c r="E120" s="2">
        <v>173381405</v>
      </c>
      <c r="F120" s="2">
        <v>33000000</v>
      </c>
      <c r="G120" s="2">
        <f t="shared" si="1"/>
        <v>140381405</v>
      </c>
    </row>
    <row r="121" spans="4:7" x14ac:dyDescent="0.3">
      <c r="D121" s="2" t="s">
        <v>773</v>
      </c>
      <c r="E121" s="2">
        <v>289994397</v>
      </c>
      <c r="F121" s="2">
        <v>150000000</v>
      </c>
      <c r="G121" s="2">
        <f t="shared" si="1"/>
        <v>139994397</v>
      </c>
    </row>
    <row r="122" spans="4:7" x14ac:dyDescent="0.3">
      <c r="D122" s="2" t="s">
        <v>6010</v>
      </c>
      <c r="E122" s="2">
        <v>183875760</v>
      </c>
      <c r="F122" s="2">
        <v>44000000</v>
      </c>
      <c r="G122" s="2">
        <f t="shared" si="1"/>
        <v>139875760</v>
      </c>
    </row>
    <row r="123" spans="4:7" x14ac:dyDescent="0.3">
      <c r="D123" s="2" t="s">
        <v>19155</v>
      </c>
      <c r="E123" s="2">
        <v>141600000</v>
      </c>
      <c r="F123" s="2">
        <v>3000000</v>
      </c>
      <c r="G123" s="2">
        <f t="shared" si="1"/>
        <v>138600000</v>
      </c>
    </row>
    <row r="124" spans="4:7" x14ac:dyDescent="0.3">
      <c r="D124" s="2" t="s">
        <v>14479</v>
      </c>
      <c r="E124" s="2">
        <v>148170000</v>
      </c>
      <c r="F124" s="2">
        <v>11000000</v>
      </c>
      <c r="G124" s="2">
        <f t="shared" si="1"/>
        <v>137170000</v>
      </c>
    </row>
    <row r="125" spans="4:7" x14ac:dyDescent="0.3">
      <c r="D125" s="2" t="s">
        <v>1333</v>
      </c>
      <c r="E125" s="2">
        <v>260031035</v>
      </c>
      <c r="F125" s="2">
        <v>123000000</v>
      </c>
      <c r="G125" s="2">
        <f t="shared" si="1"/>
        <v>137031035</v>
      </c>
    </row>
    <row r="126" spans="4:7" x14ac:dyDescent="0.3">
      <c r="D126" s="2" t="s">
        <v>7912</v>
      </c>
      <c r="E126" s="2">
        <v>169076745</v>
      </c>
      <c r="F126" s="2">
        <v>32500000</v>
      </c>
      <c r="G126" s="2">
        <f t="shared" si="1"/>
        <v>136576745</v>
      </c>
    </row>
    <row r="127" spans="4:7" x14ac:dyDescent="0.3">
      <c r="D127" s="2" t="s">
        <v>5679</v>
      </c>
      <c r="E127" s="2">
        <v>181395380</v>
      </c>
      <c r="F127" s="2">
        <v>45000000</v>
      </c>
      <c r="G127" s="2">
        <f t="shared" si="1"/>
        <v>136395380</v>
      </c>
    </row>
    <row r="128" spans="4:7" x14ac:dyDescent="0.3">
      <c r="D128" s="2" t="s">
        <v>2089</v>
      </c>
      <c r="E128" s="2">
        <v>226138454</v>
      </c>
      <c r="F128" s="2">
        <v>90000000</v>
      </c>
      <c r="G128" s="2">
        <f t="shared" si="1"/>
        <v>136138454</v>
      </c>
    </row>
    <row r="129" spans="4:7" x14ac:dyDescent="0.3">
      <c r="D129" s="2" t="s">
        <v>16441</v>
      </c>
      <c r="E129" s="2">
        <v>143492840</v>
      </c>
      <c r="F129" s="2">
        <v>7500000</v>
      </c>
      <c r="G129" s="2">
        <f t="shared" si="1"/>
        <v>135992840</v>
      </c>
    </row>
    <row r="130" spans="4:7" x14ac:dyDescent="0.3">
      <c r="D130" s="2" t="s">
        <v>256</v>
      </c>
      <c r="E130" s="2">
        <v>334185206</v>
      </c>
      <c r="F130" s="2">
        <v>200000000</v>
      </c>
      <c r="G130" s="2">
        <f t="shared" si="1"/>
        <v>134185206</v>
      </c>
    </row>
    <row r="131" spans="4:7" x14ac:dyDescent="0.3">
      <c r="D131" s="2" t="s">
        <v>7273</v>
      </c>
      <c r="E131" s="2">
        <v>171031347</v>
      </c>
      <c r="F131" s="2">
        <v>38000000</v>
      </c>
      <c r="G131" s="2">
        <f t="shared" si="1"/>
        <v>133031347</v>
      </c>
    </row>
    <row r="132" spans="4:7" x14ac:dyDescent="0.3">
      <c r="D132" s="2" t="s">
        <v>8832</v>
      </c>
      <c r="E132" s="2">
        <v>161029270</v>
      </c>
      <c r="F132" s="2">
        <v>28000000</v>
      </c>
      <c r="G132" s="2">
        <f t="shared" si="1"/>
        <v>133029270</v>
      </c>
    </row>
    <row r="133" spans="4:7" x14ac:dyDescent="0.3">
      <c r="D133" s="2" t="s">
        <v>665</v>
      </c>
      <c r="E133" s="2">
        <v>292568851</v>
      </c>
      <c r="F133" s="2">
        <v>160000000</v>
      </c>
      <c r="G133" s="2">
        <f t="shared" ref="G133:G196" si="2">E133-F133</f>
        <v>132568851</v>
      </c>
    </row>
    <row r="134" spans="4:7" x14ac:dyDescent="0.3">
      <c r="D134" s="2" t="s">
        <v>11716</v>
      </c>
      <c r="E134" s="2">
        <v>150056505</v>
      </c>
      <c r="F134" s="2">
        <v>18000000</v>
      </c>
      <c r="G134" s="2">
        <f t="shared" si="2"/>
        <v>132056505</v>
      </c>
    </row>
    <row r="135" spans="4:7" x14ac:dyDescent="0.3">
      <c r="D135" s="2" t="s">
        <v>392</v>
      </c>
      <c r="E135" s="2">
        <v>317011114</v>
      </c>
      <c r="F135" s="2">
        <v>185000000</v>
      </c>
      <c r="G135" s="2">
        <f t="shared" si="2"/>
        <v>132011114</v>
      </c>
    </row>
    <row r="136" spans="4:7" x14ac:dyDescent="0.3">
      <c r="D136" s="2" t="s">
        <v>16976</v>
      </c>
      <c r="E136" s="2">
        <v>137963328</v>
      </c>
      <c r="F136" s="2">
        <v>6000000</v>
      </c>
      <c r="G136" s="2">
        <f t="shared" si="2"/>
        <v>131963328</v>
      </c>
    </row>
    <row r="137" spans="4:7" x14ac:dyDescent="0.3">
      <c r="D137" s="2" t="s">
        <v>837</v>
      </c>
      <c r="E137" s="2">
        <v>281492479</v>
      </c>
      <c r="F137" s="2">
        <v>150000000</v>
      </c>
      <c r="G137" s="2">
        <f t="shared" si="2"/>
        <v>131492479</v>
      </c>
    </row>
    <row r="138" spans="4:7" x14ac:dyDescent="0.3">
      <c r="D138" s="2" t="s">
        <v>8088</v>
      </c>
      <c r="E138" s="2">
        <v>163479795</v>
      </c>
      <c r="F138" s="2">
        <v>34200000</v>
      </c>
      <c r="G138" s="2">
        <f t="shared" si="2"/>
        <v>129279795</v>
      </c>
    </row>
    <row r="139" spans="4:7" x14ac:dyDescent="0.3">
      <c r="D139" s="2" t="s">
        <v>16455</v>
      </c>
      <c r="E139" s="2">
        <v>134821952</v>
      </c>
      <c r="F139" s="2">
        <v>6000000</v>
      </c>
      <c r="G139" s="2">
        <f t="shared" si="2"/>
        <v>128821952</v>
      </c>
    </row>
    <row r="140" spans="4:7" x14ac:dyDescent="0.3">
      <c r="D140" s="2" t="s">
        <v>14779</v>
      </c>
      <c r="E140" s="2">
        <v>138339411</v>
      </c>
      <c r="F140" s="2">
        <v>10000000</v>
      </c>
      <c r="G140" s="2">
        <f t="shared" si="2"/>
        <v>128339411</v>
      </c>
    </row>
    <row r="141" spans="4:7" x14ac:dyDescent="0.3">
      <c r="D141" s="2" t="s">
        <v>13355</v>
      </c>
      <c r="E141" s="2">
        <v>141319195</v>
      </c>
      <c r="F141" s="2">
        <v>15000000</v>
      </c>
      <c r="G141" s="2">
        <f t="shared" si="2"/>
        <v>126319195</v>
      </c>
    </row>
    <row r="142" spans="4:7" x14ac:dyDescent="0.3">
      <c r="D142" s="2" t="s">
        <v>6263</v>
      </c>
      <c r="E142" s="2">
        <v>166147885</v>
      </c>
      <c r="F142" s="2">
        <v>40000000</v>
      </c>
      <c r="G142" s="2">
        <f t="shared" si="2"/>
        <v>126147885</v>
      </c>
    </row>
    <row r="143" spans="4:7" x14ac:dyDescent="0.3">
      <c r="D143" s="2" t="s">
        <v>8084</v>
      </c>
      <c r="E143" s="2">
        <v>170684505</v>
      </c>
      <c r="F143" s="2">
        <v>45000000</v>
      </c>
      <c r="G143" s="2">
        <f t="shared" si="2"/>
        <v>125684505</v>
      </c>
    </row>
    <row r="144" spans="4:7" x14ac:dyDescent="0.3">
      <c r="D144" s="2" t="s">
        <v>10650</v>
      </c>
      <c r="E144" s="2">
        <v>153665036</v>
      </c>
      <c r="F144" s="2">
        <v>28000000</v>
      </c>
      <c r="G144" s="2">
        <f t="shared" si="2"/>
        <v>125665036</v>
      </c>
    </row>
    <row r="145" spans="4:7" x14ac:dyDescent="0.3">
      <c r="D145" s="2" t="s">
        <v>3299</v>
      </c>
      <c r="E145" s="2">
        <v>244052771</v>
      </c>
      <c r="F145" s="2">
        <v>120000000</v>
      </c>
      <c r="G145" s="2">
        <f t="shared" si="2"/>
        <v>124052771</v>
      </c>
    </row>
    <row r="146" spans="4:7" x14ac:dyDescent="0.3">
      <c r="D146" s="2" t="s">
        <v>6245</v>
      </c>
      <c r="E146" s="2">
        <v>163947053</v>
      </c>
      <c r="F146" s="2">
        <v>40000000</v>
      </c>
      <c r="G146" s="2">
        <f t="shared" si="2"/>
        <v>123947053</v>
      </c>
    </row>
    <row r="147" spans="4:7" x14ac:dyDescent="0.3">
      <c r="D147" s="2" t="s">
        <v>12671</v>
      </c>
      <c r="E147" s="2">
        <v>138795342</v>
      </c>
      <c r="F147" s="2">
        <v>15000000</v>
      </c>
      <c r="G147" s="2">
        <f t="shared" si="2"/>
        <v>123795342</v>
      </c>
    </row>
    <row r="148" spans="4:7" x14ac:dyDescent="0.3">
      <c r="D148" s="2" t="s">
        <v>678</v>
      </c>
      <c r="E148" s="2">
        <v>303001229</v>
      </c>
      <c r="F148" s="2">
        <v>180000000</v>
      </c>
      <c r="G148" s="2">
        <f t="shared" si="2"/>
        <v>123001229</v>
      </c>
    </row>
    <row r="149" spans="4:7" x14ac:dyDescent="0.3">
      <c r="D149" s="2" t="s">
        <v>10345</v>
      </c>
      <c r="E149" s="2">
        <v>144833357</v>
      </c>
      <c r="F149" s="2">
        <v>22000000</v>
      </c>
      <c r="G149" s="2">
        <f t="shared" si="2"/>
        <v>122833357</v>
      </c>
    </row>
    <row r="150" spans="4:7" x14ac:dyDescent="0.3">
      <c r="D150" s="2" t="s">
        <v>699</v>
      </c>
      <c r="E150" s="2">
        <v>281666058</v>
      </c>
      <c r="F150" s="2">
        <v>160000000</v>
      </c>
      <c r="G150" s="2">
        <f t="shared" si="2"/>
        <v>121666058</v>
      </c>
    </row>
    <row r="151" spans="4:7" x14ac:dyDescent="0.3">
      <c r="D151" s="2" t="s">
        <v>1666</v>
      </c>
      <c r="E151" s="2">
        <v>228430993</v>
      </c>
      <c r="F151" s="2">
        <v>108000000</v>
      </c>
      <c r="G151" s="2">
        <f t="shared" si="2"/>
        <v>120430993</v>
      </c>
    </row>
    <row r="152" spans="4:7" x14ac:dyDescent="0.3">
      <c r="D152" s="2" t="s">
        <v>9389</v>
      </c>
      <c r="E152" s="2">
        <v>145000989</v>
      </c>
      <c r="F152" s="2">
        <v>25000000</v>
      </c>
      <c r="G152" s="2">
        <f t="shared" si="2"/>
        <v>120000989</v>
      </c>
    </row>
    <row r="153" spans="4:7" x14ac:dyDescent="0.3">
      <c r="D153" s="2" t="s">
        <v>1218</v>
      </c>
      <c r="E153" s="2">
        <v>249358727</v>
      </c>
      <c r="F153" s="2">
        <v>130000000</v>
      </c>
      <c r="G153" s="2">
        <f t="shared" si="2"/>
        <v>119358727</v>
      </c>
    </row>
    <row r="154" spans="4:7" x14ac:dyDescent="0.3">
      <c r="D154" s="2" t="s">
        <v>2152</v>
      </c>
      <c r="E154" s="2">
        <v>209019489</v>
      </c>
      <c r="F154" s="2">
        <v>90000000</v>
      </c>
      <c r="G154" s="2">
        <f t="shared" si="2"/>
        <v>119019489</v>
      </c>
    </row>
    <row r="155" spans="4:7" x14ac:dyDescent="0.3">
      <c r="D155" s="2" t="s">
        <v>9054</v>
      </c>
      <c r="E155" s="2">
        <v>148734225</v>
      </c>
      <c r="F155" s="2">
        <v>30000000</v>
      </c>
      <c r="G155" s="2">
        <f t="shared" si="2"/>
        <v>118734225</v>
      </c>
    </row>
    <row r="156" spans="4:7" x14ac:dyDescent="0.3">
      <c r="D156" s="2" t="s">
        <v>2991</v>
      </c>
      <c r="E156" s="2">
        <v>193136719</v>
      </c>
      <c r="F156" s="2">
        <v>75000000</v>
      </c>
      <c r="G156" s="2">
        <f t="shared" si="2"/>
        <v>118136719</v>
      </c>
    </row>
    <row r="157" spans="4:7" x14ac:dyDescent="0.3">
      <c r="D157" s="2" t="s">
        <v>472</v>
      </c>
      <c r="E157" s="2">
        <v>292979556</v>
      </c>
      <c r="F157" s="2">
        <v>175000000</v>
      </c>
      <c r="G157" s="2">
        <f t="shared" si="2"/>
        <v>117979556</v>
      </c>
    </row>
    <row r="158" spans="4:7" x14ac:dyDescent="0.3">
      <c r="D158" s="2" t="s">
        <v>5007</v>
      </c>
      <c r="E158" s="2">
        <v>165500000</v>
      </c>
      <c r="F158" s="2">
        <v>48000000</v>
      </c>
      <c r="G158" s="2">
        <f t="shared" si="2"/>
        <v>117500000</v>
      </c>
    </row>
    <row r="159" spans="4:7" x14ac:dyDescent="0.3">
      <c r="D159" s="2" t="s">
        <v>3636</v>
      </c>
      <c r="E159" s="2">
        <v>176387405</v>
      </c>
      <c r="F159" s="2">
        <v>59000000</v>
      </c>
      <c r="G159" s="2">
        <f t="shared" si="2"/>
        <v>117387405</v>
      </c>
    </row>
    <row r="160" spans="4:7" x14ac:dyDescent="0.3">
      <c r="D160" s="2" t="s">
        <v>10684</v>
      </c>
      <c r="E160" s="2">
        <v>137387272</v>
      </c>
      <c r="F160" s="2">
        <v>20000000</v>
      </c>
      <c r="G160" s="2">
        <f t="shared" si="2"/>
        <v>117387272</v>
      </c>
    </row>
    <row r="161" spans="4:7" x14ac:dyDescent="0.3">
      <c r="D161" s="2" t="s">
        <v>3644</v>
      </c>
      <c r="E161" s="2">
        <v>182204440</v>
      </c>
      <c r="F161" s="2">
        <v>65000000</v>
      </c>
      <c r="G161" s="2">
        <f t="shared" si="2"/>
        <v>117204440</v>
      </c>
    </row>
    <row r="162" spans="4:7" x14ac:dyDescent="0.3">
      <c r="D162" s="2" t="s">
        <v>1158</v>
      </c>
      <c r="E162" s="2">
        <v>227137090</v>
      </c>
      <c r="F162" s="2">
        <v>110000000</v>
      </c>
      <c r="G162" s="2">
        <f t="shared" si="2"/>
        <v>117137090</v>
      </c>
    </row>
    <row r="163" spans="4:7" x14ac:dyDescent="0.3">
      <c r="D163" s="2" t="s">
        <v>19741</v>
      </c>
      <c r="E163" s="2">
        <v>119500000</v>
      </c>
      <c r="F163" s="2">
        <v>2600000</v>
      </c>
      <c r="G163" s="2">
        <f t="shared" si="2"/>
        <v>116900000</v>
      </c>
    </row>
    <row r="164" spans="4:7" x14ac:dyDescent="0.3">
      <c r="D164" s="2" t="s">
        <v>6108</v>
      </c>
      <c r="E164" s="2">
        <v>159578352</v>
      </c>
      <c r="F164" s="2">
        <v>43000000</v>
      </c>
      <c r="G164" s="2">
        <f t="shared" si="2"/>
        <v>116578352</v>
      </c>
    </row>
    <row r="165" spans="4:7" x14ac:dyDescent="0.3">
      <c r="D165" s="2" t="s">
        <v>6070</v>
      </c>
      <c r="E165" s="2">
        <v>158348400</v>
      </c>
      <c r="F165" s="2">
        <v>42000000</v>
      </c>
      <c r="G165" s="2">
        <f t="shared" si="2"/>
        <v>116348400</v>
      </c>
    </row>
    <row r="166" spans="4:7" x14ac:dyDescent="0.3">
      <c r="D166" s="2" t="s">
        <v>21506</v>
      </c>
      <c r="E166" s="2">
        <v>117235247</v>
      </c>
      <c r="F166" s="2">
        <v>960000</v>
      </c>
      <c r="G166" s="2">
        <f t="shared" si="2"/>
        <v>116275247</v>
      </c>
    </row>
    <row r="167" spans="4:7" x14ac:dyDescent="0.3">
      <c r="D167" s="2" t="s">
        <v>3013</v>
      </c>
      <c r="E167" s="2">
        <v>195329763</v>
      </c>
      <c r="F167" s="2">
        <v>80000000</v>
      </c>
      <c r="G167" s="2">
        <f t="shared" si="2"/>
        <v>115329763</v>
      </c>
    </row>
    <row r="168" spans="4:7" x14ac:dyDescent="0.3">
      <c r="D168" s="2" t="s">
        <v>8093</v>
      </c>
      <c r="E168" s="2">
        <v>145096820</v>
      </c>
      <c r="F168" s="2">
        <v>30000000</v>
      </c>
      <c r="G168" s="2">
        <f t="shared" si="2"/>
        <v>115096820</v>
      </c>
    </row>
    <row r="169" spans="4:7" x14ac:dyDescent="0.3">
      <c r="D169" s="2" t="s">
        <v>9382</v>
      </c>
      <c r="E169" s="2">
        <v>148085755</v>
      </c>
      <c r="F169" s="2">
        <v>33000000</v>
      </c>
      <c r="G169" s="2">
        <f t="shared" si="2"/>
        <v>115085755</v>
      </c>
    </row>
    <row r="170" spans="4:7" x14ac:dyDescent="0.3">
      <c r="D170" s="2" t="s">
        <v>12667</v>
      </c>
      <c r="E170" s="2">
        <v>130058047</v>
      </c>
      <c r="F170" s="2">
        <v>15000000</v>
      </c>
      <c r="G170" s="2">
        <f t="shared" si="2"/>
        <v>115058047</v>
      </c>
    </row>
    <row r="171" spans="4:7" x14ac:dyDescent="0.3">
      <c r="D171" s="2" t="s">
        <v>22229</v>
      </c>
      <c r="E171" s="2">
        <v>115000000</v>
      </c>
      <c r="F171" s="2">
        <v>777000</v>
      </c>
      <c r="G171" s="2">
        <f t="shared" si="2"/>
        <v>114223000</v>
      </c>
    </row>
    <row r="172" spans="4:7" x14ac:dyDescent="0.3">
      <c r="D172" s="2" t="s">
        <v>7161</v>
      </c>
      <c r="E172" s="2">
        <v>150368971</v>
      </c>
      <c r="F172" s="2">
        <v>37000000</v>
      </c>
      <c r="G172" s="2">
        <f t="shared" si="2"/>
        <v>113368971</v>
      </c>
    </row>
    <row r="173" spans="4:7" x14ac:dyDescent="0.3">
      <c r="D173" s="2" t="s">
        <v>16982</v>
      </c>
      <c r="E173" s="2">
        <v>119078393</v>
      </c>
      <c r="F173" s="2">
        <v>6000000</v>
      </c>
      <c r="G173" s="2">
        <f t="shared" si="2"/>
        <v>113078393</v>
      </c>
    </row>
    <row r="174" spans="4:7" x14ac:dyDescent="0.3">
      <c r="D174" s="2" t="s">
        <v>12662</v>
      </c>
      <c r="E174" s="2">
        <v>128067808</v>
      </c>
      <c r="F174" s="2">
        <v>15000000</v>
      </c>
      <c r="G174" s="2">
        <f t="shared" si="2"/>
        <v>113067808</v>
      </c>
    </row>
    <row r="175" spans="4:7" x14ac:dyDescent="0.3">
      <c r="D175" s="2" t="s">
        <v>14140</v>
      </c>
      <c r="E175" s="2">
        <v>124868837</v>
      </c>
      <c r="F175" s="2">
        <v>12000000</v>
      </c>
      <c r="G175" s="2">
        <f t="shared" si="2"/>
        <v>112868837</v>
      </c>
    </row>
    <row r="176" spans="4:7" x14ac:dyDescent="0.3">
      <c r="D176" s="2" t="s">
        <v>3633</v>
      </c>
      <c r="E176" s="2">
        <v>182805123</v>
      </c>
      <c r="F176" s="2">
        <v>70000000</v>
      </c>
      <c r="G176" s="2">
        <f t="shared" si="2"/>
        <v>112805123</v>
      </c>
    </row>
    <row r="177" spans="4:7" x14ac:dyDescent="0.3">
      <c r="D177" s="2" t="s">
        <v>2915</v>
      </c>
      <c r="E177" s="2">
        <v>170708996</v>
      </c>
      <c r="F177" s="2">
        <v>58000000</v>
      </c>
      <c r="G177" s="2">
        <f t="shared" si="2"/>
        <v>112708996</v>
      </c>
    </row>
    <row r="178" spans="4:7" x14ac:dyDescent="0.3">
      <c r="D178" s="2" t="s">
        <v>4920</v>
      </c>
      <c r="E178" s="2">
        <v>164435221</v>
      </c>
      <c r="F178" s="2">
        <v>52000000</v>
      </c>
      <c r="G178" s="2">
        <f t="shared" si="2"/>
        <v>112435221</v>
      </c>
    </row>
    <row r="179" spans="4:7" x14ac:dyDescent="0.3">
      <c r="D179" s="2" t="s">
        <v>553</v>
      </c>
      <c r="E179" s="2">
        <v>312057433</v>
      </c>
      <c r="F179" s="2">
        <v>200000000</v>
      </c>
      <c r="G179" s="2">
        <f t="shared" si="2"/>
        <v>112057433</v>
      </c>
    </row>
    <row r="180" spans="4:7" x14ac:dyDescent="0.3">
      <c r="D180" s="2" t="s">
        <v>10658</v>
      </c>
      <c r="E180" s="2">
        <v>130727000</v>
      </c>
      <c r="F180" s="2">
        <v>19000000</v>
      </c>
      <c r="G180" s="2">
        <f t="shared" si="2"/>
        <v>111727000</v>
      </c>
    </row>
    <row r="181" spans="4:7" x14ac:dyDescent="0.3">
      <c r="D181" s="2" t="s">
        <v>454</v>
      </c>
      <c r="E181" s="2">
        <v>291709845</v>
      </c>
      <c r="F181" s="2">
        <v>180000000</v>
      </c>
      <c r="G181" s="2">
        <f t="shared" si="2"/>
        <v>111709845</v>
      </c>
    </row>
    <row r="182" spans="4:7" x14ac:dyDescent="0.3">
      <c r="D182" s="2" t="s">
        <v>4571</v>
      </c>
      <c r="E182" s="2">
        <v>166225040</v>
      </c>
      <c r="F182" s="2">
        <v>55000000</v>
      </c>
      <c r="G182" s="2">
        <f t="shared" si="2"/>
        <v>111225040</v>
      </c>
    </row>
    <row r="183" spans="4:7" x14ac:dyDescent="0.3">
      <c r="D183" s="2" t="s">
        <v>12379</v>
      </c>
      <c r="E183" s="2">
        <v>127175354</v>
      </c>
      <c r="F183" s="2">
        <v>16000000</v>
      </c>
      <c r="G183" s="2">
        <f t="shared" si="2"/>
        <v>111175354</v>
      </c>
    </row>
    <row r="184" spans="4:7" x14ac:dyDescent="0.3">
      <c r="D184" s="2" t="s">
        <v>10575</v>
      </c>
      <c r="E184" s="2">
        <v>132088910</v>
      </c>
      <c r="F184" s="2">
        <v>21000000</v>
      </c>
      <c r="G184" s="2">
        <f t="shared" si="2"/>
        <v>111088910</v>
      </c>
    </row>
    <row r="185" spans="4:7" x14ac:dyDescent="0.3">
      <c r="D185" s="2" t="s">
        <v>13640</v>
      </c>
      <c r="E185" s="2">
        <v>123922370</v>
      </c>
      <c r="F185" s="2">
        <v>13000000</v>
      </c>
      <c r="G185" s="2">
        <f t="shared" si="2"/>
        <v>110922370</v>
      </c>
    </row>
    <row r="186" spans="4:7" x14ac:dyDescent="0.3">
      <c r="D186" s="2" t="s">
        <v>11728</v>
      </c>
      <c r="E186" s="2">
        <v>128505958</v>
      </c>
      <c r="F186" s="2">
        <v>18000000</v>
      </c>
      <c r="G186" s="2">
        <f t="shared" si="2"/>
        <v>110505958</v>
      </c>
    </row>
    <row r="187" spans="4:7" x14ac:dyDescent="0.3">
      <c r="D187" s="2" t="s">
        <v>6241</v>
      </c>
      <c r="E187" s="2">
        <v>150117807</v>
      </c>
      <c r="F187" s="2">
        <v>40000000</v>
      </c>
      <c r="G187" s="2">
        <f t="shared" si="2"/>
        <v>110117807</v>
      </c>
    </row>
    <row r="188" spans="4:7" x14ac:dyDescent="0.3">
      <c r="D188" s="2" t="s">
        <v>3653</v>
      </c>
      <c r="E188" s="2">
        <v>172071312</v>
      </c>
      <c r="F188" s="2">
        <v>62000000</v>
      </c>
      <c r="G188" s="2">
        <f t="shared" si="2"/>
        <v>110071312</v>
      </c>
    </row>
    <row r="189" spans="4:7" x14ac:dyDescent="0.3">
      <c r="D189" s="2" t="s">
        <v>7254</v>
      </c>
      <c r="E189" s="2">
        <v>144731527</v>
      </c>
      <c r="F189" s="2">
        <v>35000000</v>
      </c>
      <c r="G189" s="2">
        <f t="shared" si="2"/>
        <v>109731527</v>
      </c>
    </row>
    <row r="190" spans="4:7" x14ac:dyDescent="0.3">
      <c r="D190" s="2" t="s">
        <v>9457</v>
      </c>
      <c r="E190" s="2">
        <v>134141530</v>
      </c>
      <c r="F190" s="2">
        <v>25000000</v>
      </c>
      <c r="G190" s="2">
        <f t="shared" si="2"/>
        <v>109141530</v>
      </c>
    </row>
    <row r="191" spans="4:7" x14ac:dyDescent="0.3">
      <c r="D191" s="2" t="s">
        <v>10642</v>
      </c>
      <c r="E191" s="2">
        <v>128300000</v>
      </c>
      <c r="F191" s="2">
        <v>19400870</v>
      </c>
      <c r="G191" s="2">
        <f t="shared" si="2"/>
        <v>108899130</v>
      </c>
    </row>
    <row r="192" spans="4:7" x14ac:dyDescent="0.3">
      <c r="D192" s="2" t="s">
        <v>3648</v>
      </c>
      <c r="E192" s="2">
        <v>171383253</v>
      </c>
      <c r="F192" s="2">
        <v>63000000</v>
      </c>
      <c r="G192" s="2">
        <f t="shared" si="2"/>
        <v>108383253</v>
      </c>
    </row>
    <row r="193" spans="4:7" x14ac:dyDescent="0.3">
      <c r="D193" s="2" t="s">
        <v>3255</v>
      </c>
      <c r="E193" s="2">
        <v>183132370</v>
      </c>
      <c r="F193" s="2">
        <v>75000000</v>
      </c>
      <c r="G193" s="2">
        <f t="shared" si="2"/>
        <v>108132370</v>
      </c>
    </row>
    <row r="194" spans="4:7" x14ac:dyDescent="0.3">
      <c r="D194" s="2" t="s">
        <v>22838</v>
      </c>
      <c r="E194" s="2">
        <v>107917283</v>
      </c>
      <c r="F194" s="2">
        <v>15000</v>
      </c>
      <c r="G194" s="2">
        <f t="shared" si="2"/>
        <v>107902283</v>
      </c>
    </row>
    <row r="195" spans="4:7" x14ac:dyDescent="0.3">
      <c r="D195" s="2" t="s">
        <v>1029</v>
      </c>
      <c r="E195" s="2">
        <v>257704099</v>
      </c>
      <c r="F195" s="2">
        <v>150000000</v>
      </c>
      <c r="G195" s="2">
        <f t="shared" si="2"/>
        <v>107704099</v>
      </c>
    </row>
    <row r="196" spans="4:7" x14ac:dyDescent="0.3">
      <c r="D196" s="2" t="s">
        <v>18340</v>
      </c>
      <c r="E196" s="2">
        <v>112000000</v>
      </c>
      <c r="F196" s="2">
        <v>4400000</v>
      </c>
      <c r="G196" s="2">
        <f t="shared" si="2"/>
        <v>107600000</v>
      </c>
    </row>
    <row r="197" spans="4:7" x14ac:dyDescent="0.3">
      <c r="D197" s="2" t="s">
        <v>4630</v>
      </c>
      <c r="E197" s="2">
        <v>162586036</v>
      </c>
      <c r="F197" s="2">
        <v>55000000</v>
      </c>
      <c r="G197" s="2">
        <f t="shared" ref="G197:G260" si="3">E197-F197</f>
        <v>107586036</v>
      </c>
    </row>
    <row r="198" spans="4:7" x14ac:dyDescent="0.3">
      <c r="D198" s="2" t="s">
        <v>4588</v>
      </c>
      <c r="E198" s="2">
        <v>177575142</v>
      </c>
      <c r="F198" s="2">
        <v>70000000</v>
      </c>
      <c r="G198" s="2">
        <f t="shared" si="3"/>
        <v>107575142</v>
      </c>
    </row>
    <row r="199" spans="4:7" x14ac:dyDescent="0.3">
      <c r="D199" s="2" t="s">
        <v>3952</v>
      </c>
      <c r="E199" s="2">
        <v>167735396</v>
      </c>
      <c r="F199" s="2">
        <v>61000000</v>
      </c>
      <c r="G199" s="2">
        <f t="shared" si="3"/>
        <v>106735396</v>
      </c>
    </row>
    <row r="200" spans="4:7" x14ac:dyDescent="0.3">
      <c r="D200" s="2" t="s">
        <v>16471</v>
      </c>
      <c r="E200" s="2">
        <v>113709992</v>
      </c>
      <c r="F200" s="2">
        <v>7000000</v>
      </c>
      <c r="G200" s="2">
        <f t="shared" si="3"/>
        <v>106709992</v>
      </c>
    </row>
    <row r="201" spans="4:7" x14ac:dyDescent="0.3">
      <c r="D201" s="2" t="s">
        <v>2108</v>
      </c>
      <c r="E201" s="2">
        <v>196573705</v>
      </c>
      <c r="F201" s="2">
        <v>90000000</v>
      </c>
      <c r="G201" s="2">
        <f t="shared" si="3"/>
        <v>106573705</v>
      </c>
    </row>
    <row r="202" spans="4:7" x14ac:dyDescent="0.3">
      <c r="D202" s="2" t="s">
        <v>681</v>
      </c>
      <c r="E202" s="2">
        <v>144512310</v>
      </c>
      <c r="F202" s="2">
        <v>38000000</v>
      </c>
      <c r="G202" s="2">
        <f t="shared" si="3"/>
        <v>106512310</v>
      </c>
    </row>
    <row r="203" spans="4:7" x14ac:dyDescent="0.3">
      <c r="D203" s="2" t="s">
        <v>6020</v>
      </c>
      <c r="E203" s="2">
        <v>150415432</v>
      </c>
      <c r="F203" s="2">
        <v>44000000</v>
      </c>
      <c r="G203" s="2">
        <f t="shared" si="3"/>
        <v>106415432</v>
      </c>
    </row>
    <row r="204" spans="4:7" x14ac:dyDescent="0.3">
      <c r="D204" s="2" t="s">
        <v>783</v>
      </c>
      <c r="E204" s="2">
        <v>256386216</v>
      </c>
      <c r="F204" s="2">
        <v>150000000</v>
      </c>
      <c r="G204" s="2">
        <f t="shared" si="3"/>
        <v>106386216</v>
      </c>
    </row>
    <row r="205" spans="4:7" x14ac:dyDescent="0.3">
      <c r="D205" s="2" t="s">
        <v>1997</v>
      </c>
      <c r="E205" s="2">
        <v>201148159</v>
      </c>
      <c r="F205" s="2">
        <v>95000000</v>
      </c>
      <c r="G205" s="2">
        <f t="shared" si="3"/>
        <v>106148159</v>
      </c>
    </row>
    <row r="206" spans="4:7" x14ac:dyDescent="0.3">
      <c r="D206" s="2" t="s">
        <v>1287</v>
      </c>
      <c r="E206" s="2">
        <v>214948780</v>
      </c>
      <c r="F206" s="2">
        <v>110000000</v>
      </c>
      <c r="G206" s="2">
        <f t="shared" si="3"/>
        <v>104948780</v>
      </c>
    </row>
    <row r="207" spans="4:7" x14ac:dyDescent="0.3">
      <c r="D207" s="2" t="s">
        <v>242</v>
      </c>
      <c r="E207" s="2">
        <v>304360277</v>
      </c>
      <c r="F207" s="2">
        <v>200000000</v>
      </c>
      <c r="G207" s="2">
        <f t="shared" si="3"/>
        <v>104360277</v>
      </c>
    </row>
    <row r="208" spans="4:7" x14ac:dyDescent="0.3">
      <c r="D208" s="2" t="s">
        <v>1931</v>
      </c>
      <c r="E208" s="2">
        <v>202007640</v>
      </c>
      <c r="F208" s="2">
        <v>98000000</v>
      </c>
      <c r="G208" s="2">
        <f t="shared" si="3"/>
        <v>104007640</v>
      </c>
    </row>
    <row r="209" spans="4:7" x14ac:dyDescent="0.3">
      <c r="D209" s="2" t="s">
        <v>5010</v>
      </c>
      <c r="E209" s="2">
        <v>153620822</v>
      </c>
      <c r="F209" s="2">
        <v>50000000</v>
      </c>
      <c r="G209" s="2">
        <f t="shared" si="3"/>
        <v>103620822</v>
      </c>
    </row>
    <row r="210" spans="4:7" x14ac:dyDescent="0.3">
      <c r="D210" s="2" t="s">
        <v>1717</v>
      </c>
      <c r="E210" s="2">
        <v>204843350</v>
      </c>
      <c r="F210" s="2">
        <v>102000000</v>
      </c>
      <c r="G210" s="2">
        <f t="shared" si="3"/>
        <v>102843350</v>
      </c>
    </row>
    <row r="211" spans="4:7" x14ac:dyDescent="0.3">
      <c r="D211" s="2" t="s">
        <v>1184</v>
      </c>
      <c r="E211" s="2">
        <v>234277056</v>
      </c>
      <c r="F211" s="2">
        <v>132000000</v>
      </c>
      <c r="G211" s="2">
        <f t="shared" si="3"/>
        <v>102277056</v>
      </c>
    </row>
    <row r="212" spans="4:7" x14ac:dyDescent="0.3">
      <c r="D212" s="2" t="s">
        <v>11720</v>
      </c>
      <c r="E212" s="2">
        <v>119938730</v>
      </c>
      <c r="F212" s="2">
        <v>18000000</v>
      </c>
      <c r="G212" s="2">
        <f t="shared" si="3"/>
        <v>101938730</v>
      </c>
    </row>
    <row r="213" spans="4:7" x14ac:dyDescent="0.3">
      <c r="D213" s="2" t="s">
        <v>10662</v>
      </c>
      <c r="E213" s="2">
        <v>121697350</v>
      </c>
      <c r="F213" s="2">
        <v>20000000</v>
      </c>
      <c r="G213" s="2">
        <f t="shared" si="3"/>
        <v>101697350</v>
      </c>
    </row>
    <row r="214" spans="4:7" x14ac:dyDescent="0.3">
      <c r="D214" s="2" t="s">
        <v>18421</v>
      </c>
      <c r="E214" s="2">
        <v>105500000</v>
      </c>
      <c r="F214" s="2">
        <v>4000000</v>
      </c>
      <c r="G214" s="2">
        <f t="shared" si="3"/>
        <v>101500000</v>
      </c>
    </row>
    <row r="215" spans="4:7" x14ac:dyDescent="0.3">
      <c r="D215" s="2" t="s">
        <v>12089</v>
      </c>
      <c r="E215" s="2">
        <v>121463226</v>
      </c>
      <c r="F215" s="2">
        <v>20000000</v>
      </c>
      <c r="G215" s="2">
        <f t="shared" si="3"/>
        <v>101463226</v>
      </c>
    </row>
    <row r="216" spans="4:7" x14ac:dyDescent="0.3">
      <c r="D216" s="2" t="s">
        <v>7814</v>
      </c>
      <c r="E216" s="2">
        <v>141340178</v>
      </c>
      <c r="F216" s="2">
        <v>40000000</v>
      </c>
      <c r="G216" s="2">
        <f t="shared" si="3"/>
        <v>101340178</v>
      </c>
    </row>
    <row r="217" spans="4:7" x14ac:dyDescent="0.3">
      <c r="D217" s="2" t="s">
        <v>2319</v>
      </c>
      <c r="E217" s="2">
        <v>176049130</v>
      </c>
      <c r="F217" s="2">
        <v>75000000</v>
      </c>
      <c r="G217" s="2">
        <f t="shared" si="3"/>
        <v>101049130</v>
      </c>
    </row>
    <row r="218" spans="4:7" x14ac:dyDescent="0.3">
      <c r="D218" s="2" t="s">
        <v>2534</v>
      </c>
      <c r="E218" s="2">
        <v>180965237</v>
      </c>
      <c r="F218" s="2">
        <v>80000000</v>
      </c>
      <c r="G218" s="2">
        <f t="shared" si="3"/>
        <v>100965237</v>
      </c>
    </row>
    <row r="219" spans="4:7" x14ac:dyDescent="0.3">
      <c r="D219" s="2" t="s">
        <v>14493</v>
      </c>
      <c r="E219" s="2">
        <v>111722000</v>
      </c>
      <c r="F219" s="2">
        <v>11000000</v>
      </c>
      <c r="G219" s="2">
        <f t="shared" si="3"/>
        <v>100722000</v>
      </c>
    </row>
    <row r="220" spans="4:7" x14ac:dyDescent="0.3">
      <c r="D220" s="2" t="s">
        <v>5068</v>
      </c>
      <c r="E220" s="2">
        <v>150315155</v>
      </c>
      <c r="F220" s="2">
        <v>50000000</v>
      </c>
      <c r="G220" s="2">
        <f t="shared" si="3"/>
        <v>100315155</v>
      </c>
    </row>
    <row r="221" spans="4:7" x14ac:dyDescent="0.3">
      <c r="D221" s="2" t="s">
        <v>14827</v>
      </c>
      <c r="E221" s="2">
        <v>110175871</v>
      </c>
      <c r="F221" s="2">
        <v>10000000</v>
      </c>
      <c r="G221" s="2">
        <f t="shared" si="3"/>
        <v>100175871</v>
      </c>
    </row>
    <row r="222" spans="4:7" x14ac:dyDescent="0.3">
      <c r="D222" s="2" t="s">
        <v>15952</v>
      </c>
      <c r="E222" s="2">
        <v>107930000</v>
      </c>
      <c r="F222" s="2">
        <v>8000000</v>
      </c>
      <c r="G222" s="2">
        <f t="shared" si="3"/>
        <v>99930000</v>
      </c>
    </row>
    <row r="223" spans="4:7" x14ac:dyDescent="0.3">
      <c r="D223" s="2" t="s">
        <v>10654</v>
      </c>
      <c r="E223" s="2">
        <v>132541238</v>
      </c>
      <c r="F223" s="2">
        <v>33000000</v>
      </c>
      <c r="G223" s="2">
        <f t="shared" si="3"/>
        <v>99541238</v>
      </c>
    </row>
    <row r="224" spans="4:7" x14ac:dyDescent="0.3">
      <c r="D224" s="2" t="s">
        <v>7287</v>
      </c>
      <c r="E224" s="2">
        <v>134455175</v>
      </c>
      <c r="F224" s="2">
        <v>35000000</v>
      </c>
      <c r="G224" s="2">
        <f t="shared" si="3"/>
        <v>99455175</v>
      </c>
    </row>
    <row r="225" spans="4:7" x14ac:dyDescent="0.3">
      <c r="D225" s="2" t="s">
        <v>16314</v>
      </c>
      <c r="E225" s="2">
        <v>106593296</v>
      </c>
      <c r="F225" s="2">
        <v>7500000</v>
      </c>
      <c r="G225" s="2">
        <f t="shared" si="3"/>
        <v>99093296</v>
      </c>
    </row>
    <row r="226" spans="4:7" x14ac:dyDescent="0.3">
      <c r="D226" s="2" t="s">
        <v>17544</v>
      </c>
      <c r="E226" s="2">
        <v>104007828</v>
      </c>
      <c r="F226" s="2">
        <v>5000000</v>
      </c>
      <c r="G226" s="2">
        <f t="shared" si="3"/>
        <v>99007828</v>
      </c>
    </row>
    <row r="227" spans="4:7" x14ac:dyDescent="0.3">
      <c r="D227" s="2" t="s">
        <v>6272</v>
      </c>
      <c r="E227" s="2">
        <v>138614544</v>
      </c>
      <c r="F227" s="2">
        <v>40000000</v>
      </c>
      <c r="G227" s="2">
        <f t="shared" si="3"/>
        <v>98614544</v>
      </c>
    </row>
    <row r="228" spans="4:7" x14ac:dyDescent="0.3">
      <c r="D228" s="2" t="s">
        <v>2327</v>
      </c>
      <c r="E228" s="2">
        <v>183405771</v>
      </c>
      <c r="F228" s="2">
        <v>85000000</v>
      </c>
      <c r="G228" s="2">
        <f t="shared" si="3"/>
        <v>98405771</v>
      </c>
    </row>
    <row r="229" spans="4:7" x14ac:dyDescent="0.3">
      <c r="D229" s="2" t="s">
        <v>2314</v>
      </c>
      <c r="E229" s="2">
        <v>197992827</v>
      </c>
      <c r="F229" s="2">
        <v>100000000</v>
      </c>
      <c r="G229" s="2">
        <f t="shared" si="3"/>
        <v>97992827</v>
      </c>
    </row>
    <row r="230" spans="4:7" x14ac:dyDescent="0.3">
      <c r="D230" s="2" t="s">
        <v>5018</v>
      </c>
      <c r="E230" s="2">
        <v>147637474</v>
      </c>
      <c r="F230" s="2">
        <v>50000000</v>
      </c>
      <c r="G230" s="2">
        <f t="shared" si="3"/>
        <v>97637474</v>
      </c>
    </row>
    <row r="231" spans="4:7" x14ac:dyDescent="0.3">
      <c r="D231" s="2" t="s">
        <v>10669</v>
      </c>
      <c r="E231" s="2">
        <v>117224271</v>
      </c>
      <c r="F231" s="2">
        <v>20000000</v>
      </c>
      <c r="G231" s="2">
        <f t="shared" si="3"/>
        <v>97224271</v>
      </c>
    </row>
    <row r="232" spans="4:7" x14ac:dyDescent="0.3">
      <c r="D232" s="2" t="s">
        <v>11723</v>
      </c>
      <c r="E232" s="2">
        <v>114968774</v>
      </c>
      <c r="F232" s="2">
        <v>18000000</v>
      </c>
      <c r="G232" s="2">
        <f t="shared" si="3"/>
        <v>96968774</v>
      </c>
    </row>
    <row r="233" spans="4:7" x14ac:dyDescent="0.3">
      <c r="D233" s="2" t="s">
        <v>9398</v>
      </c>
      <c r="E233" s="2">
        <v>121945720</v>
      </c>
      <c r="F233" s="2">
        <v>25000000</v>
      </c>
      <c r="G233" s="2">
        <f t="shared" si="3"/>
        <v>96945720</v>
      </c>
    </row>
    <row r="234" spans="4:7" x14ac:dyDescent="0.3">
      <c r="D234" s="2" t="s">
        <v>12674</v>
      </c>
      <c r="E234" s="2">
        <v>111936400</v>
      </c>
      <c r="F234" s="2">
        <v>15000000</v>
      </c>
      <c r="G234" s="2">
        <f t="shared" si="3"/>
        <v>96936400</v>
      </c>
    </row>
    <row r="235" spans="4:7" x14ac:dyDescent="0.3">
      <c r="D235" s="2" t="s">
        <v>6085</v>
      </c>
      <c r="E235" s="2">
        <v>138447667</v>
      </c>
      <c r="F235" s="2">
        <v>42000000</v>
      </c>
      <c r="G235" s="2">
        <f t="shared" si="3"/>
        <v>96447667</v>
      </c>
    </row>
    <row r="236" spans="4:7" x14ac:dyDescent="0.3">
      <c r="D236" s="2" t="s">
        <v>16990</v>
      </c>
      <c r="E236" s="2">
        <v>102308900</v>
      </c>
      <c r="F236" s="2">
        <v>6000000</v>
      </c>
      <c r="G236" s="2">
        <f t="shared" si="3"/>
        <v>96308900</v>
      </c>
    </row>
    <row r="237" spans="4:7" x14ac:dyDescent="0.3">
      <c r="D237" s="2" t="s">
        <v>16998</v>
      </c>
      <c r="E237" s="2">
        <v>102300000</v>
      </c>
      <c r="F237" s="2">
        <v>6000000</v>
      </c>
      <c r="G237" s="2">
        <f t="shared" si="3"/>
        <v>96300000</v>
      </c>
    </row>
    <row r="238" spans="4:7" x14ac:dyDescent="0.3">
      <c r="D238" s="2" t="s">
        <v>8099</v>
      </c>
      <c r="E238" s="2">
        <v>121248145</v>
      </c>
      <c r="F238" s="2">
        <v>25000000</v>
      </c>
      <c r="G238" s="2">
        <f t="shared" si="3"/>
        <v>96248145</v>
      </c>
    </row>
    <row r="239" spans="4:7" x14ac:dyDescent="0.3">
      <c r="D239" s="2" t="s">
        <v>8104</v>
      </c>
      <c r="E239" s="2">
        <v>125014030</v>
      </c>
      <c r="F239" s="2">
        <v>30000000</v>
      </c>
      <c r="G239" s="2">
        <f t="shared" si="3"/>
        <v>95014030</v>
      </c>
    </row>
    <row r="240" spans="4:7" x14ac:dyDescent="0.3">
      <c r="D240" s="2" t="s">
        <v>5699</v>
      </c>
      <c r="E240" s="2">
        <v>139852971</v>
      </c>
      <c r="F240" s="2">
        <v>45000000</v>
      </c>
      <c r="G240" s="2">
        <f t="shared" si="3"/>
        <v>94852971</v>
      </c>
    </row>
    <row r="241" spans="4:7" x14ac:dyDescent="0.3">
      <c r="D241" s="2" t="s">
        <v>8121</v>
      </c>
      <c r="E241" s="2">
        <v>114324072</v>
      </c>
      <c r="F241" s="2">
        <v>20000000</v>
      </c>
      <c r="G241" s="2">
        <f t="shared" si="3"/>
        <v>94324072</v>
      </c>
    </row>
    <row r="242" spans="4:7" x14ac:dyDescent="0.3">
      <c r="D242" s="2" t="s">
        <v>13652</v>
      </c>
      <c r="E242" s="2">
        <v>106952327</v>
      </c>
      <c r="F242" s="2">
        <v>13000000</v>
      </c>
      <c r="G242" s="2">
        <f t="shared" si="3"/>
        <v>93952327</v>
      </c>
    </row>
    <row r="243" spans="4:7" x14ac:dyDescent="0.3">
      <c r="D243" s="2" t="s">
        <v>13371</v>
      </c>
      <c r="E243" s="2">
        <v>109306210</v>
      </c>
      <c r="F243" s="2">
        <v>15800000</v>
      </c>
      <c r="G243" s="2">
        <f t="shared" si="3"/>
        <v>93506210</v>
      </c>
    </row>
    <row r="244" spans="4:7" x14ac:dyDescent="0.3">
      <c r="D244" s="2" t="s">
        <v>1274</v>
      </c>
      <c r="E244" s="2">
        <v>217536138</v>
      </c>
      <c r="F244" s="2">
        <v>125000000</v>
      </c>
      <c r="G244" s="2">
        <f t="shared" si="3"/>
        <v>92536138</v>
      </c>
    </row>
    <row r="245" spans="4:7" x14ac:dyDescent="0.3">
      <c r="D245" s="2" t="s">
        <v>8115</v>
      </c>
      <c r="E245" s="2">
        <v>122012643</v>
      </c>
      <c r="F245" s="2">
        <v>30000000</v>
      </c>
      <c r="G245" s="2">
        <f t="shared" si="3"/>
        <v>92012643</v>
      </c>
    </row>
    <row r="246" spans="4:7" x14ac:dyDescent="0.3">
      <c r="D246" s="2" t="s">
        <v>4933</v>
      </c>
      <c r="E246" s="2">
        <v>143704210</v>
      </c>
      <c r="F246" s="2">
        <v>52000000</v>
      </c>
      <c r="G246" s="2">
        <f t="shared" si="3"/>
        <v>91704210</v>
      </c>
    </row>
    <row r="247" spans="4:7" x14ac:dyDescent="0.3">
      <c r="D247" s="2" t="s">
        <v>6005</v>
      </c>
      <c r="E247" s="2">
        <v>136019448</v>
      </c>
      <c r="F247" s="2">
        <v>44500000</v>
      </c>
      <c r="G247" s="2">
        <f t="shared" si="3"/>
        <v>91519448</v>
      </c>
    </row>
    <row r="248" spans="4:7" x14ac:dyDescent="0.3">
      <c r="D248" s="2" t="s">
        <v>8772</v>
      </c>
      <c r="E248" s="2">
        <v>119518352</v>
      </c>
      <c r="F248" s="2">
        <v>28000000</v>
      </c>
      <c r="G248" s="2">
        <f t="shared" si="3"/>
        <v>91518352</v>
      </c>
    </row>
    <row r="249" spans="4:7" x14ac:dyDescent="0.3">
      <c r="D249" s="2" t="s">
        <v>16459</v>
      </c>
      <c r="E249" s="2">
        <v>94900000</v>
      </c>
      <c r="F249" s="2">
        <v>4000000</v>
      </c>
      <c r="G249" s="2">
        <f t="shared" si="3"/>
        <v>90900000</v>
      </c>
    </row>
    <row r="250" spans="4:7" x14ac:dyDescent="0.3">
      <c r="D250" s="2" t="s">
        <v>14014</v>
      </c>
      <c r="E250" s="2">
        <v>101736215</v>
      </c>
      <c r="F250" s="2">
        <v>11000000</v>
      </c>
      <c r="G250" s="2">
        <f t="shared" si="3"/>
        <v>90736215</v>
      </c>
    </row>
    <row r="251" spans="4:7" x14ac:dyDescent="0.3">
      <c r="D251" s="2" t="s">
        <v>1342</v>
      </c>
      <c r="E251" s="2">
        <v>215397307</v>
      </c>
      <c r="F251" s="2">
        <v>125000000</v>
      </c>
      <c r="G251" s="2">
        <f t="shared" si="3"/>
        <v>90397307</v>
      </c>
    </row>
    <row r="252" spans="4:7" x14ac:dyDescent="0.3">
      <c r="D252" s="2" t="s">
        <v>593</v>
      </c>
      <c r="E252" s="2">
        <v>259746958</v>
      </c>
      <c r="F252" s="2">
        <v>170000000</v>
      </c>
      <c r="G252" s="2">
        <f t="shared" si="3"/>
        <v>89746958</v>
      </c>
    </row>
    <row r="253" spans="4:7" x14ac:dyDescent="0.3">
      <c r="D253" s="2" t="s">
        <v>7277</v>
      </c>
      <c r="E253" s="2">
        <v>124732962</v>
      </c>
      <c r="F253" s="2">
        <v>35000000</v>
      </c>
      <c r="G253" s="2">
        <f t="shared" si="3"/>
        <v>89732962</v>
      </c>
    </row>
    <row r="254" spans="4:7" x14ac:dyDescent="0.3">
      <c r="D254" s="2" t="s">
        <v>2739</v>
      </c>
      <c r="E254" s="2">
        <v>169692572</v>
      </c>
      <c r="F254" s="2">
        <v>80000000</v>
      </c>
      <c r="G254" s="2">
        <f t="shared" si="3"/>
        <v>89692572</v>
      </c>
    </row>
    <row r="255" spans="4:7" x14ac:dyDescent="0.3">
      <c r="D255" s="2" t="s">
        <v>6955</v>
      </c>
      <c r="E255" s="2">
        <v>127214072</v>
      </c>
      <c r="F255" s="2">
        <v>38000000</v>
      </c>
      <c r="G255" s="2">
        <f t="shared" si="3"/>
        <v>89214072</v>
      </c>
    </row>
    <row r="256" spans="4:7" x14ac:dyDescent="0.3">
      <c r="D256" s="2" t="s">
        <v>3316</v>
      </c>
      <c r="E256" s="2">
        <v>162495848</v>
      </c>
      <c r="F256" s="2">
        <v>74000000</v>
      </c>
      <c r="G256" s="2">
        <f t="shared" si="3"/>
        <v>88495848</v>
      </c>
    </row>
    <row r="257" spans="4:7" x14ac:dyDescent="0.3">
      <c r="D257" s="2" t="s">
        <v>2033</v>
      </c>
      <c r="E257" s="2">
        <v>181166115</v>
      </c>
      <c r="F257" s="2">
        <v>93000000</v>
      </c>
      <c r="G257" s="2">
        <f t="shared" si="3"/>
        <v>88166115</v>
      </c>
    </row>
    <row r="258" spans="4:7" x14ac:dyDescent="0.3">
      <c r="D258" s="2" t="s">
        <v>11568</v>
      </c>
      <c r="E258" s="2">
        <v>103001286</v>
      </c>
      <c r="F258" s="2">
        <v>15000000</v>
      </c>
      <c r="G258" s="2">
        <f t="shared" si="3"/>
        <v>88001286</v>
      </c>
    </row>
    <row r="259" spans="4:7" x14ac:dyDescent="0.3">
      <c r="D259" s="2" t="s">
        <v>3665</v>
      </c>
      <c r="E259" s="2">
        <v>148775460</v>
      </c>
      <c r="F259" s="2">
        <v>61000000</v>
      </c>
      <c r="G259" s="2">
        <f t="shared" si="3"/>
        <v>87775460</v>
      </c>
    </row>
    <row r="260" spans="4:7" x14ac:dyDescent="0.3">
      <c r="D260" s="2" t="s">
        <v>2323</v>
      </c>
      <c r="E260" s="2">
        <v>172620724</v>
      </c>
      <c r="F260" s="2">
        <v>85000000</v>
      </c>
      <c r="G260" s="2">
        <f t="shared" si="3"/>
        <v>87620724</v>
      </c>
    </row>
    <row r="261" spans="4:7" x14ac:dyDescent="0.3">
      <c r="D261" s="2" t="s">
        <v>7820</v>
      </c>
      <c r="E261" s="2">
        <v>117559438</v>
      </c>
      <c r="F261" s="2">
        <v>30000000</v>
      </c>
      <c r="G261" s="2">
        <f t="shared" ref="G261:G324" si="4">E261-F261</f>
        <v>87559438</v>
      </c>
    </row>
    <row r="262" spans="4:7" x14ac:dyDescent="0.3">
      <c r="D262" s="2" t="s">
        <v>12728</v>
      </c>
      <c r="E262" s="2">
        <v>101978840</v>
      </c>
      <c r="F262" s="2">
        <v>15000000</v>
      </c>
      <c r="G262" s="2">
        <f t="shared" si="4"/>
        <v>86978840</v>
      </c>
    </row>
    <row r="263" spans="4:7" x14ac:dyDescent="0.3">
      <c r="D263" s="2" t="s">
        <v>13344</v>
      </c>
      <c r="E263" s="2">
        <v>101157447</v>
      </c>
      <c r="F263" s="2">
        <v>14400000</v>
      </c>
      <c r="G263" s="2">
        <f t="shared" si="4"/>
        <v>86757447</v>
      </c>
    </row>
    <row r="264" spans="4:7" x14ac:dyDescent="0.3">
      <c r="D264" s="2" t="s">
        <v>8118</v>
      </c>
      <c r="E264" s="2">
        <v>116631310</v>
      </c>
      <c r="F264" s="2">
        <v>30000000</v>
      </c>
      <c r="G264" s="2">
        <f t="shared" si="4"/>
        <v>86631310</v>
      </c>
    </row>
    <row r="265" spans="4:7" x14ac:dyDescent="0.3">
      <c r="D265" s="2" t="s">
        <v>4576</v>
      </c>
      <c r="E265" s="2">
        <v>141600000</v>
      </c>
      <c r="F265" s="2">
        <v>55000000</v>
      </c>
      <c r="G265" s="2">
        <f t="shared" si="4"/>
        <v>86600000</v>
      </c>
    </row>
    <row r="266" spans="4:7" x14ac:dyDescent="0.3">
      <c r="D266" s="2" t="s">
        <v>6259</v>
      </c>
      <c r="E266" s="2">
        <v>126546825</v>
      </c>
      <c r="F266" s="2">
        <v>40000000</v>
      </c>
      <c r="G266" s="2">
        <f t="shared" si="4"/>
        <v>86546825</v>
      </c>
    </row>
    <row r="267" spans="4:7" x14ac:dyDescent="0.3">
      <c r="D267" s="2" t="s">
        <v>3072</v>
      </c>
      <c r="E267" s="2">
        <v>160762022</v>
      </c>
      <c r="F267" s="2">
        <v>75000000</v>
      </c>
      <c r="G267" s="2">
        <f t="shared" si="4"/>
        <v>85762022</v>
      </c>
    </row>
    <row r="268" spans="4:7" x14ac:dyDescent="0.3">
      <c r="D268" s="2" t="s">
        <v>8112</v>
      </c>
      <c r="E268" s="2">
        <v>115648585</v>
      </c>
      <c r="F268" s="2">
        <v>30000000</v>
      </c>
      <c r="G268" s="2">
        <f t="shared" si="4"/>
        <v>85648585</v>
      </c>
    </row>
    <row r="269" spans="4:7" x14ac:dyDescent="0.3">
      <c r="D269" s="2" t="s">
        <v>8141</v>
      </c>
      <c r="E269" s="2">
        <v>115646235</v>
      </c>
      <c r="F269" s="2">
        <v>30000000</v>
      </c>
      <c r="G269" s="2">
        <f t="shared" si="4"/>
        <v>85646235</v>
      </c>
    </row>
    <row r="270" spans="4:7" x14ac:dyDescent="0.3">
      <c r="D270" s="2" t="s">
        <v>5695</v>
      </c>
      <c r="E270" s="2">
        <v>130512915</v>
      </c>
      <c r="F270" s="2">
        <v>45000000</v>
      </c>
      <c r="G270" s="2">
        <f t="shared" si="4"/>
        <v>85512915</v>
      </c>
    </row>
    <row r="271" spans="4:7" x14ac:dyDescent="0.3">
      <c r="D271" s="2" t="s">
        <v>1162</v>
      </c>
      <c r="E271" s="2">
        <v>215395021</v>
      </c>
      <c r="F271" s="2">
        <v>130000000</v>
      </c>
      <c r="G271" s="2">
        <f t="shared" si="4"/>
        <v>85395021</v>
      </c>
    </row>
    <row r="272" spans="4:7" x14ac:dyDescent="0.3">
      <c r="D272" s="2" t="s">
        <v>6278</v>
      </c>
      <c r="E272" s="2">
        <v>125069696</v>
      </c>
      <c r="F272" s="2">
        <v>40000000</v>
      </c>
      <c r="G272" s="2">
        <f t="shared" si="4"/>
        <v>85069696</v>
      </c>
    </row>
    <row r="273" spans="4:7" x14ac:dyDescent="0.3">
      <c r="D273" s="2" t="s">
        <v>5023</v>
      </c>
      <c r="E273" s="2">
        <v>135014968</v>
      </c>
      <c r="F273" s="2">
        <v>50000000</v>
      </c>
      <c r="G273" s="2">
        <f t="shared" si="4"/>
        <v>85014968</v>
      </c>
    </row>
    <row r="274" spans="4:7" x14ac:dyDescent="0.3">
      <c r="D274" s="2" t="s">
        <v>1291</v>
      </c>
      <c r="E274" s="2">
        <v>209805005</v>
      </c>
      <c r="F274" s="2">
        <v>125000000</v>
      </c>
      <c r="G274" s="2">
        <f t="shared" si="4"/>
        <v>84805005</v>
      </c>
    </row>
    <row r="275" spans="4:7" x14ac:dyDescent="0.3">
      <c r="D275" s="2" t="s">
        <v>10078</v>
      </c>
      <c r="E275" s="2">
        <v>109713132</v>
      </c>
      <c r="F275" s="2">
        <v>25000000</v>
      </c>
      <c r="G275" s="2">
        <f t="shared" si="4"/>
        <v>84713132</v>
      </c>
    </row>
    <row r="276" spans="4:7" x14ac:dyDescent="0.3">
      <c r="D276" s="2" t="s">
        <v>1694</v>
      </c>
      <c r="E276" s="2">
        <v>187670866</v>
      </c>
      <c r="F276" s="2">
        <v>103000000</v>
      </c>
      <c r="G276" s="2">
        <f t="shared" si="4"/>
        <v>84670866</v>
      </c>
    </row>
    <row r="277" spans="4:7" x14ac:dyDescent="0.3">
      <c r="D277" s="2" t="s">
        <v>9219</v>
      </c>
      <c r="E277" s="2">
        <v>110222438</v>
      </c>
      <c r="F277" s="2">
        <v>26000000</v>
      </c>
      <c r="G277" s="2">
        <f t="shared" si="4"/>
        <v>84222438</v>
      </c>
    </row>
    <row r="278" spans="4:7" x14ac:dyDescent="0.3">
      <c r="D278" s="2" t="s">
        <v>1836</v>
      </c>
      <c r="E278" s="2">
        <v>184031112</v>
      </c>
      <c r="F278" s="2">
        <v>100000000</v>
      </c>
      <c r="G278" s="2">
        <f t="shared" si="4"/>
        <v>84031112</v>
      </c>
    </row>
    <row r="279" spans="4:7" x14ac:dyDescent="0.3">
      <c r="D279" s="2" t="s">
        <v>2039</v>
      </c>
      <c r="E279" s="2">
        <v>176740650</v>
      </c>
      <c r="F279" s="2">
        <v>93000000</v>
      </c>
      <c r="G279" s="2">
        <f t="shared" si="4"/>
        <v>83740650</v>
      </c>
    </row>
    <row r="280" spans="4:7" x14ac:dyDescent="0.3">
      <c r="D280" s="2" t="s">
        <v>19685</v>
      </c>
      <c r="E280" s="2">
        <v>86300000</v>
      </c>
      <c r="F280" s="2">
        <v>2800000</v>
      </c>
      <c r="G280" s="2">
        <f t="shared" si="4"/>
        <v>83500000</v>
      </c>
    </row>
    <row r="281" spans="4:7" x14ac:dyDescent="0.3">
      <c r="D281" s="2" t="s">
        <v>9222</v>
      </c>
      <c r="E281" s="2">
        <v>109243478</v>
      </c>
      <c r="F281" s="2">
        <v>26000000</v>
      </c>
      <c r="G281" s="2">
        <f t="shared" si="4"/>
        <v>83243478</v>
      </c>
    </row>
    <row r="282" spans="4:7" x14ac:dyDescent="0.3">
      <c r="D282" s="2" t="s">
        <v>3934</v>
      </c>
      <c r="E282" s="2">
        <v>143151473</v>
      </c>
      <c r="F282" s="2">
        <v>60000000</v>
      </c>
      <c r="G282" s="2">
        <f t="shared" si="4"/>
        <v>83151473</v>
      </c>
    </row>
    <row r="283" spans="4:7" x14ac:dyDescent="0.3">
      <c r="D283" s="2" t="s">
        <v>17525</v>
      </c>
      <c r="E283" s="2">
        <v>87025093</v>
      </c>
      <c r="F283" s="2">
        <v>4000000</v>
      </c>
      <c r="G283" s="2">
        <f t="shared" si="4"/>
        <v>83025093</v>
      </c>
    </row>
    <row r="284" spans="4:7" x14ac:dyDescent="0.3">
      <c r="D284" s="2" t="s">
        <v>10675</v>
      </c>
      <c r="E284" s="2">
        <v>102922376</v>
      </c>
      <c r="F284" s="2">
        <v>20000000</v>
      </c>
      <c r="G284" s="2">
        <f t="shared" si="4"/>
        <v>82922376</v>
      </c>
    </row>
    <row r="285" spans="4:7" x14ac:dyDescent="0.3">
      <c r="D285" s="2" t="s">
        <v>2548</v>
      </c>
      <c r="E285" s="2">
        <v>162831698</v>
      </c>
      <c r="F285" s="2">
        <v>80000000</v>
      </c>
      <c r="G285" s="2">
        <f t="shared" si="4"/>
        <v>82831698</v>
      </c>
    </row>
    <row r="286" spans="4:7" x14ac:dyDescent="0.3">
      <c r="D286" s="2" t="s">
        <v>6237</v>
      </c>
      <c r="E286" s="2">
        <v>90800000</v>
      </c>
      <c r="F286" s="2">
        <v>8000000</v>
      </c>
      <c r="G286" s="2">
        <f t="shared" si="4"/>
        <v>82800000</v>
      </c>
    </row>
    <row r="287" spans="4:7" x14ac:dyDescent="0.3">
      <c r="D287" s="2" t="s">
        <v>7269</v>
      </c>
      <c r="E287" s="2">
        <v>117528646</v>
      </c>
      <c r="F287" s="2">
        <v>35000000</v>
      </c>
      <c r="G287" s="2">
        <f t="shared" si="4"/>
        <v>82528646</v>
      </c>
    </row>
    <row r="288" spans="4:7" x14ac:dyDescent="0.3">
      <c r="D288" s="2" t="s">
        <v>3000</v>
      </c>
      <c r="E288" s="2">
        <v>157299717</v>
      </c>
      <c r="F288" s="2">
        <v>75000000</v>
      </c>
      <c r="G288" s="2">
        <f t="shared" si="4"/>
        <v>82299717</v>
      </c>
    </row>
    <row r="289" spans="4:7" x14ac:dyDescent="0.3">
      <c r="D289" s="2" t="s">
        <v>3304</v>
      </c>
      <c r="E289" s="2">
        <v>152149590</v>
      </c>
      <c r="F289" s="2">
        <v>70000000</v>
      </c>
      <c r="G289" s="2">
        <f t="shared" si="4"/>
        <v>82149590</v>
      </c>
    </row>
    <row r="290" spans="4:7" x14ac:dyDescent="0.3">
      <c r="D290" s="2" t="s">
        <v>3044</v>
      </c>
      <c r="E290" s="2">
        <v>162001186</v>
      </c>
      <c r="F290" s="2">
        <v>80000000</v>
      </c>
      <c r="G290" s="2">
        <f t="shared" si="4"/>
        <v>82001186</v>
      </c>
    </row>
    <row r="291" spans="4:7" x14ac:dyDescent="0.3">
      <c r="D291" s="2" t="s">
        <v>19181</v>
      </c>
      <c r="E291" s="2">
        <v>84749884</v>
      </c>
      <c r="F291" s="2">
        <v>3000000</v>
      </c>
      <c r="G291" s="2">
        <f t="shared" si="4"/>
        <v>81749884</v>
      </c>
    </row>
    <row r="292" spans="4:7" x14ac:dyDescent="0.3">
      <c r="D292" s="2" t="s">
        <v>6032</v>
      </c>
      <c r="E292" s="2">
        <v>84300000</v>
      </c>
      <c r="F292" s="2">
        <v>2600000</v>
      </c>
      <c r="G292" s="2">
        <f t="shared" si="4"/>
        <v>81700000</v>
      </c>
    </row>
    <row r="293" spans="4:7" x14ac:dyDescent="0.3">
      <c r="D293" s="2" t="s">
        <v>5654</v>
      </c>
      <c r="E293" s="2">
        <v>126805112</v>
      </c>
      <c r="F293" s="2">
        <v>46000000</v>
      </c>
      <c r="G293" s="2">
        <f t="shared" si="4"/>
        <v>80805112</v>
      </c>
    </row>
    <row r="294" spans="4:7" x14ac:dyDescent="0.3">
      <c r="D294" s="2" t="s">
        <v>11556</v>
      </c>
      <c r="E294" s="2">
        <v>100292856</v>
      </c>
      <c r="F294" s="2">
        <v>20000000</v>
      </c>
      <c r="G294" s="2">
        <f t="shared" si="4"/>
        <v>80292856</v>
      </c>
    </row>
    <row r="295" spans="4:7" x14ac:dyDescent="0.3">
      <c r="D295" s="2" t="s">
        <v>114</v>
      </c>
      <c r="E295" s="2">
        <v>330249062</v>
      </c>
      <c r="F295" s="2">
        <v>250000000</v>
      </c>
      <c r="G295" s="2">
        <f t="shared" si="4"/>
        <v>80249062</v>
      </c>
    </row>
    <row r="296" spans="4:7" x14ac:dyDescent="0.3">
      <c r="D296" s="2" t="s">
        <v>1712</v>
      </c>
      <c r="E296" s="2">
        <v>180011740</v>
      </c>
      <c r="F296" s="2">
        <v>100000000</v>
      </c>
      <c r="G296" s="2">
        <f t="shared" si="4"/>
        <v>80011740</v>
      </c>
    </row>
    <row r="297" spans="4:7" x14ac:dyDescent="0.3">
      <c r="D297" s="2" t="s">
        <v>18870</v>
      </c>
      <c r="E297" s="2">
        <v>83400000</v>
      </c>
      <c r="F297" s="2">
        <v>3500000</v>
      </c>
      <c r="G297" s="2">
        <f t="shared" si="4"/>
        <v>79900000</v>
      </c>
    </row>
    <row r="298" spans="4:7" x14ac:dyDescent="0.3">
      <c r="D298" s="2" t="s">
        <v>14504</v>
      </c>
      <c r="E298" s="2">
        <v>90556401</v>
      </c>
      <c r="F298" s="2">
        <v>11000000</v>
      </c>
      <c r="G298" s="2">
        <f t="shared" si="4"/>
        <v>79556401</v>
      </c>
    </row>
    <row r="299" spans="4:7" x14ac:dyDescent="0.3">
      <c r="D299" s="2" t="s">
        <v>14028</v>
      </c>
      <c r="E299" s="2">
        <v>91547205</v>
      </c>
      <c r="F299" s="2">
        <v>12000000</v>
      </c>
      <c r="G299" s="2">
        <f t="shared" si="4"/>
        <v>79547205</v>
      </c>
    </row>
    <row r="300" spans="4:7" x14ac:dyDescent="0.3">
      <c r="D300" s="2" t="s">
        <v>12139</v>
      </c>
      <c r="E300" s="2">
        <v>96471845</v>
      </c>
      <c r="F300" s="2">
        <v>17000000</v>
      </c>
      <c r="G300" s="2">
        <f t="shared" si="4"/>
        <v>79471845</v>
      </c>
    </row>
    <row r="301" spans="4:7" x14ac:dyDescent="0.3">
      <c r="D301" s="2" t="s">
        <v>12375</v>
      </c>
      <c r="E301" s="2">
        <v>95860116</v>
      </c>
      <c r="F301" s="2">
        <v>16400000</v>
      </c>
      <c r="G301" s="2">
        <f t="shared" si="4"/>
        <v>79460116</v>
      </c>
    </row>
    <row r="302" spans="4:7" x14ac:dyDescent="0.3">
      <c r="D302" s="2" t="s">
        <v>8135</v>
      </c>
      <c r="E302" s="2">
        <v>105444419</v>
      </c>
      <c r="F302" s="2">
        <v>26000000</v>
      </c>
      <c r="G302" s="2">
        <f t="shared" si="4"/>
        <v>79444419</v>
      </c>
    </row>
    <row r="303" spans="4:7" x14ac:dyDescent="0.3">
      <c r="D303" s="2" t="s">
        <v>14445</v>
      </c>
      <c r="E303" s="2">
        <v>91443253</v>
      </c>
      <c r="F303" s="2">
        <v>12000000</v>
      </c>
      <c r="G303" s="2">
        <f t="shared" si="4"/>
        <v>79443253</v>
      </c>
    </row>
    <row r="304" spans="4:7" x14ac:dyDescent="0.3">
      <c r="D304" s="2" t="s">
        <v>3660</v>
      </c>
      <c r="E304" s="2">
        <v>139225854</v>
      </c>
      <c r="F304" s="2">
        <v>60000000</v>
      </c>
      <c r="G304" s="2">
        <f t="shared" si="4"/>
        <v>79225854</v>
      </c>
    </row>
    <row r="305" spans="4:7" x14ac:dyDescent="0.3">
      <c r="D305" s="2" t="s">
        <v>4582</v>
      </c>
      <c r="E305" s="2">
        <v>134218018</v>
      </c>
      <c r="F305" s="2">
        <v>55000000</v>
      </c>
      <c r="G305" s="2">
        <f t="shared" si="4"/>
        <v>79218018</v>
      </c>
    </row>
    <row r="306" spans="4:7" x14ac:dyDescent="0.3">
      <c r="D306" s="2" t="s">
        <v>12689</v>
      </c>
      <c r="E306" s="2">
        <v>94175854</v>
      </c>
      <c r="F306" s="2">
        <v>15000000</v>
      </c>
      <c r="G306" s="2">
        <f t="shared" si="4"/>
        <v>79175854</v>
      </c>
    </row>
    <row r="307" spans="4:7" x14ac:dyDescent="0.3">
      <c r="D307" s="2" t="s">
        <v>17522</v>
      </c>
      <c r="E307" s="2">
        <v>83574831</v>
      </c>
      <c r="F307" s="2">
        <v>5000000</v>
      </c>
      <c r="G307" s="2">
        <f t="shared" si="4"/>
        <v>78574831</v>
      </c>
    </row>
    <row r="308" spans="4:7" x14ac:dyDescent="0.3">
      <c r="D308" s="2" t="s">
        <v>83</v>
      </c>
      <c r="E308" s="2">
        <v>336530303</v>
      </c>
      <c r="F308" s="2">
        <v>258000000</v>
      </c>
      <c r="G308" s="2">
        <f t="shared" si="4"/>
        <v>78530303</v>
      </c>
    </row>
    <row r="309" spans="4:7" x14ac:dyDescent="0.3">
      <c r="D309" s="2" t="s">
        <v>6255</v>
      </c>
      <c r="E309" s="2">
        <v>118500000</v>
      </c>
      <c r="F309" s="2">
        <v>40000000</v>
      </c>
      <c r="G309" s="2">
        <f t="shared" si="4"/>
        <v>78500000</v>
      </c>
    </row>
    <row r="310" spans="4:7" x14ac:dyDescent="0.3">
      <c r="D310" s="2" t="s">
        <v>8128</v>
      </c>
      <c r="E310" s="2">
        <v>108360000</v>
      </c>
      <c r="F310" s="2">
        <v>30000000</v>
      </c>
      <c r="G310" s="2">
        <f t="shared" si="4"/>
        <v>78360000</v>
      </c>
    </row>
    <row r="311" spans="4:7" x14ac:dyDescent="0.3">
      <c r="D311" s="2" t="s">
        <v>13658</v>
      </c>
      <c r="E311" s="2">
        <v>91038276</v>
      </c>
      <c r="F311" s="2">
        <v>13000000</v>
      </c>
      <c r="G311" s="2">
        <f t="shared" si="4"/>
        <v>78038276</v>
      </c>
    </row>
    <row r="312" spans="4:7" x14ac:dyDescent="0.3">
      <c r="D312" s="2" t="s">
        <v>5073</v>
      </c>
      <c r="E312" s="2">
        <v>127997349</v>
      </c>
      <c r="F312" s="2">
        <v>50000000</v>
      </c>
      <c r="G312" s="2">
        <f t="shared" si="4"/>
        <v>77997349</v>
      </c>
    </row>
    <row r="313" spans="4:7" x14ac:dyDescent="0.3">
      <c r="D313" s="2" t="s">
        <v>778</v>
      </c>
      <c r="E313" s="2">
        <v>227946274</v>
      </c>
      <c r="F313" s="2">
        <v>150000000</v>
      </c>
      <c r="G313" s="2">
        <f t="shared" si="4"/>
        <v>77946274</v>
      </c>
    </row>
    <row r="314" spans="4:7" x14ac:dyDescent="0.3">
      <c r="D314" s="2" t="s">
        <v>16843</v>
      </c>
      <c r="E314" s="2">
        <v>84263837</v>
      </c>
      <c r="F314" s="2">
        <v>6500000</v>
      </c>
      <c r="G314" s="2">
        <f t="shared" si="4"/>
        <v>77763837</v>
      </c>
    </row>
    <row r="315" spans="4:7" x14ac:dyDescent="0.3">
      <c r="D315" s="2" t="s">
        <v>7266</v>
      </c>
      <c r="E315" s="2">
        <v>112692062</v>
      </c>
      <c r="F315" s="2">
        <v>35000000</v>
      </c>
      <c r="G315" s="2">
        <f t="shared" si="4"/>
        <v>77692062</v>
      </c>
    </row>
    <row r="316" spans="4:7" x14ac:dyDescent="0.3">
      <c r="D316" s="2" t="s">
        <v>10084</v>
      </c>
      <c r="E316" s="2">
        <v>101334374</v>
      </c>
      <c r="F316" s="2">
        <v>24000000</v>
      </c>
      <c r="G316" s="2">
        <f t="shared" si="4"/>
        <v>77334374</v>
      </c>
    </row>
    <row r="317" spans="4:7" x14ac:dyDescent="0.3">
      <c r="D317" s="2" t="s">
        <v>12703</v>
      </c>
      <c r="E317" s="2">
        <v>91121452</v>
      </c>
      <c r="F317" s="2">
        <v>14000000</v>
      </c>
      <c r="G317" s="2">
        <f t="shared" si="4"/>
        <v>77121452</v>
      </c>
    </row>
    <row r="318" spans="4:7" x14ac:dyDescent="0.3">
      <c r="D318" s="2" t="s">
        <v>11733</v>
      </c>
      <c r="E318" s="2">
        <v>95001351</v>
      </c>
      <c r="F318" s="2">
        <v>18000000</v>
      </c>
      <c r="G318" s="2">
        <f t="shared" si="4"/>
        <v>77001351</v>
      </c>
    </row>
    <row r="319" spans="4:7" x14ac:dyDescent="0.3">
      <c r="D319" s="2" t="s">
        <v>5034</v>
      </c>
      <c r="E319" s="2">
        <v>126975169</v>
      </c>
      <c r="F319" s="2">
        <v>50000000</v>
      </c>
      <c r="G319" s="2">
        <f t="shared" si="4"/>
        <v>76975169</v>
      </c>
    </row>
    <row r="320" spans="4:7" x14ac:dyDescent="0.3">
      <c r="D320" s="2" t="s">
        <v>12384</v>
      </c>
      <c r="E320" s="2">
        <v>92823600</v>
      </c>
      <c r="F320" s="2">
        <v>16000000</v>
      </c>
      <c r="G320" s="2">
        <f t="shared" si="4"/>
        <v>76823600</v>
      </c>
    </row>
    <row r="321" spans="4:7" x14ac:dyDescent="0.3">
      <c r="D321" s="2" t="s">
        <v>3939</v>
      </c>
      <c r="E321" s="2">
        <v>136801374</v>
      </c>
      <c r="F321" s="2">
        <v>60000000</v>
      </c>
      <c r="G321" s="2">
        <f t="shared" si="4"/>
        <v>76801374</v>
      </c>
    </row>
    <row r="322" spans="4:7" x14ac:dyDescent="0.3">
      <c r="D322" s="2" t="s">
        <v>18212</v>
      </c>
      <c r="E322" s="2">
        <v>81200000</v>
      </c>
      <c r="F322" s="2">
        <v>4500000</v>
      </c>
      <c r="G322" s="2">
        <f t="shared" si="4"/>
        <v>76700000</v>
      </c>
    </row>
    <row r="323" spans="4:7" x14ac:dyDescent="0.3">
      <c r="D323" s="2" t="s">
        <v>8159</v>
      </c>
      <c r="E323" s="2">
        <v>106694016</v>
      </c>
      <c r="F323" s="2">
        <v>30000000</v>
      </c>
      <c r="G323" s="2">
        <f t="shared" si="4"/>
        <v>76694016</v>
      </c>
    </row>
    <row r="324" spans="4:7" x14ac:dyDescent="0.3">
      <c r="D324" s="2" t="s">
        <v>8842</v>
      </c>
      <c r="E324" s="2">
        <v>100491683</v>
      </c>
      <c r="F324" s="2">
        <v>24000000</v>
      </c>
      <c r="G324" s="2">
        <f t="shared" si="4"/>
        <v>76491683</v>
      </c>
    </row>
    <row r="325" spans="4:7" x14ac:dyDescent="0.3">
      <c r="D325" s="2" t="s">
        <v>5029</v>
      </c>
      <c r="E325" s="2">
        <v>126203320</v>
      </c>
      <c r="F325" s="2">
        <v>50000000</v>
      </c>
      <c r="G325" s="2">
        <f t="shared" ref="G325:G388" si="5">E325-F325</f>
        <v>76203320</v>
      </c>
    </row>
    <row r="326" spans="4:7" x14ac:dyDescent="0.3">
      <c r="D326" s="2" t="s">
        <v>2576</v>
      </c>
      <c r="E326" s="2">
        <v>158115031</v>
      </c>
      <c r="F326" s="2">
        <v>82000000</v>
      </c>
      <c r="G326" s="2">
        <f t="shared" si="5"/>
        <v>76115031</v>
      </c>
    </row>
    <row r="327" spans="4:7" x14ac:dyDescent="0.3">
      <c r="D327" s="2" t="s">
        <v>5516</v>
      </c>
      <c r="E327" s="2">
        <v>124107476</v>
      </c>
      <c r="F327" s="2">
        <v>48000000</v>
      </c>
      <c r="G327" s="2">
        <f t="shared" si="5"/>
        <v>76107476</v>
      </c>
    </row>
    <row r="328" spans="4:7" x14ac:dyDescent="0.3">
      <c r="D328" s="2" t="s">
        <v>5060</v>
      </c>
      <c r="E328" s="2">
        <v>126088877</v>
      </c>
      <c r="F328" s="2">
        <v>50000000</v>
      </c>
      <c r="G328" s="2">
        <f t="shared" si="5"/>
        <v>76088877</v>
      </c>
    </row>
    <row r="329" spans="4:7" x14ac:dyDescent="0.3">
      <c r="D329" s="2" t="s">
        <v>8036</v>
      </c>
      <c r="E329" s="2">
        <v>82528097</v>
      </c>
      <c r="F329" s="2">
        <v>6500000</v>
      </c>
      <c r="G329" s="2">
        <f t="shared" si="5"/>
        <v>76028097</v>
      </c>
    </row>
    <row r="330" spans="4:7" x14ac:dyDescent="0.3">
      <c r="D330" s="2" t="s">
        <v>6200</v>
      </c>
      <c r="E330" s="2">
        <v>116724075</v>
      </c>
      <c r="F330" s="2">
        <v>41000000</v>
      </c>
      <c r="G330" s="2">
        <f t="shared" si="5"/>
        <v>75724075</v>
      </c>
    </row>
    <row r="331" spans="4:7" x14ac:dyDescent="0.3">
      <c r="D331" s="2" t="s">
        <v>8124</v>
      </c>
      <c r="E331" s="2">
        <v>113502246</v>
      </c>
      <c r="F331" s="2">
        <v>38000000</v>
      </c>
      <c r="G331" s="2">
        <f t="shared" si="5"/>
        <v>75502246</v>
      </c>
    </row>
    <row r="332" spans="4:7" x14ac:dyDescent="0.3">
      <c r="D332" s="2" t="s">
        <v>14792</v>
      </c>
      <c r="E332" s="2">
        <v>85300000</v>
      </c>
      <c r="F332" s="2">
        <v>10000000</v>
      </c>
      <c r="G332" s="2">
        <f t="shared" si="5"/>
        <v>75300000</v>
      </c>
    </row>
    <row r="333" spans="4:7" x14ac:dyDescent="0.3">
      <c r="D333" s="2" t="s">
        <v>9227</v>
      </c>
      <c r="E333" s="2">
        <v>100241322</v>
      </c>
      <c r="F333" s="2">
        <v>25000000</v>
      </c>
      <c r="G333" s="2">
        <f t="shared" si="5"/>
        <v>75241322</v>
      </c>
    </row>
    <row r="334" spans="4:7" x14ac:dyDescent="0.3">
      <c r="D334" s="2" t="s">
        <v>3229</v>
      </c>
      <c r="E334" s="2">
        <v>148213377</v>
      </c>
      <c r="F334" s="2">
        <v>73000000</v>
      </c>
      <c r="G334" s="2">
        <f t="shared" si="5"/>
        <v>75213377</v>
      </c>
    </row>
    <row r="335" spans="4:7" x14ac:dyDescent="0.3">
      <c r="D335" s="2" t="s">
        <v>2552</v>
      </c>
      <c r="E335" s="2">
        <v>155019340</v>
      </c>
      <c r="F335" s="2">
        <v>80000000</v>
      </c>
      <c r="G335" s="2">
        <f t="shared" si="5"/>
        <v>75019340</v>
      </c>
    </row>
    <row r="336" spans="4:7" x14ac:dyDescent="0.3">
      <c r="D336" s="2" t="s">
        <v>7298</v>
      </c>
      <c r="E336" s="2">
        <v>110008260</v>
      </c>
      <c r="F336" s="2">
        <v>35000000</v>
      </c>
      <c r="G336" s="2">
        <f t="shared" si="5"/>
        <v>75008260</v>
      </c>
    </row>
    <row r="337" spans="4:7" x14ac:dyDescent="0.3">
      <c r="D337" s="2" t="s">
        <v>4585</v>
      </c>
      <c r="E337" s="2">
        <v>128769345</v>
      </c>
      <c r="F337" s="2">
        <v>54000000</v>
      </c>
      <c r="G337" s="2">
        <f t="shared" si="5"/>
        <v>74769345</v>
      </c>
    </row>
    <row r="338" spans="4:7" x14ac:dyDescent="0.3">
      <c r="D338" s="2" t="s">
        <v>7102</v>
      </c>
      <c r="E338" s="2">
        <v>109712885</v>
      </c>
      <c r="F338" s="2">
        <v>35000000</v>
      </c>
      <c r="G338" s="2">
        <f t="shared" si="5"/>
        <v>74712885</v>
      </c>
    </row>
    <row r="339" spans="4:7" x14ac:dyDescent="0.3">
      <c r="D339" s="2" t="s">
        <v>10680</v>
      </c>
      <c r="E339" s="2">
        <v>94497271</v>
      </c>
      <c r="F339" s="2">
        <v>20000000</v>
      </c>
      <c r="G339" s="2">
        <f t="shared" si="5"/>
        <v>74497271</v>
      </c>
    </row>
    <row r="340" spans="4:7" x14ac:dyDescent="0.3">
      <c r="D340" s="2" t="s">
        <v>20006</v>
      </c>
      <c r="E340" s="2">
        <v>76400000</v>
      </c>
      <c r="F340" s="2">
        <v>2280000</v>
      </c>
      <c r="G340" s="2">
        <f t="shared" si="5"/>
        <v>74120000</v>
      </c>
    </row>
    <row r="341" spans="4:7" x14ac:dyDescent="0.3">
      <c r="D341" s="2" t="s">
        <v>9403</v>
      </c>
      <c r="E341" s="2">
        <v>96067179</v>
      </c>
      <c r="F341" s="2">
        <v>22000000</v>
      </c>
      <c r="G341" s="2">
        <f t="shared" si="5"/>
        <v>74067179</v>
      </c>
    </row>
    <row r="342" spans="4:7" x14ac:dyDescent="0.3">
      <c r="D342" s="2" t="s">
        <v>6089</v>
      </c>
      <c r="E342" s="2">
        <v>116006080</v>
      </c>
      <c r="F342" s="2">
        <v>42000000</v>
      </c>
      <c r="G342" s="2">
        <f t="shared" si="5"/>
        <v>74006080</v>
      </c>
    </row>
    <row r="343" spans="4:7" x14ac:dyDescent="0.3">
      <c r="D343" s="2" t="s">
        <v>6266</v>
      </c>
      <c r="E343" s="2">
        <v>111760631</v>
      </c>
      <c r="F343" s="2">
        <v>38000000</v>
      </c>
      <c r="G343" s="2">
        <f t="shared" si="5"/>
        <v>73760631</v>
      </c>
    </row>
    <row r="344" spans="4:7" x14ac:dyDescent="0.3">
      <c r="D344" s="2" t="s">
        <v>5038</v>
      </c>
      <c r="E344" s="2">
        <v>125548685</v>
      </c>
      <c r="F344" s="2">
        <v>52000000</v>
      </c>
      <c r="G344" s="2">
        <f t="shared" si="5"/>
        <v>73548685</v>
      </c>
    </row>
    <row r="345" spans="4:7" x14ac:dyDescent="0.3">
      <c r="D345" s="2" t="s">
        <v>600</v>
      </c>
      <c r="E345" s="2">
        <v>238371987</v>
      </c>
      <c r="F345" s="2">
        <v>165000000</v>
      </c>
      <c r="G345" s="2">
        <f t="shared" si="5"/>
        <v>73371987</v>
      </c>
    </row>
    <row r="346" spans="4:7" x14ac:dyDescent="0.3">
      <c r="D346" s="2" t="s">
        <v>1790</v>
      </c>
      <c r="E346" s="2">
        <v>173005002</v>
      </c>
      <c r="F346" s="2">
        <v>100000000</v>
      </c>
      <c r="G346" s="2">
        <f t="shared" si="5"/>
        <v>73005002</v>
      </c>
    </row>
    <row r="347" spans="4:7" x14ac:dyDescent="0.3">
      <c r="D347" s="2" t="s">
        <v>3282</v>
      </c>
      <c r="E347" s="2">
        <v>144156464</v>
      </c>
      <c r="F347" s="2">
        <v>71500000</v>
      </c>
      <c r="G347" s="2">
        <f t="shared" si="5"/>
        <v>72656464</v>
      </c>
    </row>
    <row r="348" spans="4:7" x14ac:dyDescent="0.3">
      <c r="D348" s="2" t="s">
        <v>7893</v>
      </c>
      <c r="E348" s="2">
        <v>104632573</v>
      </c>
      <c r="F348" s="2">
        <v>32000000</v>
      </c>
      <c r="G348" s="2">
        <f t="shared" si="5"/>
        <v>72632573</v>
      </c>
    </row>
    <row r="349" spans="4:7" x14ac:dyDescent="0.3">
      <c r="D349" s="2" t="s">
        <v>10099</v>
      </c>
      <c r="E349" s="2">
        <v>80000000</v>
      </c>
      <c r="F349" s="2">
        <v>8200000</v>
      </c>
      <c r="G349" s="2">
        <f t="shared" si="5"/>
        <v>71800000</v>
      </c>
    </row>
    <row r="350" spans="4:7" x14ac:dyDescent="0.3">
      <c r="D350" s="2" t="s">
        <v>959</v>
      </c>
      <c r="E350" s="2">
        <v>216366733</v>
      </c>
      <c r="F350" s="2">
        <v>145000000</v>
      </c>
      <c r="G350" s="2">
        <f t="shared" si="5"/>
        <v>71366733</v>
      </c>
    </row>
    <row r="351" spans="4:7" x14ac:dyDescent="0.3">
      <c r="D351" s="2" t="s">
        <v>8131</v>
      </c>
      <c r="E351" s="2">
        <v>108244774</v>
      </c>
      <c r="F351" s="2">
        <v>37000000</v>
      </c>
      <c r="G351" s="2">
        <f t="shared" si="5"/>
        <v>71244774</v>
      </c>
    </row>
    <row r="352" spans="4:7" x14ac:dyDescent="0.3">
      <c r="D352" s="2" t="s">
        <v>3309</v>
      </c>
      <c r="E352" s="2">
        <v>141204016</v>
      </c>
      <c r="F352" s="2">
        <v>70000000</v>
      </c>
      <c r="G352" s="2">
        <f t="shared" si="5"/>
        <v>71204016</v>
      </c>
    </row>
    <row r="353" spans="4:7" x14ac:dyDescent="0.3">
      <c r="D353" s="2" t="s">
        <v>8155</v>
      </c>
      <c r="E353" s="2">
        <v>100422786</v>
      </c>
      <c r="F353" s="2">
        <v>30000000</v>
      </c>
      <c r="G353" s="2">
        <f t="shared" si="5"/>
        <v>70422786</v>
      </c>
    </row>
    <row r="354" spans="4:7" x14ac:dyDescent="0.3">
      <c r="D354" s="2" t="s">
        <v>14788</v>
      </c>
      <c r="E354" s="2">
        <v>80150343</v>
      </c>
      <c r="F354" s="2">
        <v>10000000</v>
      </c>
      <c r="G354" s="2">
        <f t="shared" si="5"/>
        <v>70150343</v>
      </c>
    </row>
    <row r="355" spans="4:7" x14ac:dyDescent="0.3">
      <c r="D355" s="2" t="s">
        <v>7916</v>
      </c>
      <c r="E355" s="2">
        <v>101470202</v>
      </c>
      <c r="F355" s="2">
        <v>32000000</v>
      </c>
      <c r="G355" s="2">
        <f t="shared" si="5"/>
        <v>69470202</v>
      </c>
    </row>
    <row r="356" spans="4:7" x14ac:dyDescent="0.3">
      <c r="D356" s="2" t="s">
        <v>19052</v>
      </c>
      <c r="E356" s="2">
        <v>77413017</v>
      </c>
      <c r="F356" s="2">
        <v>8000000</v>
      </c>
      <c r="G356" s="2">
        <f t="shared" si="5"/>
        <v>69413017</v>
      </c>
    </row>
    <row r="357" spans="4:7" x14ac:dyDescent="0.3">
      <c r="D357" s="2" t="s">
        <v>2478</v>
      </c>
      <c r="E357" s="2">
        <v>153288182</v>
      </c>
      <c r="F357" s="2">
        <v>84000000</v>
      </c>
      <c r="G357" s="2">
        <f t="shared" si="5"/>
        <v>69288182</v>
      </c>
    </row>
    <row r="358" spans="4:7" x14ac:dyDescent="0.3">
      <c r="D358" s="2" t="s">
        <v>11789</v>
      </c>
      <c r="E358" s="2">
        <v>86049418</v>
      </c>
      <c r="F358" s="2">
        <v>17000000</v>
      </c>
      <c r="G358" s="2">
        <f t="shared" si="5"/>
        <v>69049418</v>
      </c>
    </row>
    <row r="359" spans="4:7" x14ac:dyDescent="0.3">
      <c r="D359" s="2" t="s">
        <v>13586</v>
      </c>
      <c r="E359" s="2">
        <v>83025853</v>
      </c>
      <c r="F359" s="2">
        <v>14000000</v>
      </c>
      <c r="G359" s="2">
        <f t="shared" si="5"/>
        <v>69025853</v>
      </c>
    </row>
    <row r="360" spans="4:7" x14ac:dyDescent="0.3">
      <c r="D360" s="2" t="s">
        <v>14800</v>
      </c>
      <c r="E360" s="2">
        <v>78845130</v>
      </c>
      <c r="F360" s="2">
        <v>10000000</v>
      </c>
      <c r="G360" s="2">
        <f t="shared" si="5"/>
        <v>68845130</v>
      </c>
    </row>
    <row r="361" spans="4:7" x14ac:dyDescent="0.3">
      <c r="D361" s="2" t="s">
        <v>6269</v>
      </c>
      <c r="E361" s="2">
        <v>108706165</v>
      </c>
      <c r="F361" s="2">
        <v>40000000</v>
      </c>
      <c r="G361" s="2">
        <f t="shared" si="5"/>
        <v>68706165</v>
      </c>
    </row>
    <row r="362" spans="4:7" x14ac:dyDescent="0.3">
      <c r="D362" s="2" t="s">
        <v>10352</v>
      </c>
      <c r="E362" s="2">
        <v>90636983</v>
      </c>
      <c r="F362" s="2">
        <v>22000000</v>
      </c>
      <c r="G362" s="2">
        <f t="shared" si="5"/>
        <v>68636983</v>
      </c>
    </row>
    <row r="363" spans="4:7" x14ac:dyDescent="0.3">
      <c r="D363" s="2" t="s">
        <v>14508</v>
      </c>
      <c r="E363" s="2">
        <v>93571803</v>
      </c>
      <c r="F363" s="2">
        <v>25000000</v>
      </c>
      <c r="G363" s="2">
        <f t="shared" si="5"/>
        <v>68571803</v>
      </c>
    </row>
    <row r="364" spans="4:7" x14ac:dyDescent="0.3">
      <c r="D364" s="2" t="s">
        <v>273</v>
      </c>
      <c r="E364" s="2">
        <v>268488329</v>
      </c>
      <c r="F364" s="2">
        <v>200000000</v>
      </c>
      <c r="G364" s="2">
        <f t="shared" si="5"/>
        <v>68488329</v>
      </c>
    </row>
    <row r="365" spans="4:7" x14ac:dyDescent="0.3">
      <c r="D365" s="2" t="s">
        <v>7750</v>
      </c>
      <c r="E365" s="2">
        <v>102413606</v>
      </c>
      <c r="F365" s="2">
        <v>34000000</v>
      </c>
      <c r="G365" s="2">
        <f t="shared" si="5"/>
        <v>68413606</v>
      </c>
    </row>
    <row r="366" spans="4:7" x14ac:dyDescent="0.3">
      <c r="D366" s="2" t="s">
        <v>14034</v>
      </c>
      <c r="E366" s="2">
        <v>78900000</v>
      </c>
      <c r="F366" s="2">
        <v>11000000</v>
      </c>
      <c r="G366" s="2">
        <f t="shared" si="5"/>
        <v>67900000</v>
      </c>
    </row>
    <row r="367" spans="4:7" x14ac:dyDescent="0.3">
      <c r="D367" s="2" t="s">
        <v>15591</v>
      </c>
      <c r="E367" s="2">
        <v>78900000</v>
      </c>
      <c r="F367" s="2">
        <v>11000000</v>
      </c>
      <c r="G367" s="2">
        <f t="shared" si="5"/>
        <v>67900000</v>
      </c>
    </row>
    <row r="368" spans="4:7" x14ac:dyDescent="0.3">
      <c r="D368" s="2" t="s">
        <v>14041</v>
      </c>
      <c r="E368" s="2">
        <v>79568000</v>
      </c>
      <c r="F368" s="2">
        <v>12000000</v>
      </c>
      <c r="G368" s="2">
        <f t="shared" si="5"/>
        <v>67568000</v>
      </c>
    </row>
    <row r="369" spans="4:7" x14ac:dyDescent="0.3">
      <c r="D369" s="2" t="s">
        <v>6284</v>
      </c>
      <c r="E369" s="2">
        <v>107458785</v>
      </c>
      <c r="F369" s="2">
        <v>40000000</v>
      </c>
      <c r="G369" s="2">
        <f t="shared" si="5"/>
        <v>67458785</v>
      </c>
    </row>
    <row r="370" spans="4:7" x14ac:dyDescent="0.3">
      <c r="D370" s="2" t="s">
        <v>2491</v>
      </c>
      <c r="E370" s="2">
        <v>137340146</v>
      </c>
      <c r="F370" s="2">
        <v>70000000</v>
      </c>
      <c r="G370" s="2">
        <f t="shared" si="5"/>
        <v>67340146</v>
      </c>
    </row>
    <row r="371" spans="4:7" x14ac:dyDescent="0.3">
      <c r="D371" s="2" t="s">
        <v>8138</v>
      </c>
      <c r="E371" s="2">
        <v>100125340</v>
      </c>
      <c r="F371" s="2">
        <v>33000000</v>
      </c>
      <c r="G371" s="2">
        <f t="shared" si="5"/>
        <v>67125340</v>
      </c>
    </row>
    <row r="372" spans="4:7" x14ac:dyDescent="0.3">
      <c r="D372" s="2" t="s">
        <v>12144</v>
      </c>
      <c r="E372" s="2">
        <v>85200000</v>
      </c>
      <c r="F372" s="2">
        <v>18500000</v>
      </c>
      <c r="G372" s="2">
        <f t="shared" si="5"/>
        <v>66700000</v>
      </c>
    </row>
    <row r="373" spans="4:7" x14ac:dyDescent="0.3">
      <c r="D373" s="2" t="s">
        <v>4927</v>
      </c>
      <c r="E373" s="2">
        <v>118683135</v>
      </c>
      <c r="F373" s="2">
        <v>52000000</v>
      </c>
      <c r="G373" s="2">
        <f t="shared" si="5"/>
        <v>66683135</v>
      </c>
    </row>
    <row r="374" spans="4:7" x14ac:dyDescent="0.3">
      <c r="D374" s="2" t="s">
        <v>1534</v>
      </c>
      <c r="E374" s="2">
        <v>186336103</v>
      </c>
      <c r="F374" s="2">
        <v>120000000</v>
      </c>
      <c r="G374" s="2">
        <f t="shared" si="5"/>
        <v>66336103</v>
      </c>
    </row>
    <row r="375" spans="4:7" x14ac:dyDescent="0.3">
      <c r="D375" s="2" t="s">
        <v>1991</v>
      </c>
      <c r="E375" s="2">
        <v>161317423</v>
      </c>
      <c r="F375" s="2">
        <v>95000000</v>
      </c>
      <c r="G375" s="2">
        <f t="shared" si="5"/>
        <v>66317423</v>
      </c>
    </row>
    <row r="376" spans="4:7" x14ac:dyDescent="0.3">
      <c r="D376" s="2" t="s">
        <v>142</v>
      </c>
      <c r="E376" s="2">
        <v>291021565</v>
      </c>
      <c r="F376" s="2">
        <v>225000000</v>
      </c>
      <c r="G376" s="2">
        <f t="shared" si="5"/>
        <v>66021565</v>
      </c>
    </row>
    <row r="377" spans="4:7" x14ac:dyDescent="0.3">
      <c r="D377" s="2" t="s">
        <v>7408</v>
      </c>
      <c r="E377" s="2">
        <v>76600000</v>
      </c>
      <c r="F377" s="2">
        <v>10700000</v>
      </c>
      <c r="G377" s="2">
        <f t="shared" si="5"/>
        <v>65900000</v>
      </c>
    </row>
    <row r="378" spans="4:7" x14ac:dyDescent="0.3">
      <c r="D378" s="2" t="s">
        <v>1478</v>
      </c>
      <c r="E378" s="2">
        <v>190871240</v>
      </c>
      <c r="F378" s="2">
        <v>125000000</v>
      </c>
      <c r="G378" s="2">
        <f t="shared" si="5"/>
        <v>65871240</v>
      </c>
    </row>
    <row r="379" spans="4:7" x14ac:dyDescent="0.3">
      <c r="D379" s="2" t="s">
        <v>2393</v>
      </c>
      <c r="E379" s="2">
        <v>150832203</v>
      </c>
      <c r="F379" s="2">
        <v>85000000</v>
      </c>
      <c r="G379" s="2">
        <f t="shared" si="5"/>
        <v>65832203</v>
      </c>
    </row>
    <row r="380" spans="4:7" x14ac:dyDescent="0.3">
      <c r="D380" s="2" t="s">
        <v>2557</v>
      </c>
      <c r="E380" s="2">
        <v>145771527</v>
      </c>
      <c r="F380" s="2">
        <v>80000000</v>
      </c>
      <c r="G380" s="2">
        <f t="shared" si="5"/>
        <v>65771527</v>
      </c>
    </row>
    <row r="381" spans="4:7" x14ac:dyDescent="0.3">
      <c r="D381" s="2" t="s">
        <v>3969</v>
      </c>
      <c r="E381" s="2">
        <v>125603360</v>
      </c>
      <c r="F381" s="2">
        <v>60000000</v>
      </c>
      <c r="G381" s="2">
        <f t="shared" si="5"/>
        <v>65603360</v>
      </c>
    </row>
    <row r="382" spans="4:7" x14ac:dyDescent="0.3">
      <c r="D382" s="2" t="s">
        <v>2567</v>
      </c>
      <c r="E382" s="2">
        <v>140459099</v>
      </c>
      <c r="F382" s="2">
        <v>75000000</v>
      </c>
      <c r="G382" s="2">
        <f t="shared" si="5"/>
        <v>65459099</v>
      </c>
    </row>
    <row r="383" spans="4:7" x14ac:dyDescent="0.3">
      <c r="D383" s="2" t="s">
        <v>9236</v>
      </c>
      <c r="E383" s="2">
        <v>91457688</v>
      </c>
      <c r="F383" s="2">
        <v>26000000</v>
      </c>
      <c r="G383" s="2">
        <f t="shared" si="5"/>
        <v>65457688</v>
      </c>
    </row>
    <row r="384" spans="4:7" x14ac:dyDescent="0.3">
      <c r="D384" s="2" t="s">
        <v>12158</v>
      </c>
      <c r="E384" s="2">
        <v>82389560</v>
      </c>
      <c r="F384" s="2">
        <v>17000000</v>
      </c>
      <c r="G384" s="2">
        <f t="shared" si="5"/>
        <v>65389560</v>
      </c>
    </row>
    <row r="385" spans="4:7" x14ac:dyDescent="0.3">
      <c r="D385" s="2" t="s">
        <v>9509</v>
      </c>
      <c r="E385" s="2">
        <v>82234139</v>
      </c>
      <c r="F385" s="2">
        <v>17000000</v>
      </c>
      <c r="G385" s="2">
        <f t="shared" si="5"/>
        <v>65234139</v>
      </c>
    </row>
    <row r="386" spans="4:7" x14ac:dyDescent="0.3">
      <c r="D386" s="2" t="s">
        <v>8151</v>
      </c>
      <c r="E386" s="2">
        <v>90135191</v>
      </c>
      <c r="F386" s="2">
        <v>25000000</v>
      </c>
      <c r="G386" s="2">
        <f t="shared" si="5"/>
        <v>65135191</v>
      </c>
    </row>
    <row r="387" spans="4:7" x14ac:dyDescent="0.3">
      <c r="D387" s="2" t="s">
        <v>10692</v>
      </c>
      <c r="E387" s="2">
        <v>84518155</v>
      </c>
      <c r="F387" s="2">
        <v>20000000</v>
      </c>
      <c r="G387" s="2">
        <f t="shared" si="5"/>
        <v>64518155</v>
      </c>
    </row>
    <row r="388" spans="4:7" x14ac:dyDescent="0.3">
      <c r="D388" s="2" t="s">
        <v>997</v>
      </c>
      <c r="E388" s="2">
        <v>209364921</v>
      </c>
      <c r="F388" s="2">
        <v>145000000</v>
      </c>
      <c r="G388" s="2">
        <f t="shared" si="5"/>
        <v>64364921</v>
      </c>
    </row>
    <row r="389" spans="4:7" x14ac:dyDescent="0.3">
      <c r="D389" s="2" t="s">
        <v>10210</v>
      </c>
      <c r="E389" s="2">
        <v>86930411</v>
      </c>
      <c r="F389" s="2">
        <v>23000000</v>
      </c>
      <c r="G389" s="2">
        <f t="shared" ref="G389:G452" si="6">E389-F389</f>
        <v>63930411</v>
      </c>
    </row>
    <row r="390" spans="4:7" x14ac:dyDescent="0.3">
      <c r="D390" s="2" t="s">
        <v>2336</v>
      </c>
      <c r="E390" s="2">
        <v>148313048</v>
      </c>
      <c r="F390" s="2">
        <v>85000000</v>
      </c>
      <c r="G390" s="2">
        <f t="shared" si="6"/>
        <v>63313048</v>
      </c>
    </row>
    <row r="391" spans="4:7" x14ac:dyDescent="0.3">
      <c r="D391" s="2" t="s">
        <v>14031</v>
      </c>
      <c r="E391" s="2">
        <v>75074950</v>
      </c>
      <c r="F391" s="2">
        <v>12000000</v>
      </c>
      <c r="G391" s="2">
        <f t="shared" si="6"/>
        <v>63074950</v>
      </c>
    </row>
    <row r="392" spans="4:7" x14ac:dyDescent="0.3">
      <c r="D392" s="2" t="s">
        <v>1766</v>
      </c>
      <c r="E392" s="2">
        <v>162804648</v>
      </c>
      <c r="F392" s="2">
        <v>100000000</v>
      </c>
      <c r="G392" s="2">
        <f t="shared" si="6"/>
        <v>62804648</v>
      </c>
    </row>
    <row r="393" spans="4:7" x14ac:dyDescent="0.3">
      <c r="D393" s="2" t="s">
        <v>8049</v>
      </c>
      <c r="E393" s="2">
        <v>93749203</v>
      </c>
      <c r="F393" s="2">
        <v>31000000</v>
      </c>
      <c r="G393" s="2">
        <f t="shared" si="6"/>
        <v>62749203</v>
      </c>
    </row>
    <row r="394" spans="4:7" x14ac:dyDescent="0.3">
      <c r="D394" s="2" t="s">
        <v>10707</v>
      </c>
      <c r="E394" s="2">
        <v>82624961</v>
      </c>
      <c r="F394" s="2">
        <v>20000000</v>
      </c>
      <c r="G394" s="2">
        <f t="shared" si="6"/>
        <v>62624961</v>
      </c>
    </row>
    <row r="395" spans="4:7" x14ac:dyDescent="0.3">
      <c r="D395" s="2" t="s">
        <v>15641</v>
      </c>
      <c r="E395" s="2">
        <v>71519230</v>
      </c>
      <c r="F395" s="2">
        <v>9000000</v>
      </c>
      <c r="G395" s="2">
        <f t="shared" si="6"/>
        <v>62519230</v>
      </c>
    </row>
    <row r="396" spans="4:7" x14ac:dyDescent="0.3">
      <c r="D396" s="2" t="s">
        <v>6289</v>
      </c>
      <c r="E396" s="2">
        <v>102310175</v>
      </c>
      <c r="F396" s="2">
        <v>40000000</v>
      </c>
      <c r="G396" s="2">
        <f t="shared" si="6"/>
        <v>62310175</v>
      </c>
    </row>
    <row r="397" spans="4:7" x14ac:dyDescent="0.3">
      <c r="D397" s="2" t="s">
        <v>5705</v>
      </c>
      <c r="E397" s="2">
        <v>110000082</v>
      </c>
      <c r="F397" s="2">
        <v>48000000</v>
      </c>
      <c r="G397" s="2">
        <f t="shared" si="6"/>
        <v>62000082</v>
      </c>
    </row>
    <row r="398" spans="4:7" x14ac:dyDescent="0.3">
      <c r="D398" s="2" t="s">
        <v>1296</v>
      </c>
      <c r="E398" s="2">
        <v>186830669</v>
      </c>
      <c r="F398" s="2">
        <v>125000000</v>
      </c>
      <c r="G398" s="2">
        <f t="shared" si="6"/>
        <v>61830669</v>
      </c>
    </row>
    <row r="399" spans="4:7" x14ac:dyDescent="0.3">
      <c r="D399" s="2" t="s">
        <v>5712</v>
      </c>
      <c r="E399" s="2">
        <v>106807667</v>
      </c>
      <c r="F399" s="2">
        <v>45000000</v>
      </c>
      <c r="G399" s="2">
        <f t="shared" si="6"/>
        <v>61807667</v>
      </c>
    </row>
    <row r="400" spans="4:7" x14ac:dyDescent="0.3">
      <c r="D400" s="2" t="s">
        <v>15977</v>
      </c>
      <c r="E400" s="2">
        <v>69800000</v>
      </c>
      <c r="F400" s="2">
        <v>8000000</v>
      </c>
      <c r="G400" s="2">
        <f t="shared" si="6"/>
        <v>61800000</v>
      </c>
    </row>
    <row r="401" spans="4:7" x14ac:dyDescent="0.3">
      <c r="D401" s="2" t="s">
        <v>6093</v>
      </c>
      <c r="E401" s="2">
        <v>106793915</v>
      </c>
      <c r="F401" s="2">
        <v>45000000</v>
      </c>
      <c r="G401" s="2">
        <f t="shared" si="6"/>
        <v>61793915</v>
      </c>
    </row>
    <row r="402" spans="4:7" x14ac:dyDescent="0.3">
      <c r="D402" s="2" t="s">
        <v>1337</v>
      </c>
      <c r="E402" s="2">
        <v>186739919</v>
      </c>
      <c r="F402" s="2">
        <v>125000000</v>
      </c>
      <c r="G402" s="2">
        <f t="shared" si="6"/>
        <v>61739919</v>
      </c>
    </row>
    <row r="403" spans="4:7" x14ac:dyDescent="0.3">
      <c r="D403" s="2" t="s">
        <v>978</v>
      </c>
      <c r="E403" s="2">
        <v>201573391</v>
      </c>
      <c r="F403" s="2">
        <v>140000000</v>
      </c>
      <c r="G403" s="2">
        <f t="shared" si="6"/>
        <v>61573391</v>
      </c>
    </row>
    <row r="404" spans="4:7" x14ac:dyDescent="0.3">
      <c r="D404" s="2" t="s">
        <v>3957</v>
      </c>
      <c r="E404" s="2">
        <v>121468960</v>
      </c>
      <c r="F404" s="2">
        <v>60000000</v>
      </c>
      <c r="G404" s="2">
        <f t="shared" si="6"/>
        <v>61468960</v>
      </c>
    </row>
    <row r="405" spans="4:7" x14ac:dyDescent="0.3">
      <c r="D405" s="2" t="s">
        <v>19205</v>
      </c>
      <c r="E405" s="2">
        <v>64423650</v>
      </c>
      <c r="F405" s="2">
        <v>3000000</v>
      </c>
      <c r="G405" s="2">
        <f t="shared" si="6"/>
        <v>61423650</v>
      </c>
    </row>
    <row r="406" spans="4:7" x14ac:dyDescent="0.3">
      <c r="D406" s="2" t="s">
        <v>566</v>
      </c>
      <c r="E406" s="2">
        <v>241407328</v>
      </c>
      <c r="F406" s="2">
        <v>180000000</v>
      </c>
      <c r="G406" s="2">
        <f t="shared" si="6"/>
        <v>61407328</v>
      </c>
    </row>
    <row r="407" spans="4:7" x14ac:dyDescent="0.3">
      <c r="D407" s="2" t="s">
        <v>9239</v>
      </c>
      <c r="E407" s="2">
        <v>87341380</v>
      </c>
      <c r="F407" s="2">
        <v>27000000</v>
      </c>
      <c r="G407" s="2">
        <f t="shared" si="6"/>
        <v>60341380</v>
      </c>
    </row>
    <row r="408" spans="4:7" x14ac:dyDescent="0.3">
      <c r="D408" s="2" t="s">
        <v>18416</v>
      </c>
      <c r="E408" s="2">
        <v>62549000</v>
      </c>
      <c r="F408" s="2">
        <v>2300000</v>
      </c>
      <c r="G408" s="2">
        <f t="shared" si="6"/>
        <v>60249000</v>
      </c>
    </row>
    <row r="409" spans="4:7" x14ac:dyDescent="0.3">
      <c r="D409" s="2" t="s">
        <v>14037</v>
      </c>
      <c r="E409" s="2">
        <v>72217000</v>
      </c>
      <c r="F409" s="2">
        <v>12000000</v>
      </c>
      <c r="G409" s="2">
        <f t="shared" si="6"/>
        <v>60217000</v>
      </c>
    </row>
    <row r="410" spans="4:7" x14ac:dyDescent="0.3">
      <c r="D410" s="2" t="s">
        <v>17998</v>
      </c>
      <c r="E410" s="2">
        <v>65069140</v>
      </c>
      <c r="F410" s="2">
        <v>5000000</v>
      </c>
      <c r="G410" s="2">
        <f t="shared" si="6"/>
        <v>60069140</v>
      </c>
    </row>
    <row r="411" spans="4:7" x14ac:dyDescent="0.3">
      <c r="D411" s="2" t="s">
        <v>6862</v>
      </c>
      <c r="E411" s="2">
        <v>80050171</v>
      </c>
      <c r="F411" s="2">
        <v>20000000</v>
      </c>
      <c r="G411" s="2">
        <f t="shared" si="6"/>
        <v>60050171</v>
      </c>
    </row>
    <row r="412" spans="4:7" x14ac:dyDescent="0.3">
      <c r="D412" s="2" t="s">
        <v>3870</v>
      </c>
      <c r="E412" s="2">
        <v>122012710</v>
      </c>
      <c r="F412" s="2">
        <v>62000000</v>
      </c>
      <c r="G412" s="2">
        <f t="shared" si="6"/>
        <v>60012710</v>
      </c>
    </row>
    <row r="413" spans="4:7" x14ac:dyDescent="0.3">
      <c r="D413" s="2" t="s">
        <v>13648</v>
      </c>
      <c r="E413" s="2">
        <v>73000942</v>
      </c>
      <c r="F413" s="2">
        <v>13000000</v>
      </c>
      <c r="G413" s="2">
        <f t="shared" si="6"/>
        <v>60000942</v>
      </c>
    </row>
    <row r="414" spans="4:7" x14ac:dyDescent="0.3">
      <c r="D414" s="2" t="s">
        <v>12707</v>
      </c>
      <c r="E414" s="2">
        <v>69800000</v>
      </c>
      <c r="F414" s="2">
        <v>10000000</v>
      </c>
      <c r="G414" s="2">
        <f t="shared" si="6"/>
        <v>59800000</v>
      </c>
    </row>
    <row r="415" spans="4:7" x14ac:dyDescent="0.3">
      <c r="D415" s="2" t="s">
        <v>3004</v>
      </c>
      <c r="E415" s="2">
        <v>134568845</v>
      </c>
      <c r="F415" s="2">
        <v>75000000</v>
      </c>
      <c r="G415" s="2">
        <f t="shared" si="6"/>
        <v>59568845</v>
      </c>
    </row>
    <row r="416" spans="4:7" x14ac:dyDescent="0.3">
      <c r="D416" s="2" t="s">
        <v>12162</v>
      </c>
      <c r="E416" s="2">
        <v>71502303</v>
      </c>
      <c r="F416" s="2">
        <v>12000000</v>
      </c>
      <c r="G416" s="2">
        <f t="shared" si="6"/>
        <v>59502303</v>
      </c>
    </row>
    <row r="417" spans="4:7" x14ac:dyDescent="0.3">
      <c r="D417" s="2" t="s">
        <v>11737</v>
      </c>
      <c r="E417" s="2">
        <v>76400000</v>
      </c>
      <c r="F417" s="2">
        <v>17000000</v>
      </c>
      <c r="G417" s="2">
        <f t="shared" si="6"/>
        <v>59400000</v>
      </c>
    </row>
    <row r="418" spans="4:7" x14ac:dyDescent="0.3">
      <c r="D418" s="2" t="s">
        <v>17535</v>
      </c>
      <c r="E418" s="2">
        <v>64267897</v>
      </c>
      <c r="F418" s="2">
        <v>5000000</v>
      </c>
      <c r="G418" s="2">
        <f t="shared" si="6"/>
        <v>59267897</v>
      </c>
    </row>
    <row r="419" spans="4:7" x14ac:dyDescent="0.3">
      <c r="D419" s="2" t="s">
        <v>3008</v>
      </c>
      <c r="E419" s="2">
        <v>134006721</v>
      </c>
      <c r="F419" s="2">
        <v>75000000</v>
      </c>
      <c r="G419" s="2">
        <f t="shared" si="6"/>
        <v>59006721</v>
      </c>
    </row>
    <row r="420" spans="4:7" x14ac:dyDescent="0.3">
      <c r="D420" s="2" t="s">
        <v>8187</v>
      </c>
      <c r="E420" s="2">
        <v>83813460</v>
      </c>
      <c r="F420" s="2">
        <v>25000000</v>
      </c>
      <c r="G420" s="2">
        <f t="shared" si="6"/>
        <v>58813460</v>
      </c>
    </row>
    <row r="421" spans="4:7" x14ac:dyDescent="0.3">
      <c r="D421" s="2" t="s">
        <v>751</v>
      </c>
      <c r="E421" s="2">
        <v>198539855</v>
      </c>
      <c r="F421" s="2">
        <v>140000000</v>
      </c>
      <c r="G421" s="2">
        <f t="shared" si="6"/>
        <v>58539855</v>
      </c>
    </row>
    <row r="422" spans="4:7" x14ac:dyDescent="0.3">
      <c r="D422" s="2" t="s">
        <v>4936</v>
      </c>
      <c r="E422" s="2">
        <v>110476776</v>
      </c>
      <c r="F422" s="2">
        <v>52000000</v>
      </c>
      <c r="G422" s="2">
        <f t="shared" si="6"/>
        <v>58476776</v>
      </c>
    </row>
    <row r="423" spans="4:7" x14ac:dyDescent="0.3">
      <c r="D423" s="2" t="s">
        <v>14795</v>
      </c>
      <c r="E423" s="2">
        <v>68353550</v>
      </c>
      <c r="F423" s="2">
        <v>10000000</v>
      </c>
      <c r="G423" s="2">
        <f t="shared" si="6"/>
        <v>58353550</v>
      </c>
    </row>
    <row r="424" spans="4:7" x14ac:dyDescent="0.3">
      <c r="D424" s="2" t="s">
        <v>12736</v>
      </c>
      <c r="E424" s="2">
        <v>73326666</v>
      </c>
      <c r="F424" s="2">
        <v>15000000</v>
      </c>
      <c r="G424" s="2">
        <f t="shared" si="6"/>
        <v>58326666</v>
      </c>
    </row>
    <row r="425" spans="4:7" x14ac:dyDescent="0.3">
      <c r="D425" s="2" t="s">
        <v>2471</v>
      </c>
      <c r="E425" s="2">
        <v>123307945</v>
      </c>
      <c r="F425" s="2">
        <v>65000000</v>
      </c>
      <c r="G425" s="2">
        <f t="shared" si="6"/>
        <v>58307945</v>
      </c>
    </row>
    <row r="426" spans="4:7" x14ac:dyDescent="0.3">
      <c r="D426" s="2" t="s">
        <v>9530</v>
      </c>
      <c r="E426" s="2">
        <v>84136909</v>
      </c>
      <c r="F426" s="2">
        <v>26000000</v>
      </c>
      <c r="G426" s="2">
        <f t="shared" si="6"/>
        <v>58136909</v>
      </c>
    </row>
    <row r="427" spans="4:7" x14ac:dyDescent="0.3">
      <c r="D427" s="2" t="s">
        <v>2580</v>
      </c>
      <c r="E427" s="2">
        <v>133103929</v>
      </c>
      <c r="F427" s="2">
        <v>75000000</v>
      </c>
      <c r="G427" s="2">
        <f t="shared" si="6"/>
        <v>58103929</v>
      </c>
    </row>
    <row r="428" spans="4:7" x14ac:dyDescent="0.3">
      <c r="D428" s="2" t="s">
        <v>14052</v>
      </c>
      <c r="E428" s="2">
        <v>70011073</v>
      </c>
      <c r="F428" s="2">
        <v>12000000</v>
      </c>
      <c r="G428" s="2">
        <f t="shared" si="6"/>
        <v>58011073</v>
      </c>
    </row>
    <row r="429" spans="4:7" x14ac:dyDescent="0.3">
      <c r="D429" s="2" t="s">
        <v>615</v>
      </c>
      <c r="E429" s="2">
        <v>222487711</v>
      </c>
      <c r="F429" s="2">
        <v>165000000</v>
      </c>
      <c r="G429" s="2">
        <f t="shared" si="6"/>
        <v>57487711</v>
      </c>
    </row>
    <row r="430" spans="4:7" x14ac:dyDescent="0.3">
      <c r="D430" s="2" t="s">
        <v>14812</v>
      </c>
      <c r="E430" s="2">
        <v>63231524</v>
      </c>
      <c r="F430" s="2">
        <v>6000000</v>
      </c>
      <c r="G430" s="2">
        <f t="shared" si="6"/>
        <v>57231524</v>
      </c>
    </row>
    <row r="431" spans="4:7" x14ac:dyDescent="0.3">
      <c r="D431" s="2" t="s">
        <v>3914</v>
      </c>
      <c r="E431" s="2">
        <v>118153533</v>
      </c>
      <c r="F431" s="2">
        <v>61000000</v>
      </c>
      <c r="G431" s="2">
        <f t="shared" si="6"/>
        <v>57153533</v>
      </c>
    </row>
    <row r="432" spans="4:7" x14ac:dyDescent="0.3">
      <c r="D432" s="2" t="s">
        <v>4551</v>
      </c>
      <c r="E432" s="2">
        <v>113006880</v>
      </c>
      <c r="F432" s="2">
        <v>56000000</v>
      </c>
      <c r="G432" s="2">
        <f t="shared" si="6"/>
        <v>57006880</v>
      </c>
    </row>
    <row r="433" spans="4:7" x14ac:dyDescent="0.3">
      <c r="D433" s="2" t="s">
        <v>6293</v>
      </c>
      <c r="E433" s="2">
        <v>96917897</v>
      </c>
      <c r="F433" s="2">
        <v>40000000</v>
      </c>
      <c r="G433" s="2">
        <f t="shared" si="6"/>
        <v>56917897</v>
      </c>
    </row>
    <row r="434" spans="4:7" x14ac:dyDescent="0.3">
      <c r="D434" s="2" t="s">
        <v>17530</v>
      </c>
      <c r="E434" s="2">
        <v>71897215</v>
      </c>
      <c r="F434" s="2">
        <v>15000000</v>
      </c>
      <c r="G434" s="2">
        <f t="shared" si="6"/>
        <v>56897215</v>
      </c>
    </row>
    <row r="435" spans="4:7" x14ac:dyDescent="0.3">
      <c r="D435" s="2" t="s">
        <v>5717</v>
      </c>
      <c r="E435" s="2">
        <v>101702060</v>
      </c>
      <c r="F435" s="2">
        <v>45000000</v>
      </c>
      <c r="G435" s="2">
        <f t="shared" si="6"/>
        <v>56702060</v>
      </c>
    </row>
    <row r="436" spans="4:7" x14ac:dyDescent="0.3">
      <c r="D436" s="2" t="s">
        <v>788</v>
      </c>
      <c r="E436" s="2">
        <v>206456431</v>
      </c>
      <c r="F436" s="2">
        <v>150000000</v>
      </c>
      <c r="G436" s="2">
        <f t="shared" si="6"/>
        <v>56456431</v>
      </c>
    </row>
    <row r="437" spans="4:7" x14ac:dyDescent="0.3">
      <c r="D437" s="2" t="s">
        <v>3319</v>
      </c>
      <c r="E437" s="2">
        <v>136448821</v>
      </c>
      <c r="F437" s="2">
        <v>80000000</v>
      </c>
      <c r="G437" s="2">
        <f t="shared" si="6"/>
        <v>56448821</v>
      </c>
    </row>
    <row r="438" spans="4:7" x14ac:dyDescent="0.3">
      <c r="D438" s="2" t="s">
        <v>794</v>
      </c>
      <c r="E438" s="2">
        <v>206435493</v>
      </c>
      <c r="F438" s="2">
        <v>150000000</v>
      </c>
      <c r="G438" s="2">
        <f t="shared" si="6"/>
        <v>56435493</v>
      </c>
    </row>
    <row r="439" spans="4:7" x14ac:dyDescent="0.3">
      <c r="D439" s="2" t="s">
        <v>13322</v>
      </c>
      <c r="E439" s="2">
        <v>70906973</v>
      </c>
      <c r="F439" s="2">
        <v>14600000</v>
      </c>
      <c r="G439" s="2">
        <f t="shared" si="6"/>
        <v>56306973</v>
      </c>
    </row>
    <row r="440" spans="4:7" x14ac:dyDescent="0.3">
      <c r="D440" s="2" t="s">
        <v>8046</v>
      </c>
      <c r="E440" s="2">
        <v>87100000</v>
      </c>
      <c r="F440" s="2">
        <v>31000000</v>
      </c>
      <c r="G440" s="2">
        <f t="shared" si="6"/>
        <v>56100000</v>
      </c>
    </row>
    <row r="441" spans="4:7" x14ac:dyDescent="0.3">
      <c r="D441" s="2" t="s">
        <v>13379</v>
      </c>
      <c r="E441" s="2">
        <v>70001698</v>
      </c>
      <c r="F441" s="2">
        <v>14000000</v>
      </c>
      <c r="G441" s="2">
        <f t="shared" si="6"/>
        <v>56001698</v>
      </c>
    </row>
    <row r="442" spans="4:7" x14ac:dyDescent="0.3">
      <c r="D442" s="2" t="s">
        <v>5042</v>
      </c>
      <c r="E442" s="2">
        <v>105807520</v>
      </c>
      <c r="F442" s="2">
        <v>50000000</v>
      </c>
      <c r="G442" s="2">
        <f t="shared" si="6"/>
        <v>55807520</v>
      </c>
    </row>
    <row r="443" spans="4:7" x14ac:dyDescent="0.3">
      <c r="D443" s="2" t="s">
        <v>5724</v>
      </c>
      <c r="E443" s="2">
        <v>100768056</v>
      </c>
      <c r="F443" s="2">
        <v>45000000</v>
      </c>
      <c r="G443" s="2">
        <f t="shared" si="6"/>
        <v>55768056</v>
      </c>
    </row>
    <row r="444" spans="4:7" x14ac:dyDescent="0.3">
      <c r="D444" s="2" t="s">
        <v>4923</v>
      </c>
      <c r="E444" s="2">
        <v>95720716</v>
      </c>
      <c r="F444" s="2">
        <v>40000000</v>
      </c>
      <c r="G444" s="2">
        <f t="shared" si="6"/>
        <v>55720716</v>
      </c>
    </row>
    <row r="445" spans="4:7" x14ac:dyDescent="0.3">
      <c r="D445" s="2" t="s">
        <v>10348</v>
      </c>
      <c r="E445" s="2">
        <v>75597042</v>
      </c>
      <c r="F445" s="2">
        <v>20000000</v>
      </c>
      <c r="G445" s="2">
        <f t="shared" si="6"/>
        <v>55597042</v>
      </c>
    </row>
    <row r="446" spans="4:7" x14ac:dyDescent="0.3">
      <c r="D446" s="2" t="s">
        <v>8146</v>
      </c>
      <c r="E446" s="2">
        <v>85416609</v>
      </c>
      <c r="F446" s="2">
        <v>30000000</v>
      </c>
      <c r="G446" s="2">
        <f t="shared" si="6"/>
        <v>55416609</v>
      </c>
    </row>
    <row r="447" spans="4:7" x14ac:dyDescent="0.3">
      <c r="D447" s="2" t="s">
        <v>2095</v>
      </c>
      <c r="E447" s="2">
        <v>155370362</v>
      </c>
      <c r="F447" s="2">
        <v>100000000</v>
      </c>
      <c r="G447" s="2">
        <f t="shared" si="6"/>
        <v>55370362</v>
      </c>
    </row>
    <row r="448" spans="4:7" x14ac:dyDescent="0.3">
      <c r="D448" s="2" t="s">
        <v>798</v>
      </c>
      <c r="E448" s="2">
        <v>205343774</v>
      </c>
      <c r="F448" s="2">
        <v>150000000</v>
      </c>
      <c r="G448" s="2">
        <f t="shared" si="6"/>
        <v>55343774</v>
      </c>
    </row>
    <row r="449" spans="4:7" x14ac:dyDescent="0.3">
      <c r="D449" s="2" t="s">
        <v>12155</v>
      </c>
      <c r="E449" s="2">
        <v>72219395</v>
      </c>
      <c r="F449" s="2">
        <v>17000000</v>
      </c>
      <c r="G449" s="2">
        <f t="shared" si="6"/>
        <v>55219395</v>
      </c>
    </row>
    <row r="450" spans="4:7" x14ac:dyDescent="0.3">
      <c r="D450" s="2" t="s">
        <v>7105</v>
      </c>
      <c r="E450" s="2">
        <v>92173235</v>
      </c>
      <c r="F450" s="2">
        <v>37000000</v>
      </c>
      <c r="G450" s="2">
        <f t="shared" si="6"/>
        <v>55173235</v>
      </c>
    </row>
    <row r="451" spans="4:7" x14ac:dyDescent="0.3">
      <c r="D451" s="2" t="s">
        <v>5721</v>
      </c>
      <c r="E451" s="2">
        <v>95149435</v>
      </c>
      <c r="F451" s="2">
        <v>40000000</v>
      </c>
      <c r="G451" s="2">
        <f t="shared" si="6"/>
        <v>55149435</v>
      </c>
    </row>
    <row r="452" spans="4:7" x14ac:dyDescent="0.3">
      <c r="D452" s="2" t="s">
        <v>11740</v>
      </c>
      <c r="E452" s="2">
        <v>75072454</v>
      </c>
      <c r="F452" s="2">
        <v>20000000</v>
      </c>
      <c r="G452" s="2">
        <f t="shared" si="6"/>
        <v>55072454</v>
      </c>
    </row>
    <row r="453" spans="4:7" x14ac:dyDescent="0.3">
      <c r="D453" s="2" t="s">
        <v>9439</v>
      </c>
      <c r="E453" s="2">
        <v>80034302</v>
      </c>
      <c r="F453" s="2">
        <v>25000000</v>
      </c>
      <c r="G453" s="2">
        <f t="shared" ref="G453:G516" si="7">E453-F453</f>
        <v>55034302</v>
      </c>
    </row>
    <row r="454" spans="4:7" x14ac:dyDescent="0.3">
      <c r="D454" s="2" t="s">
        <v>9745</v>
      </c>
      <c r="E454" s="2">
        <v>80014842</v>
      </c>
      <c r="F454" s="2">
        <v>25000000</v>
      </c>
      <c r="G454" s="2">
        <f t="shared" si="7"/>
        <v>55014842</v>
      </c>
    </row>
    <row r="455" spans="4:7" x14ac:dyDescent="0.3">
      <c r="D455" s="2" t="s">
        <v>6330</v>
      </c>
      <c r="E455" s="2">
        <v>95001343</v>
      </c>
      <c r="F455" s="2">
        <v>40000000</v>
      </c>
      <c r="G455" s="2">
        <f t="shared" si="7"/>
        <v>55001343</v>
      </c>
    </row>
    <row r="456" spans="4:7" x14ac:dyDescent="0.3">
      <c r="D456" s="2" t="s">
        <v>12151</v>
      </c>
      <c r="E456" s="2">
        <v>72000000</v>
      </c>
      <c r="F456" s="2">
        <v>17000000</v>
      </c>
      <c r="G456" s="2">
        <f t="shared" si="7"/>
        <v>55000000</v>
      </c>
    </row>
    <row r="457" spans="4:7" x14ac:dyDescent="0.3">
      <c r="D457" s="2" t="s">
        <v>14024</v>
      </c>
      <c r="E457" s="2">
        <v>79817937</v>
      </c>
      <c r="F457" s="2">
        <v>25000000</v>
      </c>
      <c r="G457" s="2">
        <f t="shared" si="7"/>
        <v>54817937</v>
      </c>
    </row>
    <row r="458" spans="4:7" x14ac:dyDescent="0.3">
      <c r="D458" s="2" t="s">
        <v>15609</v>
      </c>
      <c r="E458" s="2">
        <v>63600000</v>
      </c>
      <c r="F458" s="2">
        <v>9000000</v>
      </c>
      <c r="G458" s="2">
        <f t="shared" si="7"/>
        <v>54600000</v>
      </c>
    </row>
    <row r="459" spans="4:7" x14ac:dyDescent="0.3">
      <c r="D459" s="2" t="s">
        <v>1307</v>
      </c>
      <c r="E459" s="2">
        <v>119412921</v>
      </c>
      <c r="F459" s="2">
        <v>65000000</v>
      </c>
      <c r="G459" s="2">
        <f t="shared" si="7"/>
        <v>54412921</v>
      </c>
    </row>
    <row r="460" spans="4:7" x14ac:dyDescent="0.3">
      <c r="D460" s="2" t="s">
        <v>4864</v>
      </c>
      <c r="E460" s="2">
        <v>108200000</v>
      </c>
      <c r="F460" s="2">
        <v>54000000</v>
      </c>
      <c r="G460" s="2">
        <f t="shared" si="7"/>
        <v>54200000</v>
      </c>
    </row>
    <row r="461" spans="4:7" x14ac:dyDescent="0.3">
      <c r="D461" s="2" t="s">
        <v>3278</v>
      </c>
      <c r="E461" s="2">
        <v>114195633</v>
      </c>
      <c r="F461" s="2">
        <v>60000000</v>
      </c>
      <c r="G461" s="2">
        <f t="shared" si="7"/>
        <v>54195633</v>
      </c>
    </row>
    <row r="462" spans="4:7" x14ac:dyDescent="0.3">
      <c r="D462" s="2" t="s">
        <v>6327</v>
      </c>
      <c r="E462" s="2">
        <v>94125426</v>
      </c>
      <c r="F462" s="2">
        <v>40000000</v>
      </c>
      <c r="G462" s="2">
        <f t="shared" si="7"/>
        <v>54125426</v>
      </c>
    </row>
    <row r="463" spans="4:7" x14ac:dyDescent="0.3">
      <c r="D463" s="2" t="s">
        <v>21281</v>
      </c>
      <c r="E463" s="2">
        <v>55153403</v>
      </c>
      <c r="F463" s="2">
        <v>1200000</v>
      </c>
      <c r="G463" s="2">
        <f t="shared" si="7"/>
        <v>53953403</v>
      </c>
    </row>
    <row r="464" spans="4:7" x14ac:dyDescent="0.3">
      <c r="D464" s="2" t="s">
        <v>6300</v>
      </c>
      <c r="E464" s="2">
        <v>93952276</v>
      </c>
      <c r="F464" s="2">
        <v>40000000</v>
      </c>
      <c r="G464" s="2">
        <f t="shared" si="7"/>
        <v>53952276</v>
      </c>
    </row>
    <row r="465" spans="4:7" x14ac:dyDescent="0.3">
      <c r="D465" s="2" t="s">
        <v>13382</v>
      </c>
      <c r="E465" s="2">
        <v>68856263</v>
      </c>
      <c r="F465" s="2">
        <v>15000000</v>
      </c>
      <c r="G465" s="2">
        <f t="shared" si="7"/>
        <v>53856263</v>
      </c>
    </row>
    <row r="466" spans="4:7" x14ac:dyDescent="0.3">
      <c r="D466" s="2" t="s">
        <v>2584</v>
      </c>
      <c r="E466" s="2">
        <v>133668525</v>
      </c>
      <c r="F466" s="2">
        <v>80000000</v>
      </c>
      <c r="G466" s="2">
        <f t="shared" si="7"/>
        <v>53668525</v>
      </c>
    </row>
    <row r="467" spans="4:7" x14ac:dyDescent="0.3">
      <c r="D467" s="2" t="s">
        <v>9446</v>
      </c>
      <c r="E467" s="2">
        <v>78656813</v>
      </c>
      <c r="F467" s="2">
        <v>25000000</v>
      </c>
      <c r="G467" s="2">
        <f t="shared" si="7"/>
        <v>53656813</v>
      </c>
    </row>
    <row r="468" spans="4:7" x14ac:dyDescent="0.3">
      <c r="D468" s="2" t="s">
        <v>2252</v>
      </c>
      <c r="E468" s="2">
        <v>143618384</v>
      </c>
      <c r="F468" s="2">
        <v>90000000</v>
      </c>
      <c r="G468" s="2">
        <f t="shared" si="7"/>
        <v>53618384</v>
      </c>
    </row>
    <row r="469" spans="4:7" x14ac:dyDescent="0.3">
      <c r="D469" s="2" t="s">
        <v>14045</v>
      </c>
      <c r="E469" s="2">
        <v>65500000</v>
      </c>
      <c r="F469" s="2">
        <v>12000000</v>
      </c>
      <c r="G469" s="2">
        <f t="shared" si="7"/>
        <v>53500000</v>
      </c>
    </row>
    <row r="470" spans="4:7" x14ac:dyDescent="0.3">
      <c r="D470" s="2" t="s">
        <v>12178</v>
      </c>
      <c r="E470" s="2">
        <v>70492685</v>
      </c>
      <c r="F470" s="2">
        <v>17000000</v>
      </c>
      <c r="G470" s="2">
        <f t="shared" si="7"/>
        <v>53492685</v>
      </c>
    </row>
    <row r="471" spans="4:7" x14ac:dyDescent="0.3">
      <c r="D471" s="2" t="s">
        <v>8857</v>
      </c>
      <c r="E471" s="2">
        <v>81350242</v>
      </c>
      <c r="F471" s="2">
        <v>28000000</v>
      </c>
      <c r="G471" s="2">
        <f t="shared" si="7"/>
        <v>53350242</v>
      </c>
    </row>
    <row r="472" spans="4:7" x14ac:dyDescent="0.3">
      <c r="D472" s="2" t="s">
        <v>14803</v>
      </c>
      <c r="E472" s="2">
        <v>63319509</v>
      </c>
      <c r="F472" s="2">
        <v>10000000</v>
      </c>
      <c r="G472" s="2">
        <f t="shared" si="7"/>
        <v>53319509</v>
      </c>
    </row>
    <row r="473" spans="4:7" x14ac:dyDescent="0.3">
      <c r="D473" s="2" t="s">
        <v>17387</v>
      </c>
      <c r="E473" s="2">
        <v>58800000</v>
      </c>
      <c r="F473" s="2">
        <v>5500000</v>
      </c>
      <c r="G473" s="2">
        <f t="shared" si="7"/>
        <v>53300000</v>
      </c>
    </row>
    <row r="474" spans="4:7" x14ac:dyDescent="0.3">
      <c r="D474" s="2" t="s">
        <v>14806</v>
      </c>
      <c r="E474" s="2">
        <v>63270259</v>
      </c>
      <c r="F474" s="2">
        <v>10000000</v>
      </c>
      <c r="G474" s="2">
        <f t="shared" si="7"/>
        <v>53270259</v>
      </c>
    </row>
    <row r="475" spans="4:7" x14ac:dyDescent="0.3">
      <c r="D475" s="2" t="s">
        <v>14057</v>
      </c>
      <c r="E475" s="2">
        <v>65269010</v>
      </c>
      <c r="F475" s="2">
        <v>12000000</v>
      </c>
      <c r="G475" s="2">
        <f t="shared" si="7"/>
        <v>53269010</v>
      </c>
    </row>
    <row r="476" spans="4:7" x14ac:dyDescent="0.3">
      <c r="D476" s="2" t="s">
        <v>2605</v>
      </c>
      <c r="E476" s="2">
        <v>128200012</v>
      </c>
      <c r="F476" s="2">
        <v>75000000</v>
      </c>
      <c r="G476" s="2">
        <f t="shared" si="7"/>
        <v>53200012</v>
      </c>
    </row>
    <row r="477" spans="4:7" x14ac:dyDescent="0.3">
      <c r="D477" s="2" t="s">
        <v>12392</v>
      </c>
      <c r="E477" s="2">
        <v>68525609</v>
      </c>
      <c r="F477" s="2">
        <v>15600000</v>
      </c>
      <c r="G477" s="2">
        <f t="shared" si="7"/>
        <v>52925609</v>
      </c>
    </row>
    <row r="478" spans="4:7" x14ac:dyDescent="0.3">
      <c r="D478" s="2" t="s">
        <v>14073</v>
      </c>
      <c r="E478" s="2">
        <v>64572496</v>
      </c>
      <c r="F478" s="2">
        <v>12000000</v>
      </c>
      <c r="G478" s="2">
        <f t="shared" si="7"/>
        <v>52572496</v>
      </c>
    </row>
    <row r="479" spans="4:7" x14ac:dyDescent="0.3">
      <c r="D479" s="2" t="s">
        <v>20928</v>
      </c>
      <c r="E479" s="2">
        <v>53991137</v>
      </c>
      <c r="F479" s="2">
        <v>1500000</v>
      </c>
      <c r="G479" s="2">
        <f t="shared" si="7"/>
        <v>52491137</v>
      </c>
    </row>
    <row r="480" spans="4:7" x14ac:dyDescent="0.3">
      <c r="D480" s="2" t="s">
        <v>642</v>
      </c>
      <c r="E480" s="2">
        <v>217387997</v>
      </c>
      <c r="F480" s="2">
        <v>165000000</v>
      </c>
      <c r="G480" s="2">
        <f t="shared" si="7"/>
        <v>52387997</v>
      </c>
    </row>
    <row r="481" spans="4:7" x14ac:dyDescent="0.3">
      <c r="D481" s="2" t="s">
        <v>10699</v>
      </c>
      <c r="E481" s="2">
        <v>70360285</v>
      </c>
      <c r="F481" s="2">
        <v>18000000</v>
      </c>
      <c r="G481" s="2">
        <f t="shared" si="7"/>
        <v>52360285</v>
      </c>
    </row>
    <row r="482" spans="4:7" x14ac:dyDescent="0.3">
      <c r="D482" s="2" t="s">
        <v>404</v>
      </c>
      <c r="E482" s="2">
        <v>237282182</v>
      </c>
      <c r="F482" s="2">
        <v>185000000</v>
      </c>
      <c r="G482" s="2">
        <f t="shared" si="7"/>
        <v>52282182</v>
      </c>
    </row>
    <row r="483" spans="4:7" x14ac:dyDescent="0.3">
      <c r="D483" s="2" t="s">
        <v>9476</v>
      </c>
      <c r="E483" s="2">
        <v>77264926</v>
      </c>
      <c r="F483" s="2">
        <v>25000000</v>
      </c>
      <c r="G483" s="2">
        <f t="shared" si="7"/>
        <v>52264926</v>
      </c>
    </row>
    <row r="484" spans="4:7" x14ac:dyDescent="0.3">
      <c r="D484" s="2" t="s">
        <v>21575</v>
      </c>
      <c r="E484" s="2">
        <v>53245055</v>
      </c>
      <c r="F484" s="2">
        <v>1000000</v>
      </c>
      <c r="G484" s="2">
        <f t="shared" si="7"/>
        <v>52245055</v>
      </c>
    </row>
    <row r="485" spans="4:7" x14ac:dyDescent="0.3">
      <c r="D485" s="2" t="s">
        <v>1454</v>
      </c>
      <c r="E485" s="2">
        <v>187165546</v>
      </c>
      <c r="F485" s="2">
        <v>135000000</v>
      </c>
      <c r="G485" s="2">
        <f t="shared" si="7"/>
        <v>52165546</v>
      </c>
    </row>
    <row r="486" spans="4:7" x14ac:dyDescent="0.3">
      <c r="D486" s="2" t="s">
        <v>9427</v>
      </c>
      <c r="E486" s="2">
        <v>82163317</v>
      </c>
      <c r="F486" s="2">
        <v>30000000</v>
      </c>
      <c r="G486" s="2">
        <f t="shared" si="7"/>
        <v>52163317</v>
      </c>
    </row>
    <row r="487" spans="4:7" x14ac:dyDescent="0.3">
      <c r="D487" s="2" t="s">
        <v>4604</v>
      </c>
      <c r="E487" s="2">
        <v>107100855</v>
      </c>
      <c r="F487" s="2">
        <v>55000000</v>
      </c>
      <c r="G487" s="2">
        <f t="shared" si="7"/>
        <v>52100855</v>
      </c>
    </row>
    <row r="488" spans="4:7" x14ac:dyDescent="0.3">
      <c r="D488" s="2" t="s">
        <v>10195</v>
      </c>
      <c r="E488" s="2">
        <v>75590286</v>
      </c>
      <c r="F488" s="2">
        <v>23600000</v>
      </c>
      <c r="G488" s="2">
        <f t="shared" si="7"/>
        <v>51990286</v>
      </c>
    </row>
    <row r="489" spans="4:7" x14ac:dyDescent="0.3">
      <c r="D489" s="2" t="s">
        <v>107</v>
      </c>
      <c r="E489" s="2">
        <v>301956980</v>
      </c>
      <c r="F489" s="2">
        <v>250000000</v>
      </c>
      <c r="G489" s="2">
        <f t="shared" si="7"/>
        <v>51956980</v>
      </c>
    </row>
    <row r="490" spans="4:7" x14ac:dyDescent="0.3">
      <c r="D490" s="2" t="s">
        <v>15983</v>
      </c>
      <c r="E490" s="2">
        <v>59889948</v>
      </c>
      <c r="F490" s="2">
        <v>8000000</v>
      </c>
      <c r="G490" s="2">
        <f t="shared" si="7"/>
        <v>51889948</v>
      </c>
    </row>
    <row r="491" spans="4:7" x14ac:dyDescent="0.3">
      <c r="D491" s="2" t="s">
        <v>7308</v>
      </c>
      <c r="E491" s="2">
        <v>78651430</v>
      </c>
      <c r="F491" s="2">
        <v>27000000</v>
      </c>
      <c r="G491" s="2">
        <f t="shared" si="7"/>
        <v>51651430</v>
      </c>
    </row>
    <row r="492" spans="4:7" x14ac:dyDescent="0.3">
      <c r="D492" s="2" t="s">
        <v>17540</v>
      </c>
      <c r="E492" s="2">
        <v>56536016</v>
      </c>
      <c r="F492" s="2">
        <v>4900000</v>
      </c>
      <c r="G492" s="2">
        <f t="shared" si="7"/>
        <v>51636016</v>
      </c>
    </row>
    <row r="493" spans="4:7" x14ac:dyDescent="0.3">
      <c r="D493" s="2" t="s">
        <v>12719</v>
      </c>
      <c r="E493" s="2">
        <v>71588220</v>
      </c>
      <c r="F493" s="2">
        <v>20000000</v>
      </c>
      <c r="G493" s="2">
        <f t="shared" si="7"/>
        <v>51588220</v>
      </c>
    </row>
    <row r="494" spans="4:7" x14ac:dyDescent="0.3">
      <c r="D494" s="2" t="s">
        <v>16856</v>
      </c>
      <c r="E494" s="2">
        <v>57504069</v>
      </c>
      <c r="F494" s="2">
        <v>6000000</v>
      </c>
      <c r="G494" s="2">
        <f t="shared" si="7"/>
        <v>51504069</v>
      </c>
    </row>
    <row r="495" spans="4:7" x14ac:dyDescent="0.3">
      <c r="D495" s="2" t="s">
        <v>12511</v>
      </c>
      <c r="E495" s="2">
        <v>77324422</v>
      </c>
      <c r="F495" s="2">
        <v>26000000</v>
      </c>
      <c r="G495" s="2">
        <f t="shared" si="7"/>
        <v>51324422</v>
      </c>
    </row>
    <row r="496" spans="4:7" x14ac:dyDescent="0.3">
      <c r="D496" s="2" t="s">
        <v>9451</v>
      </c>
      <c r="E496" s="2">
        <v>76270454</v>
      </c>
      <c r="F496" s="2">
        <v>25000000</v>
      </c>
      <c r="G496" s="2">
        <f t="shared" si="7"/>
        <v>51270454</v>
      </c>
    </row>
    <row r="497" spans="4:7" x14ac:dyDescent="0.3">
      <c r="D497" s="2" t="s">
        <v>13326</v>
      </c>
      <c r="E497" s="2">
        <v>66009973</v>
      </c>
      <c r="F497" s="2">
        <v>14800000</v>
      </c>
      <c r="G497" s="2">
        <f t="shared" si="7"/>
        <v>51209973</v>
      </c>
    </row>
    <row r="498" spans="4:7" x14ac:dyDescent="0.3">
      <c r="D498" s="2" t="s">
        <v>6336</v>
      </c>
      <c r="E498" s="2">
        <v>86208010</v>
      </c>
      <c r="F498" s="2">
        <v>35000000</v>
      </c>
      <c r="G498" s="2">
        <f t="shared" si="7"/>
        <v>51208010</v>
      </c>
    </row>
    <row r="499" spans="4:7" x14ac:dyDescent="0.3">
      <c r="D499" s="2" t="s">
        <v>2944</v>
      </c>
      <c r="E499" s="2">
        <v>127083765</v>
      </c>
      <c r="F499" s="2">
        <v>76000000</v>
      </c>
      <c r="G499" s="2">
        <f t="shared" si="7"/>
        <v>51083765</v>
      </c>
    </row>
    <row r="500" spans="4:7" x14ac:dyDescent="0.3">
      <c r="D500" s="2" t="s">
        <v>14063</v>
      </c>
      <c r="E500" s="2">
        <v>63071133</v>
      </c>
      <c r="F500" s="2">
        <v>12000000</v>
      </c>
      <c r="G500" s="2">
        <f t="shared" si="7"/>
        <v>51071133</v>
      </c>
    </row>
    <row r="501" spans="4:7" x14ac:dyDescent="0.3">
      <c r="D501" s="2" t="s">
        <v>9435</v>
      </c>
      <c r="E501" s="2">
        <v>80920948</v>
      </c>
      <c r="F501" s="2">
        <v>30000000</v>
      </c>
      <c r="G501" s="2">
        <f t="shared" si="7"/>
        <v>50920948</v>
      </c>
    </row>
    <row r="502" spans="4:7" x14ac:dyDescent="0.3">
      <c r="D502" s="2" t="s">
        <v>6959</v>
      </c>
      <c r="E502" s="2">
        <v>88915214</v>
      </c>
      <c r="F502" s="2">
        <v>38000000</v>
      </c>
      <c r="G502" s="2">
        <f t="shared" si="7"/>
        <v>50915214</v>
      </c>
    </row>
    <row r="503" spans="4:7" x14ac:dyDescent="0.3">
      <c r="D503" s="2" t="s">
        <v>6347</v>
      </c>
      <c r="E503" s="2">
        <v>90835030</v>
      </c>
      <c r="F503" s="2">
        <v>40000000</v>
      </c>
      <c r="G503" s="2">
        <f t="shared" si="7"/>
        <v>50835030</v>
      </c>
    </row>
    <row r="504" spans="4:7" x14ac:dyDescent="0.3">
      <c r="D504" s="2" t="s">
        <v>3670</v>
      </c>
      <c r="E504" s="2">
        <v>115731542</v>
      </c>
      <c r="F504" s="2">
        <v>65000000</v>
      </c>
      <c r="G504" s="2">
        <f t="shared" si="7"/>
        <v>50731542</v>
      </c>
    </row>
    <row r="505" spans="4:7" x14ac:dyDescent="0.3">
      <c r="D505" s="2" t="s">
        <v>10104</v>
      </c>
      <c r="E505" s="2">
        <v>74608545</v>
      </c>
      <c r="F505" s="2">
        <v>24000000</v>
      </c>
      <c r="G505" s="2">
        <f t="shared" si="7"/>
        <v>50608545</v>
      </c>
    </row>
    <row r="506" spans="4:7" x14ac:dyDescent="0.3">
      <c r="D506" s="2" t="s">
        <v>3690</v>
      </c>
      <c r="E506" s="2">
        <v>115603980</v>
      </c>
      <c r="F506" s="2">
        <v>65000000</v>
      </c>
      <c r="G506" s="2">
        <f t="shared" si="7"/>
        <v>50603980</v>
      </c>
    </row>
    <row r="507" spans="4:7" x14ac:dyDescent="0.3">
      <c r="D507" s="2" t="s">
        <v>3537</v>
      </c>
      <c r="E507" s="2">
        <v>118471320</v>
      </c>
      <c r="F507" s="2">
        <v>68000000</v>
      </c>
      <c r="G507" s="2">
        <f t="shared" si="7"/>
        <v>50471320</v>
      </c>
    </row>
    <row r="508" spans="4:7" x14ac:dyDescent="0.3">
      <c r="D508" s="2" t="s">
        <v>984</v>
      </c>
      <c r="E508" s="2">
        <v>190418803</v>
      </c>
      <c r="F508" s="2">
        <v>140000000</v>
      </c>
      <c r="G508" s="2">
        <f t="shared" si="7"/>
        <v>50418803</v>
      </c>
    </row>
    <row r="509" spans="4:7" x14ac:dyDescent="0.3">
      <c r="D509" s="2" t="s">
        <v>16107</v>
      </c>
      <c r="E509" s="2">
        <v>58401464</v>
      </c>
      <c r="F509" s="2">
        <v>8000000</v>
      </c>
      <c r="G509" s="2">
        <f t="shared" si="7"/>
        <v>50401464</v>
      </c>
    </row>
    <row r="510" spans="4:7" x14ac:dyDescent="0.3">
      <c r="D510" s="2" t="s">
        <v>6319</v>
      </c>
      <c r="E510" s="2">
        <v>90353764</v>
      </c>
      <c r="F510" s="2">
        <v>40000000</v>
      </c>
      <c r="G510" s="2">
        <f t="shared" si="7"/>
        <v>50353764</v>
      </c>
    </row>
    <row r="511" spans="4:7" x14ac:dyDescent="0.3">
      <c r="D511" s="2" t="s">
        <v>4612</v>
      </c>
      <c r="E511" s="2">
        <v>100328194</v>
      </c>
      <c r="F511" s="2">
        <v>50000000</v>
      </c>
      <c r="G511" s="2">
        <f t="shared" si="7"/>
        <v>50328194</v>
      </c>
    </row>
    <row r="512" spans="4:7" x14ac:dyDescent="0.3">
      <c r="D512" s="2" t="s">
        <v>2587</v>
      </c>
      <c r="E512" s="2">
        <v>130313314</v>
      </c>
      <c r="F512" s="2">
        <v>80000000</v>
      </c>
      <c r="G512" s="2">
        <f t="shared" si="7"/>
        <v>50313314</v>
      </c>
    </row>
    <row r="513" spans="4:7" x14ac:dyDescent="0.3">
      <c r="D513" s="2" t="s">
        <v>10688</v>
      </c>
      <c r="E513" s="2">
        <v>82301521</v>
      </c>
      <c r="F513" s="2">
        <v>32000000</v>
      </c>
      <c r="G513" s="2">
        <f t="shared" si="7"/>
        <v>50301521</v>
      </c>
    </row>
    <row r="514" spans="4:7" x14ac:dyDescent="0.3">
      <c r="D514" s="2" t="s">
        <v>4593</v>
      </c>
      <c r="E514" s="2">
        <v>105263257</v>
      </c>
      <c r="F514" s="2">
        <v>55000000</v>
      </c>
      <c r="G514" s="2">
        <f t="shared" si="7"/>
        <v>50263257</v>
      </c>
    </row>
    <row r="515" spans="4:7" x14ac:dyDescent="0.3">
      <c r="D515" s="2" t="s">
        <v>1166</v>
      </c>
      <c r="E515" s="2">
        <v>180191634</v>
      </c>
      <c r="F515" s="2">
        <v>130000000</v>
      </c>
      <c r="G515" s="2">
        <f t="shared" si="7"/>
        <v>50191634</v>
      </c>
    </row>
    <row r="516" spans="4:7" x14ac:dyDescent="0.3">
      <c r="D516" s="2" t="s">
        <v>3326</v>
      </c>
      <c r="E516" s="2">
        <v>119654900</v>
      </c>
      <c r="F516" s="2">
        <v>70000000</v>
      </c>
      <c r="G516" s="2">
        <f t="shared" si="7"/>
        <v>49654900</v>
      </c>
    </row>
    <row r="517" spans="4:7" x14ac:dyDescent="0.3">
      <c r="D517" s="2" t="s">
        <v>8171</v>
      </c>
      <c r="E517" s="2">
        <v>79566871</v>
      </c>
      <c r="F517" s="2">
        <v>30000000</v>
      </c>
      <c r="G517" s="2">
        <f t="shared" ref="G517:G580" si="8">E517-F517</f>
        <v>49566871</v>
      </c>
    </row>
    <row r="518" spans="4:7" x14ac:dyDescent="0.3">
      <c r="D518" s="2" t="s">
        <v>4600</v>
      </c>
      <c r="E518" s="2">
        <v>104354205</v>
      </c>
      <c r="F518" s="2">
        <v>55000000</v>
      </c>
      <c r="G518" s="2">
        <f t="shared" si="8"/>
        <v>49354205</v>
      </c>
    </row>
    <row r="519" spans="4:7" x14ac:dyDescent="0.3">
      <c r="D519" s="2" t="s">
        <v>9454</v>
      </c>
      <c r="E519" s="2">
        <v>74273505</v>
      </c>
      <c r="F519" s="2">
        <v>25000000</v>
      </c>
      <c r="G519" s="2">
        <f t="shared" si="8"/>
        <v>49273505</v>
      </c>
    </row>
    <row r="520" spans="4:7" x14ac:dyDescent="0.3">
      <c r="D520" s="2" t="s">
        <v>4009</v>
      </c>
      <c r="E520" s="2">
        <v>109176215</v>
      </c>
      <c r="F520" s="2">
        <v>60000000</v>
      </c>
      <c r="G520" s="2">
        <f t="shared" si="8"/>
        <v>49176215</v>
      </c>
    </row>
    <row r="521" spans="4:7" x14ac:dyDescent="0.3">
      <c r="D521" s="2" t="s">
        <v>6311</v>
      </c>
      <c r="E521" s="2">
        <v>89138076</v>
      </c>
      <c r="F521" s="2">
        <v>40000000</v>
      </c>
      <c r="G521" s="2">
        <f t="shared" si="8"/>
        <v>49138076</v>
      </c>
    </row>
    <row r="522" spans="4:7" x14ac:dyDescent="0.3">
      <c r="D522" s="2" t="s">
        <v>12714</v>
      </c>
      <c r="E522" s="2">
        <v>64001297</v>
      </c>
      <c r="F522" s="2">
        <v>15000000</v>
      </c>
      <c r="G522" s="2">
        <f t="shared" si="8"/>
        <v>49001297</v>
      </c>
    </row>
    <row r="523" spans="4:7" x14ac:dyDescent="0.3">
      <c r="D523" s="2" t="s">
        <v>17566</v>
      </c>
      <c r="E523" s="2">
        <v>53884821</v>
      </c>
      <c r="F523" s="2">
        <v>5000000</v>
      </c>
      <c r="G523" s="2">
        <f t="shared" si="8"/>
        <v>48884821</v>
      </c>
    </row>
    <row r="524" spans="4:7" x14ac:dyDescent="0.3">
      <c r="D524" s="2" t="s">
        <v>17002</v>
      </c>
      <c r="E524" s="2">
        <v>54800000</v>
      </c>
      <c r="F524" s="2">
        <v>6000000</v>
      </c>
      <c r="G524" s="2">
        <f t="shared" si="8"/>
        <v>48800000</v>
      </c>
    </row>
    <row r="525" spans="4:7" x14ac:dyDescent="0.3">
      <c r="D525" s="2" t="s">
        <v>13669</v>
      </c>
      <c r="E525" s="2">
        <v>61693523</v>
      </c>
      <c r="F525" s="2">
        <v>13000000</v>
      </c>
      <c r="G525" s="2">
        <f t="shared" si="8"/>
        <v>48693523</v>
      </c>
    </row>
    <row r="526" spans="4:7" x14ac:dyDescent="0.3">
      <c r="D526" s="2" t="s">
        <v>3961</v>
      </c>
      <c r="E526" s="2">
        <v>106635996</v>
      </c>
      <c r="F526" s="2">
        <v>58000000</v>
      </c>
      <c r="G526" s="2">
        <f t="shared" si="8"/>
        <v>48635996</v>
      </c>
    </row>
    <row r="527" spans="4:7" x14ac:dyDescent="0.3">
      <c r="D527" s="2" t="s">
        <v>1135</v>
      </c>
      <c r="E527" s="2">
        <v>183635922</v>
      </c>
      <c r="F527" s="2">
        <v>135000000</v>
      </c>
      <c r="G527" s="2">
        <f t="shared" si="8"/>
        <v>48635922</v>
      </c>
    </row>
    <row r="528" spans="4:7" x14ac:dyDescent="0.3">
      <c r="D528" s="2" t="s">
        <v>11744</v>
      </c>
      <c r="E528" s="2">
        <v>65535067</v>
      </c>
      <c r="F528" s="2">
        <v>17000000</v>
      </c>
      <c r="G528" s="2">
        <f t="shared" si="8"/>
        <v>48535067</v>
      </c>
    </row>
    <row r="529" spans="4:7" x14ac:dyDescent="0.3">
      <c r="D529" s="2" t="s">
        <v>5732</v>
      </c>
      <c r="E529" s="2">
        <v>93452056</v>
      </c>
      <c r="F529" s="2">
        <v>45000000</v>
      </c>
      <c r="G529" s="2">
        <f t="shared" si="8"/>
        <v>48452056</v>
      </c>
    </row>
    <row r="530" spans="4:7" x14ac:dyDescent="0.3">
      <c r="D530" s="2" t="s">
        <v>1747</v>
      </c>
      <c r="E530" s="2">
        <v>148383780</v>
      </c>
      <c r="F530" s="2">
        <v>100000000</v>
      </c>
      <c r="G530" s="2">
        <f t="shared" si="8"/>
        <v>48383780</v>
      </c>
    </row>
    <row r="531" spans="4:7" x14ac:dyDescent="0.3">
      <c r="D531" s="2" t="s">
        <v>7364</v>
      </c>
      <c r="E531" s="2">
        <v>83299761</v>
      </c>
      <c r="F531" s="2">
        <v>35000000</v>
      </c>
      <c r="G531" s="2">
        <f t="shared" si="8"/>
        <v>48299761</v>
      </c>
    </row>
    <row r="532" spans="4:7" x14ac:dyDescent="0.3">
      <c r="D532" s="2" t="s">
        <v>18220</v>
      </c>
      <c r="E532" s="2">
        <v>52700832</v>
      </c>
      <c r="F532" s="2">
        <v>4500000</v>
      </c>
      <c r="G532" s="2">
        <f t="shared" si="8"/>
        <v>48200832</v>
      </c>
    </row>
    <row r="533" spans="4:7" x14ac:dyDescent="0.3">
      <c r="D533" s="2" t="s">
        <v>7907</v>
      </c>
      <c r="E533" s="2">
        <v>80197993</v>
      </c>
      <c r="F533" s="2">
        <v>32000000</v>
      </c>
      <c r="G533" s="2">
        <f t="shared" si="8"/>
        <v>48197993</v>
      </c>
    </row>
    <row r="534" spans="4:7" x14ac:dyDescent="0.3">
      <c r="D534" s="2" t="s">
        <v>19160</v>
      </c>
      <c r="E534" s="2">
        <v>51100000</v>
      </c>
      <c r="F534" s="2">
        <v>3000000</v>
      </c>
      <c r="G534" s="2">
        <f t="shared" si="8"/>
        <v>48100000</v>
      </c>
    </row>
    <row r="535" spans="4:7" x14ac:dyDescent="0.3">
      <c r="D535" s="2" t="s">
        <v>15200</v>
      </c>
      <c r="E535" s="2">
        <v>54557348</v>
      </c>
      <c r="F535" s="2">
        <v>6500000</v>
      </c>
      <c r="G535" s="2">
        <f t="shared" si="8"/>
        <v>48057348</v>
      </c>
    </row>
    <row r="536" spans="4:7" x14ac:dyDescent="0.3">
      <c r="D536" s="2" t="s">
        <v>12226</v>
      </c>
      <c r="E536" s="2">
        <v>64998368</v>
      </c>
      <c r="F536" s="2">
        <v>17000000</v>
      </c>
      <c r="G536" s="2">
        <f t="shared" si="8"/>
        <v>47998368</v>
      </c>
    </row>
    <row r="537" spans="4:7" x14ac:dyDescent="0.3">
      <c r="D537" s="2" t="s">
        <v>2595</v>
      </c>
      <c r="E537" s="2">
        <v>127968405</v>
      </c>
      <c r="F537" s="2">
        <v>80000000</v>
      </c>
      <c r="G537" s="2">
        <f t="shared" si="8"/>
        <v>47968405</v>
      </c>
    </row>
    <row r="538" spans="4:7" x14ac:dyDescent="0.3">
      <c r="D538" s="2" t="s">
        <v>16862</v>
      </c>
      <c r="E538" s="2">
        <v>54215416</v>
      </c>
      <c r="F538" s="2">
        <v>6500000</v>
      </c>
      <c r="G538" s="2">
        <f t="shared" si="8"/>
        <v>47715416</v>
      </c>
    </row>
    <row r="539" spans="4:7" x14ac:dyDescent="0.3">
      <c r="D539" s="2" t="s">
        <v>15508</v>
      </c>
      <c r="E539" s="2">
        <v>57176582</v>
      </c>
      <c r="F539" s="2">
        <v>9500000</v>
      </c>
      <c r="G539" s="2">
        <f t="shared" si="8"/>
        <v>47676582</v>
      </c>
    </row>
    <row r="540" spans="4:7" x14ac:dyDescent="0.3">
      <c r="D540" s="2" t="s">
        <v>6315</v>
      </c>
      <c r="E540" s="2">
        <v>87666629</v>
      </c>
      <c r="F540" s="2">
        <v>40000000</v>
      </c>
      <c r="G540" s="2">
        <f t="shared" si="8"/>
        <v>47666629</v>
      </c>
    </row>
    <row r="541" spans="4:7" x14ac:dyDescent="0.3">
      <c r="D541" s="2" t="s">
        <v>6969</v>
      </c>
      <c r="E541" s="2">
        <v>85570368</v>
      </c>
      <c r="F541" s="2">
        <v>38000000</v>
      </c>
      <c r="G541" s="2">
        <f t="shared" si="8"/>
        <v>47570368</v>
      </c>
    </row>
    <row r="542" spans="4:7" x14ac:dyDescent="0.3">
      <c r="D542" s="2" t="s">
        <v>3330</v>
      </c>
      <c r="E542" s="2">
        <v>117541000</v>
      </c>
      <c r="F542" s="2">
        <v>70000000</v>
      </c>
      <c r="G542" s="2">
        <f t="shared" si="8"/>
        <v>47541000</v>
      </c>
    </row>
    <row r="543" spans="4:7" x14ac:dyDescent="0.3">
      <c r="D543" s="2" t="s">
        <v>13390</v>
      </c>
      <c r="E543" s="2">
        <v>61356221</v>
      </c>
      <c r="F543" s="2">
        <v>14000000</v>
      </c>
      <c r="G543" s="2">
        <f t="shared" si="8"/>
        <v>47356221</v>
      </c>
    </row>
    <row r="544" spans="4:7" x14ac:dyDescent="0.3">
      <c r="D544" s="2" t="s">
        <v>10712</v>
      </c>
      <c r="E544" s="2">
        <v>67325559</v>
      </c>
      <c r="F544" s="2">
        <v>20000000</v>
      </c>
      <c r="G544" s="2">
        <f t="shared" si="8"/>
        <v>47325559</v>
      </c>
    </row>
    <row r="545" spans="4:7" x14ac:dyDescent="0.3">
      <c r="D545" s="2" t="s">
        <v>5538</v>
      </c>
      <c r="E545" s="2">
        <v>95308367</v>
      </c>
      <c r="F545" s="2">
        <v>48000000</v>
      </c>
      <c r="G545" s="2">
        <f t="shared" si="8"/>
        <v>47308367</v>
      </c>
    </row>
    <row r="546" spans="4:7" x14ac:dyDescent="0.3">
      <c r="D546" s="2" t="s">
        <v>7283</v>
      </c>
      <c r="E546" s="2">
        <v>82300000</v>
      </c>
      <c r="F546" s="2">
        <v>35000000</v>
      </c>
      <c r="G546" s="2">
        <f t="shared" si="8"/>
        <v>47300000</v>
      </c>
    </row>
    <row r="547" spans="4:7" x14ac:dyDescent="0.3">
      <c r="D547" s="2" t="s">
        <v>8029</v>
      </c>
      <c r="E547" s="2">
        <v>78800000</v>
      </c>
      <c r="F547" s="2">
        <v>31500000</v>
      </c>
      <c r="G547" s="2">
        <f t="shared" si="8"/>
        <v>47300000</v>
      </c>
    </row>
    <row r="548" spans="4:7" x14ac:dyDescent="0.3">
      <c r="D548" s="2" t="s">
        <v>5727</v>
      </c>
      <c r="E548" s="2">
        <v>92115211</v>
      </c>
      <c r="F548" s="2">
        <v>45000000</v>
      </c>
      <c r="G548" s="2">
        <f t="shared" si="8"/>
        <v>47115211</v>
      </c>
    </row>
    <row r="549" spans="4:7" x14ac:dyDescent="0.3">
      <c r="D549" s="2" t="s">
        <v>13709</v>
      </c>
      <c r="E549" s="2">
        <v>60008303</v>
      </c>
      <c r="F549" s="2">
        <v>13000000</v>
      </c>
      <c r="G549" s="2">
        <f t="shared" si="8"/>
        <v>47008303</v>
      </c>
    </row>
    <row r="550" spans="4:7" x14ac:dyDescent="0.3">
      <c r="D550" s="2" t="s">
        <v>5665</v>
      </c>
      <c r="E550" s="2">
        <v>92001027</v>
      </c>
      <c r="F550" s="2">
        <v>45000000</v>
      </c>
      <c r="G550" s="2">
        <f t="shared" si="8"/>
        <v>47001027</v>
      </c>
    </row>
    <row r="551" spans="4:7" x14ac:dyDescent="0.3">
      <c r="D551" s="2" t="s">
        <v>10321</v>
      </c>
      <c r="E551" s="2">
        <v>71975611</v>
      </c>
      <c r="F551" s="2">
        <v>25000000</v>
      </c>
      <c r="G551" s="2">
        <f t="shared" si="8"/>
        <v>46975611</v>
      </c>
    </row>
    <row r="552" spans="4:7" x14ac:dyDescent="0.3">
      <c r="D552" s="2" t="s">
        <v>11758</v>
      </c>
      <c r="E552" s="2">
        <v>64955956</v>
      </c>
      <c r="F552" s="2">
        <v>18000000</v>
      </c>
      <c r="G552" s="2">
        <f t="shared" si="8"/>
        <v>46955956</v>
      </c>
    </row>
    <row r="553" spans="4:7" x14ac:dyDescent="0.3">
      <c r="D553" s="2" t="s">
        <v>10206</v>
      </c>
      <c r="E553" s="2">
        <v>65807024</v>
      </c>
      <c r="F553" s="2">
        <v>19000000</v>
      </c>
      <c r="G553" s="2">
        <f t="shared" si="8"/>
        <v>46807024</v>
      </c>
    </row>
    <row r="554" spans="4:7" x14ac:dyDescent="0.3">
      <c r="D554" s="2" t="s">
        <v>8166</v>
      </c>
      <c r="E554" s="2">
        <v>76806312</v>
      </c>
      <c r="F554" s="2">
        <v>30000000</v>
      </c>
      <c r="G554" s="2">
        <f t="shared" si="8"/>
        <v>46806312</v>
      </c>
    </row>
    <row r="555" spans="4:7" x14ac:dyDescent="0.3">
      <c r="D555" s="2" t="s">
        <v>6250</v>
      </c>
      <c r="E555" s="2">
        <v>116735231</v>
      </c>
      <c r="F555" s="2">
        <v>70000000</v>
      </c>
      <c r="G555" s="2">
        <f t="shared" si="8"/>
        <v>46735231</v>
      </c>
    </row>
    <row r="556" spans="4:7" x14ac:dyDescent="0.3">
      <c r="D556" s="2" t="s">
        <v>12170</v>
      </c>
      <c r="E556" s="2">
        <v>47000000</v>
      </c>
      <c r="F556" s="2">
        <v>300000</v>
      </c>
      <c r="G556" s="2">
        <f t="shared" si="8"/>
        <v>46700000</v>
      </c>
    </row>
    <row r="557" spans="4:7" x14ac:dyDescent="0.3">
      <c r="D557" s="2" t="s">
        <v>12733</v>
      </c>
      <c r="E557" s="2">
        <v>56437947</v>
      </c>
      <c r="F557" s="2">
        <v>9800000</v>
      </c>
      <c r="G557" s="2">
        <f t="shared" si="8"/>
        <v>46637947</v>
      </c>
    </row>
    <row r="558" spans="4:7" x14ac:dyDescent="0.3">
      <c r="D558" s="2" t="s">
        <v>4615</v>
      </c>
      <c r="E558" s="2">
        <v>101530738</v>
      </c>
      <c r="F558" s="2">
        <v>55000000</v>
      </c>
      <c r="G558" s="2">
        <f t="shared" si="8"/>
        <v>46530738</v>
      </c>
    </row>
    <row r="559" spans="4:7" x14ac:dyDescent="0.3">
      <c r="D559" s="2" t="s">
        <v>8176</v>
      </c>
      <c r="E559" s="2">
        <v>76501438</v>
      </c>
      <c r="F559" s="2">
        <v>30000000</v>
      </c>
      <c r="G559" s="2">
        <f t="shared" si="8"/>
        <v>46501438</v>
      </c>
    </row>
    <row r="560" spans="4:7" x14ac:dyDescent="0.3">
      <c r="D560" s="2" t="s">
        <v>12723</v>
      </c>
      <c r="E560" s="2">
        <v>61400000</v>
      </c>
      <c r="F560" s="2">
        <v>15000000</v>
      </c>
      <c r="G560" s="2">
        <f t="shared" si="8"/>
        <v>46400000</v>
      </c>
    </row>
    <row r="561" spans="4:7" x14ac:dyDescent="0.3">
      <c r="D561" s="2" t="s">
        <v>9466</v>
      </c>
      <c r="E561" s="2">
        <v>71309760</v>
      </c>
      <c r="F561" s="2">
        <v>25000000</v>
      </c>
      <c r="G561" s="2">
        <f t="shared" si="8"/>
        <v>46309760</v>
      </c>
    </row>
    <row r="562" spans="4:7" x14ac:dyDescent="0.3">
      <c r="D562" s="2" t="s">
        <v>10081</v>
      </c>
      <c r="E562" s="2">
        <v>70269171</v>
      </c>
      <c r="F562" s="2">
        <v>24000000</v>
      </c>
      <c r="G562" s="2">
        <f t="shared" si="8"/>
        <v>46269171</v>
      </c>
    </row>
    <row r="563" spans="4:7" x14ac:dyDescent="0.3">
      <c r="D563" s="2" t="s">
        <v>10695</v>
      </c>
      <c r="E563" s="2">
        <v>81257845</v>
      </c>
      <c r="F563" s="2">
        <v>35000000</v>
      </c>
      <c r="G563" s="2">
        <f t="shared" si="8"/>
        <v>46257845</v>
      </c>
    </row>
    <row r="564" spans="4:7" x14ac:dyDescent="0.3">
      <c r="D564" s="2" t="s">
        <v>7294</v>
      </c>
      <c r="E564" s="2">
        <v>81159365</v>
      </c>
      <c r="F564" s="2">
        <v>35000000</v>
      </c>
      <c r="G564" s="2">
        <f t="shared" si="8"/>
        <v>46159365</v>
      </c>
    </row>
    <row r="565" spans="4:7" x14ac:dyDescent="0.3">
      <c r="D565" s="2" t="s">
        <v>7898</v>
      </c>
      <c r="E565" s="2">
        <v>81150692</v>
      </c>
      <c r="F565" s="2">
        <v>35000000</v>
      </c>
      <c r="G565" s="2">
        <f t="shared" si="8"/>
        <v>46150692</v>
      </c>
    </row>
    <row r="566" spans="4:7" x14ac:dyDescent="0.3">
      <c r="D566" s="2" t="s">
        <v>3994</v>
      </c>
      <c r="E566" s="2">
        <v>106126012</v>
      </c>
      <c r="F566" s="2">
        <v>60000000</v>
      </c>
      <c r="G566" s="2">
        <f t="shared" si="8"/>
        <v>46126012</v>
      </c>
    </row>
    <row r="567" spans="4:7" x14ac:dyDescent="0.3">
      <c r="D567" s="2" t="s">
        <v>14458</v>
      </c>
      <c r="E567" s="2">
        <v>57469179</v>
      </c>
      <c r="F567" s="2">
        <v>11500000</v>
      </c>
      <c r="G567" s="2">
        <f t="shared" si="8"/>
        <v>45969179</v>
      </c>
    </row>
    <row r="568" spans="4:7" x14ac:dyDescent="0.3">
      <c r="D568" s="2" t="s">
        <v>14681</v>
      </c>
      <c r="E568" s="2">
        <v>56729973</v>
      </c>
      <c r="F568" s="2">
        <v>10800000</v>
      </c>
      <c r="G568" s="2">
        <f t="shared" si="8"/>
        <v>45929973</v>
      </c>
    </row>
    <row r="569" spans="4:7" x14ac:dyDescent="0.3">
      <c r="D569" s="2" t="s">
        <v>14809</v>
      </c>
      <c r="E569" s="2">
        <v>55865715</v>
      </c>
      <c r="F569" s="2">
        <v>10000000</v>
      </c>
      <c r="G569" s="2">
        <f t="shared" si="8"/>
        <v>45865715</v>
      </c>
    </row>
    <row r="570" spans="4:7" x14ac:dyDescent="0.3">
      <c r="D570" s="2" t="s">
        <v>6099</v>
      </c>
      <c r="E570" s="2">
        <v>87856565</v>
      </c>
      <c r="F570" s="2">
        <v>42000000</v>
      </c>
      <c r="G570" s="2">
        <f t="shared" si="8"/>
        <v>45856565</v>
      </c>
    </row>
    <row r="571" spans="4:7" x14ac:dyDescent="0.3">
      <c r="D571" s="2" t="s">
        <v>17549</v>
      </c>
      <c r="E571" s="2">
        <v>50820940</v>
      </c>
      <c r="F571" s="2">
        <v>5000000</v>
      </c>
      <c r="G571" s="2">
        <f t="shared" si="8"/>
        <v>45820940</v>
      </c>
    </row>
    <row r="572" spans="4:7" x14ac:dyDescent="0.3">
      <c r="D572" s="2" t="s">
        <v>3018</v>
      </c>
      <c r="E572" s="2">
        <v>120776832</v>
      </c>
      <c r="F572" s="2">
        <v>75000000</v>
      </c>
      <c r="G572" s="2">
        <f t="shared" si="8"/>
        <v>45776832</v>
      </c>
    </row>
    <row r="573" spans="4:7" x14ac:dyDescent="0.3">
      <c r="D573" s="2" t="s">
        <v>6305</v>
      </c>
      <c r="E573" s="2">
        <v>90703745</v>
      </c>
      <c r="F573" s="2">
        <v>45000000</v>
      </c>
      <c r="G573" s="2">
        <f t="shared" si="8"/>
        <v>45703745</v>
      </c>
    </row>
    <row r="574" spans="4:7" x14ac:dyDescent="0.3">
      <c r="D574" s="2" t="s">
        <v>9480</v>
      </c>
      <c r="E574" s="2">
        <v>70625986</v>
      </c>
      <c r="F574" s="2">
        <v>25000000</v>
      </c>
      <c r="G574" s="2">
        <f t="shared" si="8"/>
        <v>45625986</v>
      </c>
    </row>
    <row r="575" spans="4:7" x14ac:dyDescent="0.3">
      <c r="D575" s="2" t="s">
        <v>10743</v>
      </c>
      <c r="E575" s="2">
        <v>65623128</v>
      </c>
      <c r="F575" s="2">
        <v>20000000</v>
      </c>
      <c r="G575" s="2">
        <f t="shared" si="8"/>
        <v>45623128</v>
      </c>
    </row>
    <row r="576" spans="4:7" x14ac:dyDescent="0.3">
      <c r="D576" s="2" t="s">
        <v>5657</v>
      </c>
      <c r="E576" s="2">
        <v>93607673</v>
      </c>
      <c r="F576" s="2">
        <v>48000000</v>
      </c>
      <c r="G576" s="2">
        <f t="shared" si="8"/>
        <v>45607673</v>
      </c>
    </row>
    <row r="577" spans="4:7" x14ac:dyDescent="0.3">
      <c r="D577" s="2" t="s">
        <v>3323</v>
      </c>
      <c r="E577" s="2">
        <v>120523073</v>
      </c>
      <c r="F577" s="2">
        <v>75000000</v>
      </c>
      <c r="G577" s="2">
        <f t="shared" si="8"/>
        <v>45523073</v>
      </c>
    </row>
    <row r="578" spans="4:7" x14ac:dyDescent="0.3">
      <c r="D578" s="2" t="s">
        <v>9462</v>
      </c>
      <c r="E578" s="2">
        <v>71500556</v>
      </c>
      <c r="F578" s="2">
        <v>26000000</v>
      </c>
      <c r="G578" s="2">
        <f t="shared" si="8"/>
        <v>45500556</v>
      </c>
    </row>
    <row r="579" spans="4:7" x14ac:dyDescent="0.3">
      <c r="D579" s="2" t="s">
        <v>22900</v>
      </c>
      <c r="E579" s="2">
        <v>80276912</v>
      </c>
      <c r="F579" s="2">
        <v>35000000</v>
      </c>
      <c r="G579" s="2">
        <f t="shared" si="8"/>
        <v>45276912</v>
      </c>
    </row>
    <row r="580" spans="4:7" x14ac:dyDescent="0.3">
      <c r="D580" s="2" t="s">
        <v>5052</v>
      </c>
      <c r="E580" s="2">
        <v>105264608</v>
      </c>
      <c r="F580" s="2">
        <v>60000000</v>
      </c>
      <c r="G580" s="2">
        <f t="shared" si="8"/>
        <v>45264608</v>
      </c>
    </row>
    <row r="581" spans="4:7" x14ac:dyDescent="0.3">
      <c r="D581" s="2" t="s">
        <v>11692</v>
      </c>
      <c r="E581" s="2">
        <v>64255243</v>
      </c>
      <c r="F581" s="2">
        <v>19000000</v>
      </c>
      <c r="G581" s="2">
        <f t="shared" ref="G581:G644" si="9">E581-F581</f>
        <v>45255243</v>
      </c>
    </row>
    <row r="582" spans="4:7" x14ac:dyDescent="0.3">
      <c r="D582" s="2" t="s">
        <v>1512</v>
      </c>
      <c r="E582" s="2">
        <v>155181732</v>
      </c>
      <c r="F582" s="2">
        <v>110000000</v>
      </c>
      <c r="G582" s="2">
        <f t="shared" si="9"/>
        <v>45181732</v>
      </c>
    </row>
    <row r="583" spans="4:7" x14ac:dyDescent="0.3">
      <c r="D583" s="2" t="s">
        <v>19210</v>
      </c>
      <c r="E583" s="2">
        <v>48056940</v>
      </c>
      <c r="F583" s="2">
        <v>3000000</v>
      </c>
      <c r="G583" s="2">
        <f t="shared" si="9"/>
        <v>45056940</v>
      </c>
    </row>
    <row r="584" spans="4:7" x14ac:dyDescent="0.3">
      <c r="D584" s="2" t="s">
        <v>3919</v>
      </c>
      <c r="E584" s="2">
        <v>108012170</v>
      </c>
      <c r="F584" s="2">
        <v>63000000</v>
      </c>
      <c r="G584" s="2">
        <f t="shared" si="9"/>
        <v>45012170</v>
      </c>
    </row>
    <row r="585" spans="4:7" x14ac:dyDescent="0.3">
      <c r="D585" s="2" t="s">
        <v>888</v>
      </c>
      <c r="E585" s="2">
        <v>195000874</v>
      </c>
      <c r="F585" s="2">
        <v>150000000</v>
      </c>
      <c r="G585" s="2">
        <f t="shared" si="9"/>
        <v>45000874</v>
      </c>
    </row>
    <row r="586" spans="4:7" x14ac:dyDescent="0.3">
      <c r="D586" s="2" t="s">
        <v>9086</v>
      </c>
      <c r="E586" s="2">
        <v>74888996</v>
      </c>
      <c r="F586" s="2">
        <v>30000000</v>
      </c>
      <c r="G586" s="2">
        <f t="shared" si="9"/>
        <v>44888996</v>
      </c>
    </row>
    <row r="587" spans="4:7" x14ac:dyDescent="0.3">
      <c r="D587" s="2" t="s">
        <v>17391</v>
      </c>
      <c r="E587" s="2">
        <v>50382128</v>
      </c>
      <c r="F587" s="2">
        <v>5500000</v>
      </c>
      <c r="G587" s="2">
        <f t="shared" si="9"/>
        <v>44882128</v>
      </c>
    </row>
    <row r="588" spans="4:7" x14ac:dyDescent="0.3">
      <c r="D588" s="2" t="s">
        <v>9471</v>
      </c>
      <c r="E588" s="2">
        <v>89808372</v>
      </c>
      <c r="F588" s="2">
        <v>45000000</v>
      </c>
      <c r="G588" s="2">
        <f t="shared" si="9"/>
        <v>44808372</v>
      </c>
    </row>
    <row r="589" spans="4:7" x14ac:dyDescent="0.3">
      <c r="D589" s="2" t="s">
        <v>8179</v>
      </c>
      <c r="E589" s="2">
        <v>74787599</v>
      </c>
      <c r="F589" s="2">
        <v>30000000</v>
      </c>
      <c r="G589" s="2">
        <f t="shared" si="9"/>
        <v>44787599</v>
      </c>
    </row>
    <row r="590" spans="4:7" x14ac:dyDescent="0.3">
      <c r="D590" s="2" t="s">
        <v>11777</v>
      </c>
      <c r="E590" s="2">
        <v>59735548</v>
      </c>
      <c r="F590" s="2">
        <v>15000000</v>
      </c>
      <c r="G590" s="2">
        <f t="shared" si="9"/>
        <v>44735548</v>
      </c>
    </row>
    <row r="591" spans="4:7" x14ac:dyDescent="0.3">
      <c r="D591" s="2" t="s">
        <v>14726</v>
      </c>
      <c r="E591" s="2">
        <v>56715371</v>
      </c>
      <c r="F591" s="2">
        <v>12000000</v>
      </c>
      <c r="G591" s="2">
        <f t="shared" si="9"/>
        <v>44715371</v>
      </c>
    </row>
    <row r="592" spans="4:7" x14ac:dyDescent="0.3">
      <c r="D592" s="2" t="s">
        <v>13589</v>
      </c>
      <c r="E592" s="2">
        <v>56631572</v>
      </c>
      <c r="F592" s="2">
        <v>12000000</v>
      </c>
      <c r="G592" s="2">
        <f t="shared" si="9"/>
        <v>44631572</v>
      </c>
    </row>
    <row r="593" spans="4:7" x14ac:dyDescent="0.3">
      <c r="D593" s="2" t="s">
        <v>2590</v>
      </c>
      <c r="E593" s="2">
        <v>124590960</v>
      </c>
      <c r="F593" s="2">
        <v>80000000</v>
      </c>
      <c r="G593" s="2">
        <f t="shared" si="9"/>
        <v>44590960</v>
      </c>
    </row>
    <row r="594" spans="4:7" x14ac:dyDescent="0.3">
      <c r="D594" s="2" t="s">
        <v>13655</v>
      </c>
      <c r="E594" s="2">
        <v>57300000</v>
      </c>
      <c r="F594" s="2">
        <v>13000000</v>
      </c>
      <c r="G594" s="2">
        <f t="shared" si="9"/>
        <v>44300000</v>
      </c>
    </row>
    <row r="595" spans="4:7" x14ac:dyDescent="0.3">
      <c r="D595" s="2" t="s">
        <v>15988</v>
      </c>
      <c r="E595" s="2">
        <v>52287414</v>
      </c>
      <c r="F595" s="2">
        <v>8000000</v>
      </c>
      <c r="G595" s="2">
        <f t="shared" si="9"/>
        <v>44287414</v>
      </c>
    </row>
    <row r="596" spans="4:7" x14ac:dyDescent="0.3">
      <c r="D596" s="2" t="s">
        <v>6393</v>
      </c>
      <c r="E596" s="2">
        <v>64149837</v>
      </c>
      <c r="F596" s="2">
        <v>20000000</v>
      </c>
      <c r="G596" s="2">
        <f t="shared" si="9"/>
        <v>44149837</v>
      </c>
    </row>
    <row r="597" spans="4:7" x14ac:dyDescent="0.3">
      <c r="D597" s="2" t="s">
        <v>3981</v>
      </c>
      <c r="E597" s="2">
        <v>104148781</v>
      </c>
      <c r="F597" s="2">
        <v>60000000</v>
      </c>
      <c r="G597" s="2">
        <f t="shared" si="9"/>
        <v>44148781</v>
      </c>
    </row>
    <row r="598" spans="4:7" x14ac:dyDescent="0.3">
      <c r="D598" s="2" t="s">
        <v>22829</v>
      </c>
      <c r="E598" s="2">
        <v>44540956</v>
      </c>
      <c r="F598" s="2">
        <v>400000</v>
      </c>
      <c r="G598" s="2">
        <f t="shared" si="9"/>
        <v>44140956</v>
      </c>
    </row>
    <row r="599" spans="4:7" x14ac:dyDescent="0.3">
      <c r="D599" s="2" t="s">
        <v>7291</v>
      </c>
      <c r="E599" s="2">
        <v>79100000</v>
      </c>
      <c r="F599" s="2">
        <v>35000000</v>
      </c>
      <c r="G599" s="2">
        <f t="shared" si="9"/>
        <v>44100000</v>
      </c>
    </row>
    <row r="600" spans="4:7" x14ac:dyDescent="0.3">
      <c r="D600" s="2" t="s">
        <v>6398</v>
      </c>
      <c r="E600" s="2">
        <v>83906114</v>
      </c>
      <c r="F600" s="2">
        <v>40000000</v>
      </c>
      <c r="G600" s="2">
        <f t="shared" si="9"/>
        <v>43906114</v>
      </c>
    </row>
    <row r="601" spans="4:7" x14ac:dyDescent="0.3">
      <c r="D601" s="2" t="s">
        <v>3025</v>
      </c>
      <c r="E601" s="2">
        <v>118823091</v>
      </c>
      <c r="F601" s="2">
        <v>75000000</v>
      </c>
      <c r="G601" s="2">
        <f t="shared" si="9"/>
        <v>43823091</v>
      </c>
    </row>
    <row r="602" spans="4:7" x14ac:dyDescent="0.3">
      <c r="D602" s="2" t="s">
        <v>417</v>
      </c>
      <c r="E602" s="2">
        <v>223806889</v>
      </c>
      <c r="F602" s="2">
        <v>180000000</v>
      </c>
      <c r="G602" s="2">
        <f t="shared" si="9"/>
        <v>43806889</v>
      </c>
    </row>
    <row r="603" spans="4:7" x14ac:dyDescent="0.3">
      <c r="D603" s="2" t="s">
        <v>4608</v>
      </c>
      <c r="E603" s="2">
        <v>98711404</v>
      </c>
      <c r="F603" s="2">
        <v>55000000</v>
      </c>
      <c r="G603" s="2">
        <f t="shared" si="9"/>
        <v>43711404</v>
      </c>
    </row>
    <row r="604" spans="4:7" x14ac:dyDescent="0.3">
      <c r="D604" s="2" t="s">
        <v>5760</v>
      </c>
      <c r="E604" s="2">
        <v>88625922</v>
      </c>
      <c r="F604" s="2">
        <v>45000000</v>
      </c>
      <c r="G604" s="2">
        <f t="shared" si="9"/>
        <v>43625922</v>
      </c>
    </row>
    <row r="605" spans="4:7" x14ac:dyDescent="0.3">
      <c r="D605" s="2" t="s">
        <v>5078</v>
      </c>
      <c r="E605" s="2">
        <v>88504640</v>
      </c>
      <c r="F605" s="2">
        <v>45000000</v>
      </c>
      <c r="G605" s="2">
        <f t="shared" si="9"/>
        <v>43504640</v>
      </c>
    </row>
    <row r="606" spans="4:7" x14ac:dyDescent="0.3">
      <c r="D606" s="2" t="s">
        <v>12345</v>
      </c>
      <c r="E606" s="2">
        <v>59847242</v>
      </c>
      <c r="F606" s="2">
        <v>16500000</v>
      </c>
      <c r="G606" s="2">
        <f t="shared" si="9"/>
        <v>43347242</v>
      </c>
    </row>
    <row r="607" spans="4:7" x14ac:dyDescent="0.3">
      <c r="D607" s="2" t="s">
        <v>8923</v>
      </c>
      <c r="E607" s="2">
        <v>71346930</v>
      </c>
      <c r="F607" s="2">
        <v>28000000</v>
      </c>
      <c r="G607" s="2">
        <f t="shared" si="9"/>
        <v>43346930</v>
      </c>
    </row>
    <row r="608" spans="4:7" x14ac:dyDescent="0.3">
      <c r="D608" s="2" t="s">
        <v>10718</v>
      </c>
      <c r="E608" s="2">
        <v>62933793</v>
      </c>
      <c r="F608" s="2">
        <v>20000000</v>
      </c>
      <c r="G608" s="2">
        <f t="shared" si="9"/>
        <v>42933793</v>
      </c>
    </row>
    <row r="609" spans="4:7" x14ac:dyDescent="0.3">
      <c r="D609" s="2" t="s">
        <v>5798</v>
      </c>
      <c r="E609" s="2">
        <v>162792677</v>
      </c>
      <c r="F609" s="2">
        <v>120000000</v>
      </c>
      <c r="G609" s="2">
        <f t="shared" si="9"/>
        <v>42792677</v>
      </c>
    </row>
    <row r="610" spans="4:7" x14ac:dyDescent="0.3">
      <c r="D610" s="2" t="s">
        <v>14095</v>
      </c>
      <c r="E610" s="2">
        <v>54724272</v>
      </c>
      <c r="F610" s="2">
        <v>12000000</v>
      </c>
      <c r="G610" s="2">
        <f t="shared" si="9"/>
        <v>42724272</v>
      </c>
    </row>
    <row r="611" spans="4:7" x14ac:dyDescent="0.3">
      <c r="D611" s="2" t="s">
        <v>2343</v>
      </c>
      <c r="E611" s="2">
        <v>127706877</v>
      </c>
      <c r="F611" s="2">
        <v>85000000</v>
      </c>
      <c r="G611" s="2">
        <f t="shared" si="9"/>
        <v>42706877</v>
      </c>
    </row>
    <row r="612" spans="4:7" x14ac:dyDescent="0.3">
      <c r="D612" s="2" t="s">
        <v>3040</v>
      </c>
      <c r="E612" s="2">
        <v>117698894</v>
      </c>
      <c r="F612" s="2">
        <v>75000000</v>
      </c>
      <c r="G612" s="2">
        <f t="shared" si="9"/>
        <v>42698894</v>
      </c>
    </row>
    <row r="613" spans="4:7" x14ac:dyDescent="0.3">
      <c r="D613" s="2" t="s">
        <v>1347</v>
      </c>
      <c r="E613" s="2">
        <v>182618434</v>
      </c>
      <c r="F613" s="2">
        <v>140000000</v>
      </c>
      <c r="G613" s="2">
        <f t="shared" si="9"/>
        <v>42618434</v>
      </c>
    </row>
    <row r="614" spans="4:7" x14ac:dyDescent="0.3">
      <c r="D614" s="2" t="s">
        <v>9090</v>
      </c>
      <c r="E614" s="2">
        <v>69586544</v>
      </c>
      <c r="F614" s="2">
        <v>27000000</v>
      </c>
      <c r="G614" s="2">
        <f t="shared" si="9"/>
        <v>42586544</v>
      </c>
    </row>
    <row r="615" spans="4:7" x14ac:dyDescent="0.3">
      <c r="D615" s="2" t="s">
        <v>6323</v>
      </c>
      <c r="E615" s="2">
        <v>82522790</v>
      </c>
      <c r="F615" s="2">
        <v>40000000</v>
      </c>
      <c r="G615" s="2">
        <f t="shared" si="9"/>
        <v>42522790</v>
      </c>
    </row>
    <row r="616" spans="4:7" x14ac:dyDescent="0.3">
      <c r="D616" s="2" t="s">
        <v>18126</v>
      </c>
      <c r="E616" s="2">
        <v>47277326</v>
      </c>
      <c r="F616" s="2">
        <v>4800000</v>
      </c>
      <c r="G616" s="2">
        <f t="shared" si="9"/>
        <v>42477326</v>
      </c>
    </row>
    <row r="617" spans="4:7" x14ac:dyDescent="0.3">
      <c r="D617" s="2" t="s">
        <v>2126</v>
      </c>
      <c r="E617" s="2">
        <v>132373442</v>
      </c>
      <c r="F617" s="2">
        <v>90000000</v>
      </c>
      <c r="G617" s="2">
        <f t="shared" si="9"/>
        <v>42373442</v>
      </c>
    </row>
    <row r="618" spans="4:7" x14ac:dyDescent="0.3">
      <c r="D618" s="2" t="s">
        <v>13664</v>
      </c>
      <c r="E618" s="2">
        <v>49369900</v>
      </c>
      <c r="F618" s="2">
        <v>7000000</v>
      </c>
      <c r="G618" s="2">
        <f t="shared" si="9"/>
        <v>42369900</v>
      </c>
    </row>
    <row r="619" spans="4:7" x14ac:dyDescent="0.3">
      <c r="D619" s="2" t="s">
        <v>18863</v>
      </c>
      <c r="E619" s="2">
        <v>45857453</v>
      </c>
      <c r="F619" s="2">
        <v>3500000</v>
      </c>
      <c r="G619" s="2">
        <f t="shared" si="9"/>
        <v>42357453</v>
      </c>
    </row>
    <row r="620" spans="4:7" x14ac:dyDescent="0.3">
      <c r="D620" s="2" t="s">
        <v>1179</v>
      </c>
      <c r="E620" s="2">
        <v>177343675</v>
      </c>
      <c r="F620" s="2">
        <v>135000000</v>
      </c>
      <c r="G620" s="2">
        <f t="shared" si="9"/>
        <v>42343675</v>
      </c>
    </row>
    <row r="621" spans="4:7" x14ac:dyDescent="0.3">
      <c r="D621" s="2" t="s">
        <v>8864</v>
      </c>
      <c r="E621" s="2">
        <v>70235322</v>
      </c>
      <c r="F621" s="2">
        <v>28000000</v>
      </c>
      <c r="G621" s="2">
        <f t="shared" si="9"/>
        <v>42235322</v>
      </c>
    </row>
    <row r="622" spans="4:7" x14ac:dyDescent="0.3">
      <c r="D622" s="2" t="s">
        <v>14881</v>
      </c>
      <c r="E622" s="2">
        <v>52200504</v>
      </c>
      <c r="F622" s="2">
        <v>10000000</v>
      </c>
      <c r="G622" s="2">
        <f t="shared" si="9"/>
        <v>42200504</v>
      </c>
    </row>
    <row r="623" spans="4:7" x14ac:dyDescent="0.3">
      <c r="D623" s="2" t="s">
        <v>11762</v>
      </c>
      <c r="E623" s="2">
        <v>60057639</v>
      </c>
      <c r="F623" s="2">
        <v>18000000</v>
      </c>
      <c r="G623" s="2">
        <f t="shared" si="9"/>
        <v>42057639</v>
      </c>
    </row>
    <row r="624" spans="4:7" x14ac:dyDescent="0.3">
      <c r="D624" s="2" t="s">
        <v>14514</v>
      </c>
      <c r="E624" s="2">
        <v>52929168</v>
      </c>
      <c r="F624" s="2">
        <v>11000000</v>
      </c>
      <c r="G624" s="2">
        <f t="shared" si="9"/>
        <v>41929168</v>
      </c>
    </row>
    <row r="625" spans="4:7" x14ac:dyDescent="0.3">
      <c r="D625" s="2" t="s">
        <v>8079</v>
      </c>
      <c r="E625" s="2">
        <v>72077000</v>
      </c>
      <c r="F625" s="2">
        <v>30250000</v>
      </c>
      <c r="G625" s="2">
        <f t="shared" si="9"/>
        <v>41827000</v>
      </c>
    </row>
    <row r="626" spans="4:7" x14ac:dyDescent="0.3">
      <c r="D626" s="2" t="s">
        <v>2928</v>
      </c>
      <c r="E626" s="2">
        <v>119793567</v>
      </c>
      <c r="F626" s="2">
        <v>78000000</v>
      </c>
      <c r="G626" s="2">
        <f t="shared" si="9"/>
        <v>41793567</v>
      </c>
    </row>
    <row r="627" spans="4:7" x14ac:dyDescent="0.3">
      <c r="D627" s="2" t="s">
        <v>6339</v>
      </c>
      <c r="E627" s="2">
        <v>81593527</v>
      </c>
      <c r="F627" s="2">
        <v>40000000</v>
      </c>
      <c r="G627" s="2">
        <f t="shared" si="9"/>
        <v>41593527</v>
      </c>
    </row>
    <row r="628" spans="4:7" x14ac:dyDescent="0.3">
      <c r="D628" s="2" t="s">
        <v>11769</v>
      </c>
      <c r="E628" s="2">
        <v>59573085</v>
      </c>
      <c r="F628" s="2">
        <v>18000000</v>
      </c>
      <c r="G628" s="2">
        <f t="shared" si="9"/>
        <v>41573085</v>
      </c>
    </row>
    <row r="629" spans="4:7" x14ac:dyDescent="0.3">
      <c r="D629" s="2" t="s">
        <v>9556</v>
      </c>
      <c r="E629" s="2">
        <v>66489425</v>
      </c>
      <c r="F629" s="2">
        <v>25000000</v>
      </c>
      <c r="G629" s="2">
        <f t="shared" si="9"/>
        <v>41489425</v>
      </c>
    </row>
    <row r="630" spans="4:7" x14ac:dyDescent="0.3">
      <c r="D630" s="2" t="s">
        <v>5129</v>
      </c>
      <c r="E630" s="2">
        <v>91439400</v>
      </c>
      <c r="F630" s="2">
        <v>50000000</v>
      </c>
      <c r="G630" s="2">
        <f t="shared" si="9"/>
        <v>41439400</v>
      </c>
    </row>
    <row r="631" spans="4:7" x14ac:dyDescent="0.3">
      <c r="D631" s="2" t="s">
        <v>6333</v>
      </c>
      <c r="E631" s="2">
        <v>81292135</v>
      </c>
      <c r="F631" s="2">
        <v>40000000</v>
      </c>
      <c r="G631" s="2">
        <f t="shared" si="9"/>
        <v>41292135</v>
      </c>
    </row>
    <row r="632" spans="4:7" x14ac:dyDescent="0.3">
      <c r="D632" s="2" t="s">
        <v>5590</v>
      </c>
      <c r="E632" s="2">
        <v>89253340</v>
      </c>
      <c r="F632" s="2">
        <v>48000000</v>
      </c>
      <c r="G632" s="2">
        <f t="shared" si="9"/>
        <v>41253340</v>
      </c>
    </row>
    <row r="633" spans="4:7" x14ac:dyDescent="0.3">
      <c r="D633" s="2" t="s">
        <v>10092</v>
      </c>
      <c r="E633" s="2">
        <v>65182182</v>
      </c>
      <c r="F633" s="2">
        <v>24000000</v>
      </c>
      <c r="G633" s="2">
        <f t="shared" si="9"/>
        <v>41182182</v>
      </c>
    </row>
    <row r="634" spans="4:7" x14ac:dyDescent="0.3">
      <c r="D634" s="2" t="s">
        <v>2355</v>
      </c>
      <c r="E634" s="2">
        <v>126149655</v>
      </c>
      <c r="F634" s="2">
        <v>85000000</v>
      </c>
      <c r="G634" s="2">
        <f t="shared" si="9"/>
        <v>41149655</v>
      </c>
    </row>
    <row r="635" spans="4:7" x14ac:dyDescent="0.3">
      <c r="D635" s="2" t="s">
        <v>7011</v>
      </c>
      <c r="E635" s="2">
        <v>71038190</v>
      </c>
      <c r="F635" s="2">
        <v>30000000</v>
      </c>
      <c r="G635" s="2">
        <f t="shared" si="9"/>
        <v>41038190</v>
      </c>
    </row>
    <row r="636" spans="4:7" x14ac:dyDescent="0.3">
      <c r="D636" s="2" t="s">
        <v>5064</v>
      </c>
      <c r="E636" s="2">
        <v>91030827</v>
      </c>
      <c r="F636" s="2">
        <v>50000000</v>
      </c>
      <c r="G636" s="2">
        <f t="shared" si="9"/>
        <v>41030827</v>
      </c>
    </row>
    <row r="637" spans="4:7" x14ac:dyDescent="0.3">
      <c r="D637" s="2" t="s">
        <v>15604</v>
      </c>
      <c r="E637" s="2">
        <v>50000000</v>
      </c>
      <c r="F637" s="2">
        <v>9000000</v>
      </c>
      <c r="G637" s="2">
        <f t="shared" si="9"/>
        <v>41000000</v>
      </c>
    </row>
    <row r="638" spans="4:7" x14ac:dyDescent="0.3">
      <c r="D638" s="2" t="s">
        <v>3235</v>
      </c>
      <c r="E638" s="2">
        <v>112950721</v>
      </c>
      <c r="F638" s="2">
        <v>72000000</v>
      </c>
      <c r="G638" s="2">
        <f t="shared" si="9"/>
        <v>40950721</v>
      </c>
    </row>
    <row r="639" spans="4:7" x14ac:dyDescent="0.3">
      <c r="D639" s="2" t="s">
        <v>14824</v>
      </c>
      <c r="E639" s="2">
        <v>50752337</v>
      </c>
      <c r="F639" s="2">
        <v>10000000</v>
      </c>
      <c r="G639" s="2">
        <f t="shared" si="9"/>
        <v>40752337</v>
      </c>
    </row>
    <row r="640" spans="4:7" x14ac:dyDescent="0.3">
      <c r="D640" s="2" t="s">
        <v>6974</v>
      </c>
      <c r="E640" s="2">
        <v>75668868</v>
      </c>
      <c r="F640" s="2">
        <v>35000000</v>
      </c>
      <c r="G640" s="2">
        <f t="shared" si="9"/>
        <v>40668868</v>
      </c>
    </row>
    <row r="641" spans="4:7" x14ac:dyDescent="0.3">
      <c r="D641" s="2" t="s">
        <v>18436</v>
      </c>
      <c r="E641" s="2">
        <v>44566004</v>
      </c>
      <c r="F641" s="2">
        <v>4000000</v>
      </c>
      <c r="G641" s="2">
        <f t="shared" si="9"/>
        <v>40566004</v>
      </c>
    </row>
    <row r="642" spans="4:7" x14ac:dyDescent="0.3">
      <c r="D642" s="2" t="s">
        <v>9049</v>
      </c>
      <c r="E642" s="2">
        <v>67900000</v>
      </c>
      <c r="F642" s="2">
        <v>27500000</v>
      </c>
      <c r="G642" s="2">
        <f t="shared" si="9"/>
        <v>40400000</v>
      </c>
    </row>
    <row r="643" spans="4:7" x14ac:dyDescent="0.3">
      <c r="D643" s="2" t="s">
        <v>5113</v>
      </c>
      <c r="E643" s="2">
        <v>75367693</v>
      </c>
      <c r="F643" s="2">
        <v>35000000</v>
      </c>
      <c r="G643" s="2">
        <f t="shared" si="9"/>
        <v>40367693</v>
      </c>
    </row>
    <row r="644" spans="4:7" x14ac:dyDescent="0.3">
      <c r="D644" s="2" t="s">
        <v>17554</v>
      </c>
      <c r="E644" s="2">
        <v>44793200</v>
      </c>
      <c r="F644" s="2">
        <v>4500000</v>
      </c>
      <c r="G644" s="2">
        <f t="shared" si="9"/>
        <v>40293200</v>
      </c>
    </row>
    <row r="645" spans="4:7" x14ac:dyDescent="0.3">
      <c r="D645" s="2" t="s">
        <v>6343</v>
      </c>
      <c r="E645" s="2">
        <v>75274748</v>
      </c>
      <c r="F645" s="2">
        <v>35000000</v>
      </c>
      <c r="G645" s="2">
        <f t="shared" ref="G645:G708" si="10">E645-F645</f>
        <v>40274748</v>
      </c>
    </row>
    <row r="646" spans="4:7" x14ac:dyDescent="0.3">
      <c r="D646" s="2" t="s">
        <v>12740</v>
      </c>
      <c r="E646" s="2">
        <v>55184721</v>
      </c>
      <c r="F646" s="2">
        <v>15000000</v>
      </c>
      <c r="G646" s="2">
        <f t="shared" si="10"/>
        <v>40184721</v>
      </c>
    </row>
    <row r="647" spans="4:7" x14ac:dyDescent="0.3">
      <c r="D647" s="2" t="s">
        <v>2600</v>
      </c>
      <c r="E647" s="2">
        <v>120136047</v>
      </c>
      <c r="F647" s="2">
        <v>80000000</v>
      </c>
      <c r="G647" s="2">
        <f t="shared" si="10"/>
        <v>40136047</v>
      </c>
    </row>
    <row r="648" spans="4:7" x14ac:dyDescent="0.3">
      <c r="D648" s="2" t="s">
        <v>4647</v>
      </c>
      <c r="E648" s="2">
        <v>70098138</v>
      </c>
      <c r="F648" s="2">
        <v>30000000</v>
      </c>
      <c r="G648" s="2">
        <f t="shared" si="10"/>
        <v>40098138</v>
      </c>
    </row>
    <row r="649" spans="4:7" x14ac:dyDescent="0.3">
      <c r="D649" s="2" t="s">
        <v>10731</v>
      </c>
      <c r="E649" s="2">
        <v>60072596</v>
      </c>
      <c r="F649" s="2">
        <v>20000000</v>
      </c>
      <c r="G649" s="2">
        <f t="shared" si="10"/>
        <v>40072596</v>
      </c>
    </row>
    <row r="650" spans="4:7" x14ac:dyDescent="0.3">
      <c r="D650" s="2" t="s">
        <v>8257</v>
      </c>
      <c r="E650" s="2">
        <v>56816662</v>
      </c>
      <c r="F650" s="2">
        <v>17000000</v>
      </c>
      <c r="G650" s="2">
        <f t="shared" si="10"/>
        <v>39816662</v>
      </c>
    </row>
    <row r="651" spans="4:7" x14ac:dyDescent="0.3">
      <c r="D651" s="2" t="s">
        <v>366</v>
      </c>
      <c r="E651" s="2">
        <v>144812796</v>
      </c>
      <c r="F651" s="2">
        <v>105000000</v>
      </c>
      <c r="G651" s="2">
        <f t="shared" si="10"/>
        <v>39812796</v>
      </c>
    </row>
    <row r="652" spans="4:7" x14ac:dyDescent="0.3">
      <c r="D652" s="2" t="s">
        <v>9242</v>
      </c>
      <c r="E652" s="2">
        <v>65703412</v>
      </c>
      <c r="F652" s="2">
        <v>26000000</v>
      </c>
      <c r="G652" s="2">
        <f t="shared" si="10"/>
        <v>39703412</v>
      </c>
    </row>
    <row r="653" spans="4:7" x14ac:dyDescent="0.3">
      <c r="D653" s="2" t="s">
        <v>11559</v>
      </c>
      <c r="E653" s="2">
        <v>58571513</v>
      </c>
      <c r="F653" s="2">
        <v>19000000</v>
      </c>
      <c r="G653" s="2">
        <f t="shared" si="10"/>
        <v>39571513</v>
      </c>
    </row>
    <row r="654" spans="4:7" x14ac:dyDescent="0.3">
      <c r="D654" s="2" t="s">
        <v>4978</v>
      </c>
      <c r="E654" s="2">
        <v>90567722</v>
      </c>
      <c r="F654" s="2">
        <v>51000000</v>
      </c>
      <c r="G654" s="2">
        <f t="shared" si="10"/>
        <v>39567722</v>
      </c>
    </row>
    <row r="655" spans="4:7" x14ac:dyDescent="0.3">
      <c r="D655" s="2" t="s">
        <v>14520</v>
      </c>
      <c r="E655" s="2">
        <v>50461335</v>
      </c>
      <c r="F655" s="2">
        <v>11000000</v>
      </c>
      <c r="G655" s="2">
        <f t="shared" si="10"/>
        <v>39461335</v>
      </c>
    </row>
    <row r="656" spans="4:7" x14ac:dyDescent="0.3">
      <c r="D656" s="2" t="s">
        <v>17560</v>
      </c>
      <c r="E656" s="2">
        <v>44456509</v>
      </c>
      <c r="F656" s="2">
        <v>5000000</v>
      </c>
      <c r="G656" s="2">
        <f t="shared" si="10"/>
        <v>39456509</v>
      </c>
    </row>
    <row r="657" spans="4:7" x14ac:dyDescent="0.3">
      <c r="D657" s="2" t="s">
        <v>13738</v>
      </c>
      <c r="E657" s="2">
        <v>52543632</v>
      </c>
      <c r="F657" s="2">
        <v>13200000</v>
      </c>
      <c r="G657" s="2">
        <f t="shared" si="10"/>
        <v>39343632</v>
      </c>
    </row>
    <row r="658" spans="4:7" x14ac:dyDescent="0.3">
      <c r="D658" s="2" t="s">
        <v>8861</v>
      </c>
      <c r="E658" s="2">
        <v>67266300</v>
      </c>
      <c r="F658" s="2">
        <v>28000000</v>
      </c>
      <c r="G658" s="2">
        <f t="shared" si="10"/>
        <v>39266300</v>
      </c>
    </row>
    <row r="659" spans="4:7" x14ac:dyDescent="0.3">
      <c r="D659" s="2" t="s">
        <v>20658</v>
      </c>
      <c r="E659" s="2">
        <v>40990055</v>
      </c>
      <c r="F659" s="2">
        <v>1800000</v>
      </c>
      <c r="G659" s="2">
        <f t="shared" si="10"/>
        <v>39190055</v>
      </c>
    </row>
    <row r="660" spans="4:7" x14ac:dyDescent="0.3">
      <c r="D660" s="2" t="s">
        <v>8248</v>
      </c>
      <c r="E660" s="2">
        <v>58156435</v>
      </c>
      <c r="F660" s="2">
        <v>19000000</v>
      </c>
      <c r="G660" s="2">
        <f t="shared" si="10"/>
        <v>39156435</v>
      </c>
    </row>
    <row r="661" spans="4:7" x14ac:dyDescent="0.3">
      <c r="D661" s="2" t="s">
        <v>22494</v>
      </c>
      <c r="E661" s="2">
        <v>39552600</v>
      </c>
      <c r="F661" s="2">
        <v>500000</v>
      </c>
      <c r="G661" s="2">
        <f t="shared" si="10"/>
        <v>39052600</v>
      </c>
    </row>
    <row r="662" spans="4:7" x14ac:dyDescent="0.3">
      <c r="D662" s="2" t="s">
        <v>8951</v>
      </c>
      <c r="E662" s="2">
        <v>66950483</v>
      </c>
      <c r="F662" s="2">
        <v>28000000</v>
      </c>
      <c r="G662" s="2">
        <f t="shared" si="10"/>
        <v>38950483</v>
      </c>
    </row>
    <row r="663" spans="4:7" x14ac:dyDescent="0.3">
      <c r="D663" s="2" t="s">
        <v>13890</v>
      </c>
      <c r="E663" s="2">
        <v>51872378</v>
      </c>
      <c r="F663" s="2">
        <v>13000000</v>
      </c>
      <c r="G663" s="2">
        <f t="shared" si="10"/>
        <v>38872378</v>
      </c>
    </row>
    <row r="664" spans="4:7" x14ac:dyDescent="0.3">
      <c r="D664" s="2" t="s">
        <v>4620</v>
      </c>
      <c r="E664" s="2">
        <v>93815117</v>
      </c>
      <c r="F664" s="2">
        <v>55000000</v>
      </c>
      <c r="G664" s="2">
        <f t="shared" si="10"/>
        <v>38815117</v>
      </c>
    </row>
    <row r="665" spans="4:7" x14ac:dyDescent="0.3">
      <c r="D665" s="2" t="s">
        <v>14528</v>
      </c>
      <c r="E665" s="2">
        <v>49797148</v>
      </c>
      <c r="F665" s="2">
        <v>11000000</v>
      </c>
      <c r="G665" s="2">
        <f t="shared" si="10"/>
        <v>38797148</v>
      </c>
    </row>
    <row r="666" spans="4:7" x14ac:dyDescent="0.3">
      <c r="D666" s="2" t="s">
        <v>15053</v>
      </c>
      <c r="E666" s="2">
        <v>43771291</v>
      </c>
      <c r="F666" s="2">
        <v>5000000</v>
      </c>
      <c r="G666" s="2">
        <f t="shared" si="10"/>
        <v>38771291</v>
      </c>
    </row>
    <row r="667" spans="4:7" x14ac:dyDescent="0.3">
      <c r="D667" s="2" t="s">
        <v>354</v>
      </c>
      <c r="E667" s="2">
        <v>228756232</v>
      </c>
      <c r="F667" s="2">
        <v>190000000</v>
      </c>
      <c r="G667" s="2">
        <f t="shared" si="10"/>
        <v>38756232</v>
      </c>
    </row>
    <row r="668" spans="4:7" x14ac:dyDescent="0.3">
      <c r="D668" s="2" t="s">
        <v>11590</v>
      </c>
      <c r="E668" s="2">
        <v>51697449</v>
      </c>
      <c r="F668" s="2">
        <v>13000000</v>
      </c>
      <c r="G668" s="2">
        <f t="shared" si="10"/>
        <v>38697449</v>
      </c>
    </row>
    <row r="669" spans="4:7" x14ac:dyDescent="0.3">
      <c r="D669" s="2" t="s">
        <v>5099</v>
      </c>
      <c r="E669" s="2">
        <v>88658172</v>
      </c>
      <c r="F669" s="2">
        <v>50000000</v>
      </c>
      <c r="G669" s="2">
        <f t="shared" si="10"/>
        <v>38658172</v>
      </c>
    </row>
    <row r="670" spans="4:7" x14ac:dyDescent="0.3">
      <c r="D670" s="2" t="s">
        <v>572</v>
      </c>
      <c r="E670" s="2">
        <v>208543795</v>
      </c>
      <c r="F670" s="2">
        <v>170000000</v>
      </c>
      <c r="G670" s="2">
        <f t="shared" si="10"/>
        <v>38543795</v>
      </c>
    </row>
    <row r="671" spans="4:7" x14ac:dyDescent="0.3">
      <c r="D671" s="2" t="s">
        <v>14815</v>
      </c>
      <c r="E671" s="2">
        <v>52293982</v>
      </c>
      <c r="F671" s="2">
        <v>13800000</v>
      </c>
      <c r="G671" s="2">
        <f t="shared" si="10"/>
        <v>38493982</v>
      </c>
    </row>
    <row r="672" spans="4:7" x14ac:dyDescent="0.3">
      <c r="D672" s="2" t="s">
        <v>4624</v>
      </c>
      <c r="E672" s="2">
        <v>91400000</v>
      </c>
      <c r="F672" s="2">
        <v>53000000</v>
      </c>
      <c r="G672" s="2">
        <f t="shared" si="10"/>
        <v>38400000</v>
      </c>
    </row>
    <row r="673" spans="4:7" x14ac:dyDescent="0.3">
      <c r="D673" s="2" t="s">
        <v>5735</v>
      </c>
      <c r="E673" s="2">
        <v>83287363</v>
      </c>
      <c r="F673" s="2">
        <v>45000000</v>
      </c>
      <c r="G673" s="2">
        <f t="shared" si="10"/>
        <v>38287363</v>
      </c>
    </row>
    <row r="674" spans="4:7" x14ac:dyDescent="0.3">
      <c r="D674" s="2" t="s">
        <v>1300</v>
      </c>
      <c r="E674" s="2">
        <v>163192114</v>
      </c>
      <c r="F674" s="2">
        <v>125000000</v>
      </c>
      <c r="G674" s="2">
        <f t="shared" si="10"/>
        <v>38192114</v>
      </c>
    </row>
    <row r="675" spans="4:7" x14ac:dyDescent="0.3">
      <c r="D675" s="2" t="s">
        <v>11605</v>
      </c>
      <c r="E675" s="2">
        <v>56127162</v>
      </c>
      <c r="F675" s="2">
        <v>18000000</v>
      </c>
      <c r="G675" s="2">
        <f t="shared" si="10"/>
        <v>38127162</v>
      </c>
    </row>
    <row r="676" spans="4:7" x14ac:dyDescent="0.3">
      <c r="D676" s="2" t="s">
        <v>3058</v>
      </c>
      <c r="E676" s="2">
        <v>73023275</v>
      </c>
      <c r="F676" s="2">
        <v>35000000</v>
      </c>
      <c r="G676" s="2">
        <f t="shared" si="10"/>
        <v>38023275</v>
      </c>
    </row>
    <row r="677" spans="4:7" x14ac:dyDescent="0.3">
      <c r="D677" s="2" t="s">
        <v>12388</v>
      </c>
      <c r="E677" s="2">
        <v>54000000</v>
      </c>
      <c r="F677" s="2">
        <v>16000000</v>
      </c>
      <c r="G677" s="2">
        <f t="shared" si="10"/>
        <v>38000000</v>
      </c>
    </row>
    <row r="678" spans="4:7" x14ac:dyDescent="0.3">
      <c r="D678" s="2" t="s">
        <v>7927</v>
      </c>
      <c r="E678" s="2">
        <v>57744720</v>
      </c>
      <c r="F678" s="2">
        <v>20000000</v>
      </c>
      <c r="G678" s="2">
        <f t="shared" si="10"/>
        <v>37744720</v>
      </c>
    </row>
    <row r="679" spans="4:7" x14ac:dyDescent="0.3">
      <c r="D679" s="2" t="s">
        <v>10383</v>
      </c>
      <c r="E679" s="2">
        <v>59696176</v>
      </c>
      <c r="F679" s="2">
        <v>22000000</v>
      </c>
      <c r="G679" s="2">
        <f t="shared" si="10"/>
        <v>37696176</v>
      </c>
    </row>
    <row r="680" spans="4:7" x14ac:dyDescent="0.3">
      <c r="D680" s="2" t="s">
        <v>17008</v>
      </c>
      <c r="E680" s="2">
        <v>43650000</v>
      </c>
      <c r="F680" s="2">
        <v>6000000</v>
      </c>
      <c r="G680" s="2">
        <f t="shared" si="10"/>
        <v>37650000</v>
      </c>
    </row>
    <row r="681" spans="4:7" x14ac:dyDescent="0.3">
      <c r="D681" s="2" t="s">
        <v>19799</v>
      </c>
      <c r="E681" s="2">
        <v>40041683</v>
      </c>
      <c r="F681" s="2">
        <v>2500000</v>
      </c>
      <c r="G681" s="2">
        <f t="shared" si="10"/>
        <v>37541683</v>
      </c>
    </row>
    <row r="682" spans="4:7" x14ac:dyDescent="0.3">
      <c r="D682" s="2" t="s">
        <v>7038</v>
      </c>
      <c r="E682" s="2">
        <v>47536959</v>
      </c>
      <c r="F682" s="2">
        <v>10000000</v>
      </c>
      <c r="G682" s="2">
        <f t="shared" si="10"/>
        <v>37536959</v>
      </c>
    </row>
    <row r="683" spans="4:7" x14ac:dyDescent="0.3">
      <c r="D683" s="2" t="s">
        <v>14083</v>
      </c>
      <c r="E683" s="2">
        <v>42365600</v>
      </c>
      <c r="F683" s="2">
        <v>5000000</v>
      </c>
      <c r="G683" s="2">
        <f t="shared" si="10"/>
        <v>37365600</v>
      </c>
    </row>
    <row r="684" spans="4:7" x14ac:dyDescent="0.3">
      <c r="D684" s="2" t="s">
        <v>12749</v>
      </c>
      <c r="E684" s="2">
        <v>54322273</v>
      </c>
      <c r="F684" s="2">
        <v>17000000</v>
      </c>
      <c r="G684" s="2">
        <f t="shared" si="10"/>
        <v>37322273</v>
      </c>
    </row>
    <row r="685" spans="4:7" x14ac:dyDescent="0.3">
      <c r="D685" s="2" t="s">
        <v>13701</v>
      </c>
      <c r="E685" s="2">
        <v>54257433</v>
      </c>
      <c r="F685" s="2">
        <v>17000000</v>
      </c>
      <c r="G685" s="2">
        <f t="shared" si="10"/>
        <v>37257433</v>
      </c>
    </row>
    <row r="686" spans="4:7" x14ac:dyDescent="0.3">
      <c r="D686" s="2" t="s">
        <v>5770</v>
      </c>
      <c r="E686" s="2">
        <v>67253092</v>
      </c>
      <c r="F686" s="2">
        <v>30000000</v>
      </c>
      <c r="G686" s="2">
        <f t="shared" si="10"/>
        <v>37253092</v>
      </c>
    </row>
    <row r="687" spans="4:7" x14ac:dyDescent="0.3">
      <c r="D687" s="2" t="s">
        <v>12264</v>
      </c>
      <c r="E687" s="2">
        <v>54239856</v>
      </c>
      <c r="F687" s="2">
        <v>17000000</v>
      </c>
      <c r="G687" s="2">
        <f t="shared" si="10"/>
        <v>37239856</v>
      </c>
    </row>
    <row r="688" spans="4:7" x14ac:dyDescent="0.3">
      <c r="D688" s="2" t="s">
        <v>15993</v>
      </c>
      <c r="E688" s="2">
        <v>45063889</v>
      </c>
      <c r="F688" s="2">
        <v>8000000</v>
      </c>
      <c r="G688" s="2">
        <f t="shared" si="10"/>
        <v>37063889</v>
      </c>
    </row>
    <row r="689" spans="4:7" x14ac:dyDescent="0.3">
      <c r="D689" s="2" t="s">
        <v>15539</v>
      </c>
      <c r="E689" s="2">
        <v>46300000</v>
      </c>
      <c r="F689" s="2">
        <v>9400000</v>
      </c>
      <c r="G689" s="2">
        <f t="shared" si="10"/>
        <v>36900000</v>
      </c>
    </row>
    <row r="690" spans="4:7" x14ac:dyDescent="0.3">
      <c r="D690" s="2" t="s">
        <v>12396</v>
      </c>
      <c r="E690" s="2">
        <v>52885587</v>
      </c>
      <c r="F690" s="2">
        <v>16000000</v>
      </c>
      <c r="G690" s="2">
        <f t="shared" si="10"/>
        <v>36885587</v>
      </c>
    </row>
    <row r="691" spans="4:7" x14ac:dyDescent="0.3">
      <c r="D691" s="2" t="s">
        <v>11765</v>
      </c>
      <c r="E691" s="2">
        <v>53868030</v>
      </c>
      <c r="F691" s="2">
        <v>17000000</v>
      </c>
      <c r="G691" s="2">
        <f t="shared" si="10"/>
        <v>36868030</v>
      </c>
    </row>
    <row r="692" spans="4:7" x14ac:dyDescent="0.3">
      <c r="D692" s="2" t="s">
        <v>10723</v>
      </c>
      <c r="E692" s="2">
        <v>56667870</v>
      </c>
      <c r="F692" s="2">
        <v>20000000</v>
      </c>
      <c r="G692" s="2">
        <f t="shared" si="10"/>
        <v>36667870</v>
      </c>
    </row>
    <row r="693" spans="4:7" x14ac:dyDescent="0.3">
      <c r="D693" s="2" t="s">
        <v>3337</v>
      </c>
      <c r="E693" s="2">
        <v>116643346</v>
      </c>
      <c r="F693" s="2">
        <v>80000000</v>
      </c>
      <c r="G693" s="2">
        <f t="shared" si="10"/>
        <v>36643346</v>
      </c>
    </row>
    <row r="694" spans="4:7" x14ac:dyDescent="0.3">
      <c r="D694" s="2" t="s">
        <v>1088</v>
      </c>
      <c r="E694" s="2">
        <v>176636816</v>
      </c>
      <c r="F694" s="2">
        <v>140000000</v>
      </c>
      <c r="G694" s="2">
        <f t="shared" si="10"/>
        <v>36636816</v>
      </c>
    </row>
    <row r="695" spans="4:7" x14ac:dyDescent="0.3">
      <c r="D695" s="2" t="s">
        <v>8215</v>
      </c>
      <c r="E695" s="2">
        <v>66600000</v>
      </c>
      <c r="F695" s="2">
        <v>30000000</v>
      </c>
      <c r="G695" s="2">
        <f t="shared" si="10"/>
        <v>36600000</v>
      </c>
    </row>
    <row r="696" spans="4:7" x14ac:dyDescent="0.3">
      <c r="D696" s="2" t="s">
        <v>16451</v>
      </c>
      <c r="E696" s="2">
        <v>43800000</v>
      </c>
      <c r="F696" s="2">
        <v>7200000</v>
      </c>
      <c r="G696" s="2">
        <f t="shared" si="10"/>
        <v>36600000</v>
      </c>
    </row>
    <row r="697" spans="4:7" x14ac:dyDescent="0.3">
      <c r="D697" s="2" t="s">
        <v>8183</v>
      </c>
      <c r="E697" s="2">
        <v>66528842</v>
      </c>
      <c r="F697" s="2">
        <v>30000000</v>
      </c>
      <c r="G697" s="2">
        <f t="shared" si="10"/>
        <v>36528842</v>
      </c>
    </row>
    <row r="698" spans="4:7" x14ac:dyDescent="0.3">
      <c r="D698" s="2" t="s">
        <v>13387</v>
      </c>
      <c r="E698" s="2">
        <v>51527787</v>
      </c>
      <c r="F698" s="2">
        <v>15000000</v>
      </c>
      <c r="G698" s="2">
        <f t="shared" si="10"/>
        <v>36527787</v>
      </c>
    </row>
    <row r="699" spans="4:7" x14ac:dyDescent="0.3">
      <c r="D699" s="2" t="s">
        <v>8206</v>
      </c>
      <c r="E699" s="2">
        <v>66468315</v>
      </c>
      <c r="F699" s="2">
        <v>30000000</v>
      </c>
      <c r="G699" s="2">
        <f t="shared" si="10"/>
        <v>36468315</v>
      </c>
    </row>
    <row r="700" spans="4:7" x14ac:dyDescent="0.3">
      <c r="D700" s="2" t="s">
        <v>10727</v>
      </c>
      <c r="E700" s="2">
        <v>56398162</v>
      </c>
      <c r="F700" s="2">
        <v>20000000</v>
      </c>
      <c r="G700" s="2">
        <f t="shared" si="10"/>
        <v>36398162</v>
      </c>
    </row>
    <row r="701" spans="4:7" x14ac:dyDescent="0.3">
      <c r="D701" s="2" t="s">
        <v>14851</v>
      </c>
      <c r="E701" s="2">
        <v>46377022</v>
      </c>
      <c r="F701" s="2">
        <v>10000000</v>
      </c>
      <c r="G701" s="2">
        <f t="shared" si="10"/>
        <v>36377022</v>
      </c>
    </row>
    <row r="702" spans="4:7" x14ac:dyDescent="0.3">
      <c r="D702" s="2" t="s">
        <v>8873</v>
      </c>
      <c r="E702" s="2">
        <v>64371181</v>
      </c>
      <c r="F702" s="2">
        <v>28000000</v>
      </c>
      <c r="G702" s="2">
        <f t="shared" si="10"/>
        <v>36371181</v>
      </c>
    </row>
    <row r="703" spans="4:7" x14ac:dyDescent="0.3">
      <c r="D703" s="2" t="s">
        <v>10735</v>
      </c>
      <c r="E703" s="2">
        <v>56362352</v>
      </c>
      <c r="F703" s="2">
        <v>20000000</v>
      </c>
      <c r="G703" s="2">
        <f t="shared" si="10"/>
        <v>36362352</v>
      </c>
    </row>
    <row r="704" spans="4:7" x14ac:dyDescent="0.3">
      <c r="D704" s="2" t="s">
        <v>842</v>
      </c>
      <c r="E704" s="2">
        <v>206360018</v>
      </c>
      <c r="F704" s="2">
        <v>170000000</v>
      </c>
      <c r="G704" s="2">
        <f t="shared" si="10"/>
        <v>36360018</v>
      </c>
    </row>
    <row r="705" spans="4:7" x14ac:dyDescent="0.3">
      <c r="D705" s="2" t="s">
        <v>9246</v>
      </c>
      <c r="E705" s="2">
        <v>58328680</v>
      </c>
      <c r="F705" s="2">
        <v>22000000</v>
      </c>
      <c r="G705" s="2">
        <f t="shared" si="10"/>
        <v>36328680</v>
      </c>
    </row>
    <row r="706" spans="4:7" x14ac:dyDescent="0.3">
      <c r="D706" s="2" t="s">
        <v>4662</v>
      </c>
      <c r="E706" s="2">
        <v>66207920</v>
      </c>
      <c r="F706" s="2">
        <v>30000000</v>
      </c>
      <c r="G706" s="2">
        <f t="shared" si="10"/>
        <v>36207920</v>
      </c>
    </row>
    <row r="707" spans="4:7" x14ac:dyDescent="0.3">
      <c r="D707" s="2" t="s">
        <v>10739</v>
      </c>
      <c r="E707" s="2">
        <v>56154094</v>
      </c>
      <c r="F707" s="2">
        <v>20000000</v>
      </c>
      <c r="G707" s="2">
        <f t="shared" si="10"/>
        <v>36154094</v>
      </c>
    </row>
    <row r="708" spans="4:7" x14ac:dyDescent="0.3">
      <c r="D708" s="2" t="s">
        <v>13685</v>
      </c>
      <c r="E708" s="2">
        <v>48637684</v>
      </c>
      <c r="F708" s="2">
        <v>12500000</v>
      </c>
      <c r="G708" s="2">
        <f t="shared" si="10"/>
        <v>36137684</v>
      </c>
    </row>
    <row r="709" spans="4:7" x14ac:dyDescent="0.3">
      <c r="D709" s="2" t="s">
        <v>13713</v>
      </c>
      <c r="E709" s="2">
        <v>49121934</v>
      </c>
      <c r="F709" s="2">
        <v>13000000</v>
      </c>
      <c r="G709" s="2">
        <f t="shared" ref="G709:G772" si="11">E709-F709</f>
        <v>36121934</v>
      </c>
    </row>
    <row r="710" spans="4:7" x14ac:dyDescent="0.3">
      <c r="D710" s="2" t="s">
        <v>16318</v>
      </c>
      <c r="E710" s="2">
        <v>43490057</v>
      </c>
      <c r="F710" s="2">
        <v>7500000</v>
      </c>
      <c r="G710" s="2">
        <f t="shared" si="11"/>
        <v>35990057</v>
      </c>
    </row>
    <row r="711" spans="4:7" x14ac:dyDescent="0.3">
      <c r="D711" s="2" t="s">
        <v>10355</v>
      </c>
      <c r="E711" s="2">
        <v>70960517</v>
      </c>
      <c r="F711" s="2">
        <v>35000000</v>
      </c>
      <c r="G711" s="2">
        <f t="shared" si="11"/>
        <v>35960517</v>
      </c>
    </row>
    <row r="712" spans="4:7" x14ac:dyDescent="0.3">
      <c r="D712" s="2" t="s">
        <v>8899</v>
      </c>
      <c r="E712" s="2">
        <v>63910583</v>
      </c>
      <c r="F712" s="2">
        <v>28000000</v>
      </c>
      <c r="G712" s="2">
        <f t="shared" si="11"/>
        <v>35910583</v>
      </c>
    </row>
    <row r="713" spans="4:7" x14ac:dyDescent="0.3">
      <c r="D713" s="2" t="s">
        <v>13992</v>
      </c>
      <c r="E713" s="2">
        <v>48092846</v>
      </c>
      <c r="F713" s="2">
        <v>12500000</v>
      </c>
      <c r="G713" s="2">
        <f t="shared" si="11"/>
        <v>35592846</v>
      </c>
    </row>
    <row r="714" spans="4:7" x14ac:dyDescent="0.3">
      <c r="D714" s="2" t="s">
        <v>9249</v>
      </c>
      <c r="E714" s="2">
        <v>61490000</v>
      </c>
      <c r="F714" s="2">
        <v>26000000</v>
      </c>
      <c r="G714" s="2">
        <f t="shared" si="11"/>
        <v>35490000</v>
      </c>
    </row>
    <row r="715" spans="4:7" x14ac:dyDescent="0.3">
      <c r="D715" s="2" t="s">
        <v>3673</v>
      </c>
      <c r="E715" s="2">
        <v>100468793</v>
      </c>
      <c r="F715" s="2">
        <v>65000000</v>
      </c>
      <c r="G715" s="2">
        <f t="shared" si="11"/>
        <v>35468793</v>
      </c>
    </row>
    <row r="716" spans="4:7" x14ac:dyDescent="0.3">
      <c r="D716" s="2" t="s">
        <v>10753</v>
      </c>
      <c r="E716" s="2">
        <v>55461307</v>
      </c>
      <c r="F716" s="2">
        <v>20000000</v>
      </c>
      <c r="G716" s="2">
        <f t="shared" si="11"/>
        <v>35461307</v>
      </c>
    </row>
    <row r="717" spans="4:7" x14ac:dyDescent="0.3">
      <c r="D717" s="2" t="s">
        <v>3683</v>
      </c>
      <c r="E717" s="2">
        <v>100448498</v>
      </c>
      <c r="F717" s="2">
        <v>65000000</v>
      </c>
      <c r="G717" s="2">
        <f t="shared" si="11"/>
        <v>35448498</v>
      </c>
    </row>
    <row r="718" spans="4:7" x14ac:dyDescent="0.3">
      <c r="D718" s="2" t="s">
        <v>9504</v>
      </c>
      <c r="E718" s="2">
        <v>60443237</v>
      </c>
      <c r="F718" s="2">
        <v>25000000</v>
      </c>
      <c r="G718" s="2">
        <f t="shared" si="11"/>
        <v>35443237</v>
      </c>
    </row>
    <row r="719" spans="4:7" x14ac:dyDescent="0.3">
      <c r="D719" s="2" t="s">
        <v>287</v>
      </c>
      <c r="E719" s="2">
        <v>245428137</v>
      </c>
      <c r="F719" s="2">
        <v>210000000</v>
      </c>
      <c r="G719" s="2">
        <f t="shared" si="11"/>
        <v>35428137</v>
      </c>
    </row>
    <row r="720" spans="4:7" x14ac:dyDescent="0.3">
      <c r="D720" s="2" t="s">
        <v>6357</v>
      </c>
      <c r="E720" s="2">
        <v>75305995</v>
      </c>
      <c r="F720" s="2">
        <v>40000000</v>
      </c>
      <c r="G720" s="2">
        <f t="shared" si="11"/>
        <v>35305995</v>
      </c>
    </row>
    <row r="721" spans="4:7" x14ac:dyDescent="0.3">
      <c r="D721" s="2" t="s">
        <v>7145</v>
      </c>
      <c r="E721" s="2">
        <v>72279690</v>
      </c>
      <c r="F721" s="2">
        <v>37000000</v>
      </c>
      <c r="G721" s="2">
        <f t="shared" si="11"/>
        <v>35279690</v>
      </c>
    </row>
    <row r="722" spans="4:7" x14ac:dyDescent="0.3">
      <c r="D722" s="2" t="s">
        <v>18440</v>
      </c>
      <c r="E722" s="2">
        <v>39200000</v>
      </c>
      <c r="F722" s="2">
        <v>4000000</v>
      </c>
      <c r="G722" s="2">
        <f t="shared" si="11"/>
        <v>35200000</v>
      </c>
    </row>
    <row r="723" spans="4:7" x14ac:dyDescent="0.3">
      <c r="D723" s="2" t="s">
        <v>19177</v>
      </c>
      <c r="E723" s="2">
        <v>38168022</v>
      </c>
      <c r="F723" s="2">
        <v>3000000</v>
      </c>
      <c r="G723" s="2">
        <f t="shared" si="11"/>
        <v>35168022</v>
      </c>
    </row>
    <row r="724" spans="4:7" x14ac:dyDescent="0.3">
      <c r="D724" s="2" t="s">
        <v>9923</v>
      </c>
      <c r="E724" s="2">
        <v>49122319</v>
      </c>
      <c r="F724" s="2">
        <v>14000000</v>
      </c>
      <c r="G724" s="2">
        <f t="shared" si="11"/>
        <v>35122319</v>
      </c>
    </row>
    <row r="725" spans="4:7" x14ac:dyDescent="0.3">
      <c r="D725" s="2" t="s">
        <v>7152</v>
      </c>
      <c r="E725" s="2">
        <v>71026631</v>
      </c>
      <c r="F725" s="2">
        <v>36000000</v>
      </c>
      <c r="G725" s="2">
        <f t="shared" si="11"/>
        <v>35026631</v>
      </c>
    </row>
    <row r="726" spans="4:7" x14ac:dyDescent="0.3">
      <c r="D726" s="2" t="s">
        <v>8193</v>
      </c>
      <c r="E726" s="2">
        <v>65010106</v>
      </c>
      <c r="F726" s="2">
        <v>30000000</v>
      </c>
      <c r="G726" s="2">
        <f t="shared" si="11"/>
        <v>35010106</v>
      </c>
    </row>
    <row r="727" spans="4:7" x14ac:dyDescent="0.3">
      <c r="D727" s="2" t="s">
        <v>12101</v>
      </c>
      <c r="E727" s="2">
        <v>58006147</v>
      </c>
      <c r="F727" s="2">
        <v>23000000</v>
      </c>
      <c r="G727" s="2">
        <f t="shared" si="11"/>
        <v>35006147</v>
      </c>
    </row>
    <row r="728" spans="4:7" x14ac:dyDescent="0.3">
      <c r="D728" s="2" t="s">
        <v>4047</v>
      </c>
      <c r="E728" s="2">
        <v>100003492</v>
      </c>
      <c r="F728" s="2">
        <v>65000000</v>
      </c>
      <c r="G728" s="2">
        <f t="shared" si="11"/>
        <v>35003492</v>
      </c>
    </row>
    <row r="729" spans="4:7" x14ac:dyDescent="0.3">
      <c r="D729" s="2" t="s">
        <v>12745</v>
      </c>
      <c r="E729" s="2">
        <v>50003300</v>
      </c>
      <c r="F729" s="2">
        <v>15000000</v>
      </c>
      <c r="G729" s="2">
        <f t="shared" si="11"/>
        <v>35003300</v>
      </c>
    </row>
    <row r="730" spans="4:7" x14ac:dyDescent="0.3">
      <c r="D730" s="2" t="s">
        <v>12792</v>
      </c>
      <c r="E730" s="2">
        <v>44886089</v>
      </c>
      <c r="F730" s="2">
        <v>10000000</v>
      </c>
      <c r="G730" s="2">
        <f t="shared" si="11"/>
        <v>34886089</v>
      </c>
    </row>
    <row r="731" spans="4:7" x14ac:dyDescent="0.3">
      <c r="D731" s="2" t="s">
        <v>4635</v>
      </c>
      <c r="E731" s="2">
        <v>89706988</v>
      </c>
      <c r="F731" s="2">
        <v>55000000</v>
      </c>
      <c r="G731" s="2">
        <f t="shared" si="11"/>
        <v>34706988</v>
      </c>
    </row>
    <row r="732" spans="4:7" x14ac:dyDescent="0.3">
      <c r="D732" s="2" t="s">
        <v>10628</v>
      </c>
      <c r="E732" s="2">
        <v>69700000</v>
      </c>
      <c r="F732" s="2">
        <v>35000000</v>
      </c>
      <c r="G732" s="2">
        <f t="shared" si="11"/>
        <v>34700000</v>
      </c>
    </row>
    <row r="733" spans="4:7" x14ac:dyDescent="0.3">
      <c r="D733" s="2" t="s">
        <v>16768</v>
      </c>
      <c r="E733" s="2">
        <v>41400000</v>
      </c>
      <c r="F733" s="2">
        <v>6900000</v>
      </c>
      <c r="G733" s="2">
        <f t="shared" si="11"/>
        <v>34500000</v>
      </c>
    </row>
    <row r="734" spans="4:7" x14ac:dyDescent="0.3">
      <c r="D734" s="2" t="s">
        <v>8903</v>
      </c>
      <c r="E734" s="2">
        <v>62300000</v>
      </c>
      <c r="F734" s="2">
        <v>28000000</v>
      </c>
      <c r="G734" s="2">
        <f t="shared" si="11"/>
        <v>34300000</v>
      </c>
    </row>
    <row r="735" spans="4:7" x14ac:dyDescent="0.3">
      <c r="D735" s="2" t="s">
        <v>5108</v>
      </c>
      <c r="E735" s="2">
        <v>84244877</v>
      </c>
      <c r="F735" s="2">
        <v>50000000</v>
      </c>
      <c r="G735" s="2">
        <f t="shared" si="11"/>
        <v>34244877</v>
      </c>
    </row>
    <row r="736" spans="4:7" x14ac:dyDescent="0.3">
      <c r="D736" s="2" t="s">
        <v>3209</v>
      </c>
      <c r="E736" s="2">
        <v>107225164</v>
      </c>
      <c r="F736" s="2">
        <v>73000000</v>
      </c>
      <c r="G736" s="2">
        <f t="shared" si="11"/>
        <v>34225164</v>
      </c>
    </row>
    <row r="737" spans="4:7" x14ac:dyDescent="0.3">
      <c r="D737" s="2" t="s">
        <v>20781</v>
      </c>
      <c r="E737" s="2">
        <v>35918429</v>
      </c>
      <c r="F737" s="2">
        <v>1700000</v>
      </c>
      <c r="G737" s="2">
        <f t="shared" si="11"/>
        <v>34218429</v>
      </c>
    </row>
    <row r="738" spans="4:7" x14ac:dyDescent="0.3">
      <c r="D738" s="2" t="s">
        <v>8210</v>
      </c>
      <c r="E738" s="2">
        <v>64172251</v>
      </c>
      <c r="F738" s="2">
        <v>30000000</v>
      </c>
      <c r="G738" s="2">
        <f t="shared" si="11"/>
        <v>34172251</v>
      </c>
    </row>
    <row r="739" spans="4:7" x14ac:dyDescent="0.3">
      <c r="D739" s="2" t="s">
        <v>6361</v>
      </c>
      <c r="E739" s="2">
        <v>74098862</v>
      </c>
      <c r="F739" s="2">
        <v>40000000</v>
      </c>
      <c r="G739" s="2">
        <f t="shared" si="11"/>
        <v>34098862</v>
      </c>
    </row>
    <row r="740" spans="4:7" x14ac:dyDescent="0.3">
      <c r="D740" s="2" t="s">
        <v>8057</v>
      </c>
      <c r="E740" s="2">
        <v>59073773</v>
      </c>
      <c r="F740" s="2">
        <v>25000000</v>
      </c>
      <c r="G740" s="2">
        <f t="shared" si="11"/>
        <v>34073773</v>
      </c>
    </row>
    <row r="741" spans="4:7" x14ac:dyDescent="0.3">
      <c r="D741" s="2" t="s">
        <v>8804</v>
      </c>
      <c r="E741" s="2">
        <v>63034755</v>
      </c>
      <c r="F741" s="2">
        <v>29000000</v>
      </c>
      <c r="G741" s="2">
        <f t="shared" si="11"/>
        <v>34034755</v>
      </c>
    </row>
    <row r="742" spans="4:7" x14ac:dyDescent="0.3">
      <c r="D742" s="2" t="s">
        <v>12800</v>
      </c>
      <c r="E742" s="2">
        <v>40983001</v>
      </c>
      <c r="F742" s="2">
        <v>7000000</v>
      </c>
      <c r="G742" s="2">
        <f t="shared" si="11"/>
        <v>33983001</v>
      </c>
    </row>
    <row r="743" spans="4:7" x14ac:dyDescent="0.3">
      <c r="D743" s="2" t="s">
        <v>348</v>
      </c>
      <c r="E743" s="2">
        <v>233914986</v>
      </c>
      <c r="F743" s="2">
        <v>200000000</v>
      </c>
      <c r="G743" s="2">
        <f t="shared" si="11"/>
        <v>33914986</v>
      </c>
    </row>
    <row r="744" spans="4:7" x14ac:dyDescent="0.3">
      <c r="D744" s="2" t="s">
        <v>17012</v>
      </c>
      <c r="E744" s="2">
        <v>39800000</v>
      </c>
      <c r="F744" s="2">
        <v>6000000</v>
      </c>
      <c r="G744" s="2">
        <f t="shared" si="11"/>
        <v>33800000</v>
      </c>
    </row>
    <row r="745" spans="4:7" x14ac:dyDescent="0.3">
      <c r="D745" s="2" t="s">
        <v>10360</v>
      </c>
      <c r="E745" s="2">
        <v>55762229</v>
      </c>
      <c r="F745" s="2">
        <v>22000000</v>
      </c>
      <c r="G745" s="2">
        <f t="shared" si="11"/>
        <v>33762229</v>
      </c>
    </row>
    <row r="746" spans="4:7" x14ac:dyDescent="0.3">
      <c r="D746" s="2" t="s">
        <v>13673</v>
      </c>
      <c r="E746" s="2">
        <v>46729374</v>
      </c>
      <c r="F746" s="2">
        <v>13000000</v>
      </c>
      <c r="G746" s="2">
        <f t="shared" si="11"/>
        <v>33729374</v>
      </c>
    </row>
    <row r="747" spans="4:7" x14ac:dyDescent="0.3">
      <c r="D747" s="2" t="s">
        <v>11782</v>
      </c>
      <c r="E747" s="2">
        <v>51600000</v>
      </c>
      <c r="F747" s="2">
        <v>18000000</v>
      </c>
      <c r="G747" s="2">
        <f t="shared" si="11"/>
        <v>33600000</v>
      </c>
    </row>
    <row r="748" spans="4:7" x14ac:dyDescent="0.3">
      <c r="D748" s="2" t="s">
        <v>15517</v>
      </c>
      <c r="E748" s="2">
        <v>43100000</v>
      </c>
      <c r="F748" s="2">
        <v>9500000</v>
      </c>
      <c r="G748" s="2">
        <f t="shared" si="11"/>
        <v>33600000</v>
      </c>
    </row>
    <row r="749" spans="4:7" x14ac:dyDescent="0.3">
      <c r="D749" s="2" t="s">
        <v>14535</v>
      </c>
      <c r="E749" s="2">
        <v>46563158</v>
      </c>
      <c r="F749" s="2">
        <v>13000000</v>
      </c>
      <c r="G749" s="2">
        <f t="shared" si="11"/>
        <v>33563158</v>
      </c>
    </row>
    <row r="750" spans="4:7" x14ac:dyDescent="0.3">
      <c r="D750" s="2" t="s">
        <v>12107</v>
      </c>
      <c r="E750" s="2">
        <v>51053787</v>
      </c>
      <c r="F750" s="2">
        <v>17500000</v>
      </c>
      <c r="G750" s="2">
        <f t="shared" si="11"/>
        <v>33553787</v>
      </c>
    </row>
    <row r="751" spans="4:7" x14ac:dyDescent="0.3">
      <c r="D751" s="2" t="s">
        <v>8218</v>
      </c>
      <c r="E751" s="2">
        <v>63536011</v>
      </c>
      <c r="F751" s="2">
        <v>30000000</v>
      </c>
      <c r="G751" s="2">
        <f t="shared" si="11"/>
        <v>33536011</v>
      </c>
    </row>
    <row r="752" spans="4:7" x14ac:dyDescent="0.3">
      <c r="D752" s="2" t="s">
        <v>9094</v>
      </c>
      <c r="E752" s="2">
        <v>60491560</v>
      </c>
      <c r="F752" s="2">
        <v>27000000</v>
      </c>
      <c r="G752" s="2">
        <f t="shared" si="11"/>
        <v>33491560</v>
      </c>
    </row>
    <row r="753" spans="4:7" x14ac:dyDescent="0.3">
      <c r="D753" s="2" t="s">
        <v>3990</v>
      </c>
      <c r="E753" s="2">
        <v>93375151</v>
      </c>
      <c r="F753" s="2">
        <v>60000000</v>
      </c>
      <c r="G753" s="2">
        <f t="shared" si="11"/>
        <v>33375151</v>
      </c>
    </row>
    <row r="754" spans="4:7" x14ac:dyDescent="0.3">
      <c r="D754" s="2" t="s">
        <v>195</v>
      </c>
      <c r="E754" s="2">
        <v>258355354</v>
      </c>
      <c r="F754" s="2">
        <v>225000000</v>
      </c>
      <c r="G754" s="2">
        <f t="shared" si="11"/>
        <v>33355354</v>
      </c>
    </row>
    <row r="755" spans="4:7" x14ac:dyDescent="0.3">
      <c r="D755" s="2" t="s">
        <v>3078</v>
      </c>
      <c r="E755" s="2">
        <v>103338338</v>
      </c>
      <c r="F755" s="2">
        <v>70000000</v>
      </c>
      <c r="G755" s="2">
        <f t="shared" si="11"/>
        <v>33338338</v>
      </c>
    </row>
    <row r="756" spans="4:7" x14ac:dyDescent="0.3">
      <c r="D756" s="2" t="s">
        <v>4000</v>
      </c>
      <c r="E756" s="2">
        <v>93307796</v>
      </c>
      <c r="F756" s="2">
        <v>60000000</v>
      </c>
      <c r="G756" s="2">
        <f t="shared" si="11"/>
        <v>33307796</v>
      </c>
    </row>
    <row r="757" spans="4:7" x14ac:dyDescent="0.3">
      <c r="D757" s="2" t="s">
        <v>2121</v>
      </c>
      <c r="E757" s="2">
        <v>125305545</v>
      </c>
      <c r="F757" s="2">
        <v>92000000</v>
      </c>
      <c r="G757" s="2">
        <f t="shared" si="11"/>
        <v>33305545</v>
      </c>
    </row>
    <row r="758" spans="4:7" x14ac:dyDescent="0.3">
      <c r="D758" s="2" t="s">
        <v>10095</v>
      </c>
      <c r="E758" s="2">
        <v>57262492</v>
      </c>
      <c r="F758" s="2">
        <v>24000000</v>
      </c>
      <c r="G758" s="2">
        <f t="shared" si="11"/>
        <v>33262492</v>
      </c>
    </row>
    <row r="759" spans="4:7" x14ac:dyDescent="0.3">
      <c r="D759" s="2" t="s">
        <v>16467</v>
      </c>
      <c r="E759" s="2">
        <v>40158000</v>
      </c>
      <c r="F759" s="2">
        <v>7000000</v>
      </c>
      <c r="G759" s="2">
        <f t="shared" si="11"/>
        <v>33158000</v>
      </c>
    </row>
    <row r="760" spans="4:7" x14ac:dyDescent="0.3">
      <c r="D760" s="2" t="s">
        <v>2299</v>
      </c>
      <c r="E760" s="2">
        <v>120147445</v>
      </c>
      <c r="F760" s="2">
        <v>87000000</v>
      </c>
      <c r="G760" s="2">
        <f t="shared" si="11"/>
        <v>33147445</v>
      </c>
    </row>
    <row r="761" spans="4:7" x14ac:dyDescent="0.3">
      <c r="D761" s="2" t="s">
        <v>10937</v>
      </c>
      <c r="E761" s="2">
        <v>53146000</v>
      </c>
      <c r="F761" s="2">
        <v>20000000</v>
      </c>
      <c r="G761" s="2">
        <f t="shared" si="11"/>
        <v>33146000</v>
      </c>
    </row>
    <row r="762" spans="4:7" x14ac:dyDescent="0.3">
      <c r="D762" s="2" t="s">
        <v>7304</v>
      </c>
      <c r="E762" s="2">
        <v>67962333</v>
      </c>
      <c r="F762" s="2">
        <v>35000000</v>
      </c>
      <c r="G762" s="2">
        <f t="shared" si="11"/>
        <v>32962333</v>
      </c>
    </row>
    <row r="763" spans="4:7" x14ac:dyDescent="0.3">
      <c r="D763" s="2" t="s">
        <v>22478</v>
      </c>
      <c r="E763" s="2">
        <v>33451479</v>
      </c>
      <c r="F763" s="2">
        <v>500000</v>
      </c>
      <c r="G763" s="2">
        <f t="shared" si="11"/>
        <v>32951479</v>
      </c>
    </row>
    <row r="764" spans="4:7" x14ac:dyDescent="0.3">
      <c r="D764" s="2" t="s">
        <v>8877</v>
      </c>
      <c r="E764" s="2">
        <v>58885635</v>
      </c>
      <c r="F764" s="2">
        <v>26000000</v>
      </c>
      <c r="G764" s="2">
        <f t="shared" si="11"/>
        <v>32885635</v>
      </c>
    </row>
    <row r="765" spans="4:7" x14ac:dyDescent="0.3">
      <c r="D765" s="2" t="s">
        <v>8222</v>
      </c>
      <c r="E765" s="2">
        <v>62877175</v>
      </c>
      <c r="F765" s="2">
        <v>30000000</v>
      </c>
      <c r="G765" s="2">
        <f t="shared" si="11"/>
        <v>32877175</v>
      </c>
    </row>
    <row r="766" spans="4:7" x14ac:dyDescent="0.3">
      <c r="D766" s="2" t="s">
        <v>12754</v>
      </c>
      <c r="E766" s="2">
        <v>47860214</v>
      </c>
      <c r="F766" s="2">
        <v>15000000</v>
      </c>
      <c r="G766" s="2">
        <f t="shared" si="11"/>
        <v>32860214</v>
      </c>
    </row>
    <row r="767" spans="4:7" x14ac:dyDescent="0.3">
      <c r="D767" s="2" t="s">
        <v>12757</v>
      </c>
      <c r="E767" s="2">
        <v>47811275</v>
      </c>
      <c r="F767" s="2">
        <v>15000000</v>
      </c>
      <c r="G767" s="2">
        <f t="shared" si="11"/>
        <v>32811275</v>
      </c>
    </row>
    <row r="768" spans="4:7" x14ac:dyDescent="0.3">
      <c r="D768" s="2" t="s">
        <v>6388</v>
      </c>
      <c r="E768" s="2">
        <v>66808615</v>
      </c>
      <c r="F768" s="2">
        <v>34000000</v>
      </c>
      <c r="G768" s="2">
        <f t="shared" si="11"/>
        <v>32808615</v>
      </c>
    </row>
    <row r="769" spans="4:7" x14ac:dyDescent="0.3">
      <c r="D769" s="2" t="s">
        <v>13394</v>
      </c>
      <c r="E769" s="2">
        <v>46800000</v>
      </c>
      <c r="F769" s="2">
        <v>14000000</v>
      </c>
      <c r="G769" s="2">
        <f t="shared" si="11"/>
        <v>32800000</v>
      </c>
    </row>
    <row r="770" spans="4:7" x14ac:dyDescent="0.3">
      <c r="D770" s="2" t="s">
        <v>3349</v>
      </c>
      <c r="E770" s="2">
        <v>100614858</v>
      </c>
      <c r="F770" s="2">
        <v>68000000</v>
      </c>
      <c r="G770" s="2">
        <f t="shared" si="11"/>
        <v>32614858</v>
      </c>
    </row>
    <row r="771" spans="4:7" x14ac:dyDescent="0.3">
      <c r="D771" s="2" t="s">
        <v>1578</v>
      </c>
      <c r="E771" s="2">
        <v>142614158</v>
      </c>
      <c r="F771" s="2">
        <v>110000000</v>
      </c>
      <c r="G771" s="2">
        <f t="shared" si="11"/>
        <v>32614158</v>
      </c>
    </row>
    <row r="772" spans="4:7" x14ac:dyDescent="0.3">
      <c r="D772" s="2" t="s">
        <v>7372</v>
      </c>
      <c r="E772" s="2">
        <v>67523385</v>
      </c>
      <c r="F772" s="2">
        <v>35000000</v>
      </c>
      <c r="G772" s="2">
        <f t="shared" si="11"/>
        <v>32523385</v>
      </c>
    </row>
    <row r="773" spans="4:7" x14ac:dyDescent="0.3">
      <c r="D773" s="2" t="s">
        <v>20180</v>
      </c>
      <c r="E773" s="2">
        <v>34522221</v>
      </c>
      <c r="F773" s="2">
        <v>2000000</v>
      </c>
      <c r="G773" s="2">
        <f t="shared" ref="G773:G836" si="12">E773-F773</f>
        <v>32522221</v>
      </c>
    </row>
    <row r="774" spans="4:7" x14ac:dyDescent="0.3">
      <c r="D774" s="2" t="s">
        <v>15840</v>
      </c>
      <c r="E774" s="2">
        <v>39462438</v>
      </c>
      <c r="F774" s="2">
        <v>7000000</v>
      </c>
      <c r="G774" s="2">
        <f t="shared" si="12"/>
        <v>32462438</v>
      </c>
    </row>
    <row r="775" spans="4:7" x14ac:dyDescent="0.3">
      <c r="D775" s="2" t="s">
        <v>6352</v>
      </c>
      <c r="E775" s="2">
        <v>72455275</v>
      </c>
      <c r="F775" s="2">
        <v>40000000</v>
      </c>
      <c r="G775" s="2">
        <f t="shared" si="12"/>
        <v>32455275</v>
      </c>
    </row>
    <row r="776" spans="4:7" x14ac:dyDescent="0.3">
      <c r="D776" s="2" t="s">
        <v>4034</v>
      </c>
      <c r="E776" s="2">
        <v>90356857</v>
      </c>
      <c r="F776" s="2">
        <v>58000000</v>
      </c>
      <c r="G776" s="2">
        <f t="shared" si="12"/>
        <v>32356857</v>
      </c>
    </row>
    <row r="777" spans="4:7" x14ac:dyDescent="0.3">
      <c r="D777" s="2" t="s">
        <v>6409</v>
      </c>
      <c r="E777" s="2">
        <v>72306065</v>
      </c>
      <c r="F777" s="2">
        <v>40000000</v>
      </c>
      <c r="G777" s="2">
        <f t="shared" si="12"/>
        <v>32306065</v>
      </c>
    </row>
    <row r="778" spans="4:7" x14ac:dyDescent="0.3">
      <c r="D778" s="2" t="s">
        <v>6365</v>
      </c>
      <c r="E778" s="2">
        <v>72266306</v>
      </c>
      <c r="F778" s="2">
        <v>40000000</v>
      </c>
      <c r="G778" s="2">
        <f t="shared" si="12"/>
        <v>32266306</v>
      </c>
    </row>
    <row r="779" spans="4:7" x14ac:dyDescent="0.3">
      <c r="D779" s="2" t="s">
        <v>10369</v>
      </c>
      <c r="E779" s="2">
        <v>54235441</v>
      </c>
      <c r="F779" s="2">
        <v>22000000</v>
      </c>
      <c r="G779" s="2">
        <f t="shared" si="12"/>
        <v>32235441</v>
      </c>
    </row>
    <row r="780" spans="4:7" x14ac:dyDescent="0.3">
      <c r="D780" s="2" t="s">
        <v>2609</v>
      </c>
      <c r="E780" s="2">
        <v>112225777</v>
      </c>
      <c r="F780" s="2">
        <v>80000000</v>
      </c>
      <c r="G780" s="2">
        <f t="shared" si="12"/>
        <v>32225777</v>
      </c>
    </row>
    <row r="781" spans="4:7" x14ac:dyDescent="0.3">
      <c r="D781" s="2" t="s">
        <v>20017</v>
      </c>
      <c r="E781" s="2">
        <v>36200000</v>
      </c>
      <c r="F781" s="2">
        <v>4000000</v>
      </c>
      <c r="G781" s="2">
        <f t="shared" si="12"/>
        <v>32200000</v>
      </c>
    </row>
    <row r="782" spans="4:7" x14ac:dyDescent="0.3">
      <c r="D782" s="2" t="s">
        <v>10702</v>
      </c>
      <c r="E782" s="2">
        <v>69148997</v>
      </c>
      <c r="F782" s="2">
        <v>37000000</v>
      </c>
      <c r="G782" s="2">
        <f t="shared" si="12"/>
        <v>32148997</v>
      </c>
    </row>
    <row r="783" spans="4:7" x14ac:dyDescent="0.3">
      <c r="D783" s="2" t="s">
        <v>2383</v>
      </c>
      <c r="E783" s="2">
        <v>117144465</v>
      </c>
      <c r="F783" s="2">
        <v>85000000</v>
      </c>
      <c r="G783" s="2">
        <f t="shared" si="12"/>
        <v>32144465</v>
      </c>
    </row>
    <row r="784" spans="4:7" x14ac:dyDescent="0.3">
      <c r="D784" s="2" t="s">
        <v>16000</v>
      </c>
      <c r="E784" s="2">
        <v>40066497</v>
      </c>
      <c r="F784" s="2">
        <v>8000000</v>
      </c>
      <c r="G784" s="2">
        <f t="shared" si="12"/>
        <v>32066497</v>
      </c>
    </row>
    <row r="785" spans="4:7" x14ac:dyDescent="0.3">
      <c r="D785" s="2" t="s">
        <v>10765</v>
      </c>
      <c r="E785" s="2">
        <v>52066000</v>
      </c>
      <c r="F785" s="2">
        <v>20000000</v>
      </c>
      <c r="G785" s="2">
        <f t="shared" si="12"/>
        <v>32066000</v>
      </c>
    </row>
    <row r="786" spans="4:7" x14ac:dyDescent="0.3">
      <c r="D786" s="2" t="s">
        <v>183</v>
      </c>
      <c r="E786" s="2">
        <v>262030663</v>
      </c>
      <c r="F786" s="2">
        <v>230000000</v>
      </c>
      <c r="G786" s="2">
        <f t="shared" si="12"/>
        <v>32030663</v>
      </c>
    </row>
    <row r="787" spans="4:7" x14ac:dyDescent="0.3">
      <c r="D787" s="2" t="s">
        <v>18446</v>
      </c>
      <c r="E787" s="2">
        <v>36000000</v>
      </c>
      <c r="F787" s="2">
        <v>4000000</v>
      </c>
      <c r="G787" s="2">
        <f t="shared" si="12"/>
        <v>32000000</v>
      </c>
    </row>
    <row r="788" spans="4:7" x14ac:dyDescent="0.3">
      <c r="D788" s="2" t="s">
        <v>1036</v>
      </c>
      <c r="E788" s="2">
        <v>176997107</v>
      </c>
      <c r="F788" s="2">
        <v>145000000</v>
      </c>
      <c r="G788" s="2">
        <f t="shared" si="12"/>
        <v>31997107</v>
      </c>
    </row>
    <row r="789" spans="4:7" x14ac:dyDescent="0.3">
      <c r="D789" s="2" t="s">
        <v>16942</v>
      </c>
      <c r="E789" s="2">
        <v>38400000</v>
      </c>
      <c r="F789" s="2">
        <v>6500000</v>
      </c>
      <c r="G789" s="2">
        <f t="shared" si="12"/>
        <v>31900000</v>
      </c>
    </row>
    <row r="790" spans="4:7" x14ac:dyDescent="0.3">
      <c r="D790" s="2" t="s">
        <v>9266</v>
      </c>
      <c r="E790" s="2">
        <v>57859105</v>
      </c>
      <c r="F790" s="2">
        <v>26000000</v>
      </c>
      <c r="G790" s="2">
        <f t="shared" si="12"/>
        <v>31859105</v>
      </c>
    </row>
    <row r="791" spans="4:7" x14ac:dyDescent="0.3">
      <c r="D791" s="2" t="s">
        <v>13329</v>
      </c>
      <c r="E791" s="2">
        <v>46338728</v>
      </c>
      <c r="F791" s="2">
        <v>14500000</v>
      </c>
      <c r="G791" s="2">
        <f t="shared" si="12"/>
        <v>31838728</v>
      </c>
    </row>
    <row r="792" spans="4:7" x14ac:dyDescent="0.3">
      <c r="D792" s="2" t="s">
        <v>13678</v>
      </c>
      <c r="E792" s="2">
        <v>44726644</v>
      </c>
      <c r="F792" s="2">
        <v>13000000</v>
      </c>
      <c r="G792" s="2">
        <f t="shared" si="12"/>
        <v>31726644</v>
      </c>
    </row>
    <row r="793" spans="4:7" x14ac:dyDescent="0.3">
      <c r="D793" s="2" t="s">
        <v>11773</v>
      </c>
      <c r="E793" s="2">
        <v>52691009</v>
      </c>
      <c r="F793" s="2">
        <v>21000000</v>
      </c>
      <c r="G793" s="2">
        <f t="shared" si="12"/>
        <v>31691009</v>
      </c>
    </row>
    <row r="794" spans="4:7" x14ac:dyDescent="0.3">
      <c r="D794" s="2" t="s">
        <v>5084</v>
      </c>
      <c r="E794" s="2">
        <v>81517441</v>
      </c>
      <c r="F794" s="2">
        <v>50000000</v>
      </c>
      <c r="G794" s="2">
        <f t="shared" si="12"/>
        <v>31517441</v>
      </c>
    </row>
    <row r="795" spans="4:7" x14ac:dyDescent="0.3">
      <c r="D795" s="2" t="s">
        <v>9485</v>
      </c>
      <c r="E795" s="2">
        <v>56505065</v>
      </c>
      <c r="F795" s="2">
        <v>25000000</v>
      </c>
      <c r="G795" s="2">
        <f t="shared" si="12"/>
        <v>31505065</v>
      </c>
    </row>
    <row r="796" spans="4:7" x14ac:dyDescent="0.3">
      <c r="D796" s="2" t="s">
        <v>11564</v>
      </c>
      <c r="E796" s="2">
        <v>51431160</v>
      </c>
      <c r="F796" s="2">
        <v>20000000</v>
      </c>
      <c r="G796" s="2">
        <f t="shared" si="12"/>
        <v>31431160</v>
      </c>
    </row>
    <row r="797" spans="4:7" x14ac:dyDescent="0.3">
      <c r="D797" s="2" t="s">
        <v>18472</v>
      </c>
      <c r="E797" s="2">
        <v>35385560</v>
      </c>
      <c r="F797" s="2">
        <v>4000000</v>
      </c>
      <c r="G797" s="2">
        <f t="shared" si="12"/>
        <v>31385560</v>
      </c>
    </row>
    <row r="798" spans="4:7" x14ac:dyDescent="0.3">
      <c r="D798" s="2" t="s">
        <v>8201</v>
      </c>
      <c r="E798" s="2">
        <v>66359959</v>
      </c>
      <c r="F798" s="2">
        <v>35000000</v>
      </c>
      <c r="G798" s="2">
        <f t="shared" si="12"/>
        <v>31359959</v>
      </c>
    </row>
    <row r="799" spans="4:7" x14ac:dyDescent="0.3">
      <c r="D799" s="2" t="s">
        <v>8892</v>
      </c>
      <c r="E799" s="2">
        <v>52353636</v>
      </c>
      <c r="F799" s="2">
        <v>21000000</v>
      </c>
      <c r="G799" s="2">
        <f t="shared" si="12"/>
        <v>31353636</v>
      </c>
    </row>
    <row r="800" spans="4:7" x14ac:dyDescent="0.3">
      <c r="D800" s="2" t="s">
        <v>6368</v>
      </c>
      <c r="E800" s="2">
        <v>71347010</v>
      </c>
      <c r="F800" s="2">
        <v>40000000</v>
      </c>
      <c r="G800" s="2">
        <f t="shared" si="12"/>
        <v>31347010</v>
      </c>
    </row>
    <row r="801" spans="4:7" x14ac:dyDescent="0.3">
      <c r="D801" s="2" t="s">
        <v>1735</v>
      </c>
      <c r="E801" s="2">
        <v>146282411</v>
      </c>
      <c r="F801" s="2">
        <v>115000000</v>
      </c>
      <c r="G801" s="2">
        <f t="shared" si="12"/>
        <v>31282411</v>
      </c>
    </row>
    <row r="802" spans="4:7" x14ac:dyDescent="0.3">
      <c r="D802" s="2" t="s">
        <v>5747</v>
      </c>
      <c r="E802" s="2">
        <v>76261036</v>
      </c>
      <c r="F802" s="2">
        <v>45000000</v>
      </c>
      <c r="G802" s="2">
        <f t="shared" si="12"/>
        <v>31261036</v>
      </c>
    </row>
    <row r="803" spans="4:7" x14ac:dyDescent="0.3">
      <c r="D803" s="2" t="s">
        <v>3976</v>
      </c>
      <c r="E803" s="2">
        <v>101217900</v>
      </c>
      <c r="F803" s="2">
        <v>70000000</v>
      </c>
      <c r="G803" s="2">
        <f t="shared" si="12"/>
        <v>31217900</v>
      </c>
    </row>
    <row r="804" spans="4:7" x14ac:dyDescent="0.3">
      <c r="D804" s="2" t="s">
        <v>11035</v>
      </c>
      <c r="E804" s="2">
        <v>32000000</v>
      </c>
      <c r="F804" s="2">
        <v>806947</v>
      </c>
      <c r="G804" s="2">
        <f t="shared" si="12"/>
        <v>31193053</v>
      </c>
    </row>
    <row r="805" spans="4:7" x14ac:dyDescent="0.3">
      <c r="D805" s="2" t="s">
        <v>1918</v>
      </c>
      <c r="E805" s="2">
        <v>130174897</v>
      </c>
      <c r="F805" s="2">
        <v>99000000</v>
      </c>
      <c r="G805" s="2">
        <f t="shared" si="12"/>
        <v>31174897</v>
      </c>
    </row>
    <row r="806" spans="4:7" x14ac:dyDescent="0.3">
      <c r="D806" s="2" t="s">
        <v>13682</v>
      </c>
      <c r="E806" s="2">
        <v>44134898</v>
      </c>
      <c r="F806" s="2">
        <v>13000000</v>
      </c>
      <c r="G806" s="2">
        <f t="shared" si="12"/>
        <v>31134898</v>
      </c>
    </row>
    <row r="807" spans="4:7" x14ac:dyDescent="0.3">
      <c r="D807" s="2" t="s">
        <v>6445</v>
      </c>
      <c r="E807" s="2">
        <v>61094903</v>
      </c>
      <c r="F807" s="2">
        <v>30000000</v>
      </c>
      <c r="G807" s="2">
        <f t="shared" si="12"/>
        <v>31094903</v>
      </c>
    </row>
    <row r="808" spans="4:7" x14ac:dyDescent="0.3">
      <c r="D808" s="2" t="s">
        <v>5089</v>
      </c>
      <c r="E808" s="2">
        <v>81022333</v>
      </c>
      <c r="F808" s="2">
        <v>50000000</v>
      </c>
      <c r="G808" s="2">
        <f t="shared" si="12"/>
        <v>31022333</v>
      </c>
    </row>
    <row r="809" spans="4:7" x14ac:dyDescent="0.3">
      <c r="D809" s="2" t="s">
        <v>858</v>
      </c>
      <c r="E809" s="2">
        <v>181015141</v>
      </c>
      <c r="F809" s="2">
        <v>150000000</v>
      </c>
      <c r="G809" s="2">
        <f t="shared" si="12"/>
        <v>31015141</v>
      </c>
    </row>
    <row r="810" spans="4:7" x14ac:dyDescent="0.3">
      <c r="D810" s="2" t="s">
        <v>10560</v>
      </c>
      <c r="E810" s="2">
        <v>52008288</v>
      </c>
      <c r="F810" s="2">
        <v>21000000</v>
      </c>
      <c r="G810" s="2">
        <f t="shared" si="12"/>
        <v>31008288</v>
      </c>
    </row>
    <row r="811" spans="4:7" x14ac:dyDescent="0.3">
      <c r="D811" s="2" t="s">
        <v>17571</v>
      </c>
      <c r="E811" s="2">
        <v>36000000</v>
      </c>
      <c r="F811" s="2">
        <v>5000000</v>
      </c>
      <c r="G811" s="2">
        <f t="shared" si="12"/>
        <v>31000000</v>
      </c>
    </row>
    <row r="812" spans="4:7" x14ac:dyDescent="0.3">
      <c r="D812" s="2" t="s">
        <v>9488</v>
      </c>
      <c r="E812" s="2">
        <v>55973336</v>
      </c>
      <c r="F812" s="2">
        <v>25000000</v>
      </c>
      <c r="G812" s="2">
        <f t="shared" si="12"/>
        <v>30973336</v>
      </c>
    </row>
    <row r="813" spans="4:7" x14ac:dyDescent="0.3">
      <c r="D813" s="2" t="s">
        <v>19805</v>
      </c>
      <c r="E813" s="2">
        <v>33349949</v>
      </c>
      <c r="F813" s="2">
        <v>2500000</v>
      </c>
      <c r="G813" s="2">
        <f t="shared" si="12"/>
        <v>30849949</v>
      </c>
    </row>
    <row r="814" spans="4:7" x14ac:dyDescent="0.3">
      <c r="D814" s="2" t="s">
        <v>6372</v>
      </c>
      <c r="E814" s="2">
        <v>70836296</v>
      </c>
      <c r="F814" s="2">
        <v>40000000</v>
      </c>
      <c r="G814" s="2">
        <f t="shared" si="12"/>
        <v>30836296</v>
      </c>
    </row>
    <row r="815" spans="4:7" x14ac:dyDescent="0.3">
      <c r="D815" s="2" t="s">
        <v>19746</v>
      </c>
      <c r="E815" s="2">
        <v>32600000</v>
      </c>
      <c r="F815" s="2">
        <v>1800000</v>
      </c>
      <c r="G815" s="2">
        <f t="shared" si="12"/>
        <v>30800000</v>
      </c>
    </row>
    <row r="816" spans="4:7" x14ac:dyDescent="0.3">
      <c r="D816" s="2" t="s">
        <v>15596</v>
      </c>
      <c r="E816" s="2">
        <v>30859000</v>
      </c>
      <c r="F816" s="2">
        <v>83532</v>
      </c>
      <c r="G816" s="2">
        <f t="shared" si="12"/>
        <v>30775468</v>
      </c>
    </row>
    <row r="817" spans="4:7" x14ac:dyDescent="0.3">
      <c r="D817" s="2" t="s">
        <v>16493</v>
      </c>
      <c r="E817" s="2">
        <v>37295394</v>
      </c>
      <c r="F817" s="2">
        <v>6600000</v>
      </c>
      <c r="G817" s="2">
        <f t="shared" si="12"/>
        <v>30695394</v>
      </c>
    </row>
    <row r="818" spans="4:7" x14ac:dyDescent="0.3">
      <c r="D818" s="2" t="s">
        <v>2132</v>
      </c>
      <c r="E818" s="2">
        <v>120618403</v>
      </c>
      <c r="F818" s="2">
        <v>90000000</v>
      </c>
      <c r="G818" s="2">
        <f t="shared" si="12"/>
        <v>30618403</v>
      </c>
    </row>
    <row r="819" spans="4:7" x14ac:dyDescent="0.3">
      <c r="D819" s="2" t="s">
        <v>21522</v>
      </c>
      <c r="E819" s="2">
        <v>31537320</v>
      </c>
      <c r="F819" s="2">
        <v>1000000</v>
      </c>
      <c r="G819" s="2">
        <f t="shared" si="12"/>
        <v>30537320</v>
      </c>
    </row>
    <row r="820" spans="4:7" x14ac:dyDescent="0.3">
      <c r="D820" s="2" t="s">
        <v>14840</v>
      </c>
      <c r="E820" s="2">
        <v>40485039</v>
      </c>
      <c r="F820" s="2">
        <v>10000000</v>
      </c>
      <c r="G820" s="2">
        <f t="shared" si="12"/>
        <v>30485039</v>
      </c>
    </row>
    <row r="821" spans="4:7" x14ac:dyDescent="0.3">
      <c r="D821" s="2" t="s">
        <v>6378</v>
      </c>
      <c r="E821" s="2">
        <v>70405498</v>
      </c>
      <c r="F821" s="2">
        <v>40000000</v>
      </c>
      <c r="G821" s="2">
        <f t="shared" si="12"/>
        <v>30405498</v>
      </c>
    </row>
    <row r="822" spans="4:7" x14ac:dyDescent="0.3">
      <c r="D822" s="2" t="s">
        <v>4050</v>
      </c>
      <c r="E822" s="2">
        <v>90341670</v>
      </c>
      <c r="F822" s="2">
        <v>60000000</v>
      </c>
      <c r="G822" s="2">
        <f t="shared" si="12"/>
        <v>30341670</v>
      </c>
    </row>
    <row r="823" spans="4:7" x14ac:dyDescent="0.3">
      <c r="D823" s="2" t="s">
        <v>17394</v>
      </c>
      <c r="E823" s="2">
        <v>35811509</v>
      </c>
      <c r="F823" s="2">
        <v>5500000</v>
      </c>
      <c r="G823" s="2">
        <f t="shared" si="12"/>
        <v>30311509</v>
      </c>
    </row>
    <row r="824" spans="4:7" x14ac:dyDescent="0.3">
      <c r="D824" s="2" t="s">
        <v>10215</v>
      </c>
      <c r="E824" s="2">
        <v>53302314</v>
      </c>
      <c r="F824" s="2">
        <v>23000000</v>
      </c>
      <c r="G824" s="2">
        <f t="shared" si="12"/>
        <v>30302314</v>
      </c>
    </row>
    <row r="825" spans="4:7" x14ac:dyDescent="0.3">
      <c r="D825" s="2" t="s">
        <v>4942</v>
      </c>
      <c r="E825" s="2">
        <v>80270227</v>
      </c>
      <c r="F825" s="2">
        <v>50000000</v>
      </c>
      <c r="G825" s="2">
        <f t="shared" si="12"/>
        <v>30270227</v>
      </c>
    </row>
    <row r="826" spans="4:7" x14ac:dyDescent="0.3">
      <c r="D826" s="2" t="s">
        <v>8236</v>
      </c>
      <c r="E826" s="2">
        <v>60269340</v>
      </c>
      <c r="F826" s="2">
        <v>30000000</v>
      </c>
      <c r="G826" s="2">
        <f t="shared" si="12"/>
        <v>30269340</v>
      </c>
    </row>
    <row r="827" spans="4:7" x14ac:dyDescent="0.3">
      <c r="D827" s="2" t="s">
        <v>14539</v>
      </c>
      <c r="E827" s="2">
        <v>41227069</v>
      </c>
      <c r="F827" s="2">
        <v>11000000</v>
      </c>
      <c r="G827" s="2">
        <f t="shared" si="12"/>
        <v>30227069</v>
      </c>
    </row>
    <row r="828" spans="4:7" x14ac:dyDescent="0.3">
      <c r="D828" s="2" t="s">
        <v>6383</v>
      </c>
      <c r="E828" s="2">
        <v>70163652</v>
      </c>
      <c r="F828" s="2">
        <v>40000000</v>
      </c>
      <c r="G828" s="2">
        <f t="shared" si="12"/>
        <v>30163652</v>
      </c>
    </row>
    <row r="829" spans="4:7" x14ac:dyDescent="0.3">
      <c r="D829" s="2" t="s">
        <v>1728</v>
      </c>
      <c r="E829" s="2">
        <v>130127620</v>
      </c>
      <c r="F829" s="2">
        <v>100000000</v>
      </c>
      <c r="G829" s="2">
        <f t="shared" si="12"/>
        <v>30127620</v>
      </c>
    </row>
    <row r="830" spans="4:7" x14ac:dyDescent="0.3">
      <c r="D830" s="2" t="s">
        <v>6103</v>
      </c>
      <c r="E830" s="2">
        <v>70100000</v>
      </c>
      <c r="F830" s="2">
        <v>40000000</v>
      </c>
      <c r="G830" s="2">
        <f t="shared" si="12"/>
        <v>30100000</v>
      </c>
    </row>
    <row r="831" spans="4:7" x14ac:dyDescent="0.3">
      <c r="D831" s="2" t="s">
        <v>8240</v>
      </c>
      <c r="E831" s="2">
        <v>60033780</v>
      </c>
      <c r="F831" s="2">
        <v>30000000</v>
      </c>
      <c r="G831" s="2">
        <f t="shared" si="12"/>
        <v>30033780</v>
      </c>
    </row>
    <row r="832" spans="4:7" x14ac:dyDescent="0.3">
      <c r="D832" s="2" t="s">
        <v>1699</v>
      </c>
      <c r="E832" s="2">
        <v>132014112</v>
      </c>
      <c r="F832" s="2">
        <v>102000000</v>
      </c>
      <c r="G832" s="2">
        <f t="shared" si="12"/>
        <v>30014112</v>
      </c>
    </row>
    <row r="833" spans="4:7" x14ac:dyDescent="0.3">
      <c r="D833" s="2" t="s">
        <v>22501</v>
      </c>
      <c r="E833" s="2">
        <v>30500882</v>
      </c>
      <c r="F833" s="2">
        <v>500000</v>
      </c>
      <c r="G833" s="2">
        <f t="shared" si="12"/>
        <v>30000882</v>
      </c>
    </row>
    <row r="834" spans="4:7" x14ac:dyDescent="0.3">
      <c r="D834" s="2" t="s">
        <v>2615</v>
      </c>
      <c r="E834" s="2">
        <v>109993847</v>
      </c>
      <c r="F834" s="2">
        <v>80000000</v>
      </c>
      <c r="G834" s="2">
        <f t="shared" si="12"/>
        <v>29993847</v>
      </c>
    </row>
    <row r="835" spans="4:7" x14ac:dyDescent="0.3">
      <c r="D835" s="2" t="s">
        <v>805</v>
      </c>
      <c r="E835" s="2">
        <v>179982968</v>
      </c>
      <c r="F835" s="2">
        <v>150000000</v>
      </c>
      <c r="G835" s="2">
        <f t="shared" si="12"/>
        <v>29982968</v>
      </c>
    </row>
    <row r="836" spans="4:7" x14ac:dyDescent="0.3">
      <c r="D836" s="2" t="s">
        <v>17583</v>
      </c>
      <c r="E836" s="2">
        <v>34468224</v>
      </c>
      <c r="F836" s="2">
        <v>4500000</v>
      </c>
      <c r="G836" s="2">
        <f t="shared" si="12"/>
        <v>29968224</v>
      </c>
    </row>
    <row r="837" spans="4:7" x14ac:dyDescent="0.3">
      <c r="D837" s="2" t="s">
        <v>5095</v>
      </c>
      <c r="E837" s="2">
        <v>79948113</v>
      </c>
      <c r="F837" s="2">
        <v>50000000</v>
      </c>
      <c r="G837" s="2">
        <f t="shared" ref="G837:G900" si="13">E837-F837</f>
        <v>29948113</v>
      </c>
    </row>
    <row r="838" spans="4:7" x14ac:dyDescent="0.3">
      <c r="D838" s="2" t="s">
        <v>817</v>
      </c>
      <c r="E838" s="2">
        <v>179883016</v>
      </c>
      <c r="F838" s="2">
        <v>150000000</v>
      </c>
      <c r="G838" s="2">
        <f t="shared" si="13"/>
        <v>29883016</v>
      </c>
    </row>
    <row r="839" spans="4:7" x14ac:dyDescent="0.3">
      <c r="D839" s="2" t="s">
        <v>19829</v>
      </c>
      <c r="E839" s="2">
        <v>32230907</v>
      </c>
      <c r="F839" s="2">
        <v>2500000</v>
      </c>
      <c r="G839" s="2">
        <f t="shared" si="13"/>
        <v>29730907</v>
      </c>
    </row>
    <row r="840" spans="4:7" x14ac:dyDescent="0.3">
      <c r="D840" s="2" t="s">
        <v>12401</v>
      </c>
      <c r="E840" s="2">
        <v>44667095</v>
      </c>
      <c r="F840" s="2">
        <v>15000000</v>
      </c>
      <c r="G840" s="2">
        <f t="shared" si="13"/>
        <v>29667095</v>
      </c>
    </row>
    <row r="841" spans="4:7" x14ac:dyDescent="0.3">
      <c r="D841" s="2" t="s">
        <v>7312</v>
      </c>
      <c r="E841" s="2">
        <v>64604977</v>
      </c>
      <c r="F841" s="2">
        <v>35000000</v>
      </c>
      <c r="G841" s="2">
        <f t="shared" si="13"/>
        <v>29604977</v>
      </c>
    </row>
    <row r="842" spans="4:7" x14ac:dyDescent="0.3">
      <c r="D842" s="2" t="s">
        <v>12408</v>
      </c>
      <c r="E842" s="2">
        <v>45507053</v>
      </c>
      <c r="F842" s="2">
        <v>16000000</v>
      </c>
      <c r="G842" s="2">
        <f t="shared" si="13"/>
        <v>29507053</v>
      </c>
    </row>
    <row r="843" spans="4:7" x14ac:dyDescent="0.3">
      <c r="D843" s="2" t="s">
        <v>8231</v>
      </c>
      <c r="E843" s="2">
        <v>74484168</v>
      </c>
      <c r="F843" s="2">
        <v>45000000</v>
      </c>
      <c r="G843" s="2">
        <f t="shared" si="13"/>
        <v>29484168</v>
      </c>
    </row>
    <row r="844" spans="4:7" x14ac:dyDescent="0.3">
      <c r="D844" s="2" t="s">
        <v>10387</v>
      </c>
      <c r="E844" s="2">
        <v>51483949</v>
      </c>
      <c r="F844" s="2">
        <v>22000000</v>
      </c>
      <c r="G844" s="2">
        <f t="shared" si="13"/>
        <v>29483949</v>
      </c>
    </row>
    <row r="845" spans="4:7" x14ac:dyDescent="0.3">
      <c r="D845" s="2" t="s">
        <v>16483</v>
      </c>
      <c r="E845" s="2">
        <v>34099640</v>
      </c>
      <c r="F845" s="2">
        <v>5000000</v>
      </c>
      <c r="G845" s="2">
        <f t="shared" si="13"/>
        <v>29099640</v>
      </c>
    </row>
    <row r="846" spans="4:7" x14ac:dyDescent="0.3">
      <c r="D846" s="2" t="s">
        <v>9500</v>
      </c>
      <c r="E846" s="2">
        <v>54098051</v>
      </c>
      <c r="F846" s="2">
        <v>25000000</v>
      </c>
      <c r="G846" s="2">
        <f t="shared" si="13"/>
        <v>29098051</v>
      </c>
    </row>
    <row r="847" spans="4:7" x14ac:dyDescent="0.3">
      <c r="D847" s="2" t="s">
        <v>17350</v>
      </c>
      <c r="E847" s="2">
        <v>32541719</v>
      </c>
      <c r="F847" s="2">
        <v>3500159</v>
      </c>
      <c r="G847" s="2">
        <f t="shared" si="13"/>
        <v>29041560</v>
      </c>
    </row>
    <row r="848" spans="4:7" x14ac:dyDescent="0.3">
      <c r="D848" s="2" t="s">
        <v>7316</v>
      </c>
      <c r="E848" s="2">
        <v>63939454</v>
      </c>
      <c r="F848" s="2">
        <v>35000000</v>
      </c>
      <c r="G848" s="2">
        <f t="shared" si="13"/>
        <v>28939454</v>
      </c>
    </row>
    <row r="849" spans="4:7" x14ac:dyDescent="0.3">
      <c r="D849" s="2" t="s">
        <v>3372</v>
      </c>
      <c r="E849" s="2">
        <v>98895417</v>
      </c>
      <c r="F849" s="2">
        <v>70000000</v>
      </c>
      <c r="G849" s="2">
        <f t="shared" si="13"/>
        <v>28895417</v>
      </c>
    </row>
    <row r="850" spans="4:7" x14ac:dyDescent="0.3">
      <c r="D850" s="2" t="s">
        <v>12354</v>
      </c>
      <c r="E850" s="2">
        <v>43848100</v>
      </c>
      <c r="F850" s="2">
        <v>15000000</v>
      </c>
      <c r="G850" s="2">
        <f t="shared" si="13"/>
        <v>28848100</v>
      </c>
    </row>
    <row r="851" spans="4:7" x14ac:dyDescent="0.3">
      <c r="D851" s="2" t="s">
        <v>7319</v>
      </c>
      <c r="E851" s="2">
        <v>63826569</v>
      </c>
      <c r="F851" s="2">
        <v>35000000</v>
      </c>
      <c r="G851" s="2">
        <f t="shared" si="13"/>
        <v>28826569</v>
      </c>
    </row>
    <row r="852" spans="4:7" x14ac:dyDescent="0.3">
      <c r="D852" s="2" t="s">
        <v>3679</v>
      </c>
      <c r="E852" s="2">
        <v>93771072</v>
      </c>
      <c r="F852" s="2">
        <v>65000000</v>
      </c>
      <c r="G852" s="2">
        <f t="shared" si="13"/>
        <v>28771072</v>
      </c>
    </row>
    <row r="853" spans="4:7" x14ac:dyDescent="0.3">
      <c r="D853" s="2" t="s">
        <v>10373</v>
      </c>
      <c r="E853" s="2">
        <v>50728000</v>
      </c>
      <c r="F853" s="2">
        <v>22000000</v>
      </c>
      <c r="G853" s="2">
        <f t="shared" si="13"/>
        <v>28728000</v>
      </c>
    </row>
    <row r="854" spans="4:7" x14ac:dyDescent="0.3">
      <c r="D854" s="2" t="s">
        <v>8243</v>
      </c>
      <c r="E854" s="2">
        <v>58715510</v>
      </c>
      <c r="F854" s="2">
        <v>30000000</v>
      </c>
      <c r="G854" s="2">
        <f t="shared" si="13"/>
        <v>28715510</v>
      </c>
    </row>
    <row r="855" spans="4:7" x14ac:dyDescent="0.3">
      <c r="D855" s="2" t="s">
        <v>8053</v>
      </c>
      <c r="E855" s="2">
        <v>62700000</v>
      </c>
      <c r="F855" s="2">
        <v>34000000</v>
      </c>
      <c r="G855" s="2">
        <f t="shared" si="13"/>
        <v>28700000</v>
      </c>
    </row>
    <row r="856" spans="4:7" x14ac:dyDescent="0.3">
      <c r="D856" s="2" t="s">
        <v>10757</v>
      </c>
      <c r="E856" s="2">
        <v>48546578</v>
      </c>
      <c r="F856" s="2">
        <v>20000000</v>
      </c>
      <c r="G856" s="2">
        <f t="shared" si="13"/>
        <v>28546578</v>
      </c>
    </row>
    <row r="857" spans="4:7" x14ac:dyDescent="0.3">
      <c r="D857" s="2" t="s">
        <v>1282</v>
      </c>
      <c r="E857" s="2">
        <v>131536019</v>
      </c>
      <c r="F857" s="2">
        <v>103000000</v>
      </c>
      <c r="G857" s="2">
        <f t="shared" si="13"/>
        <v>28536019</v>
      </c>
    </row>
    <row r="858" spans="4:7" x14ac:dyDescent="0.3">
      <c r="D858" s="2" t="s">
        <v>16005</v>
      </c>
      <c r="E858" s="2">
        <v>36500000</v>
      </c>
      <c r="F858" s="2">
        <v>8000000</v>
      </c>
      <c r="G858" s="2">
        <f t="shared" si="13"/>
        <v>28500000</v>
      </c>
    </row>
    <row r="859" spans="4:7" x14ac:dyDescent="0.3">
      <c r="D859" s="2" t="s">
        <v>10219</v>
      </c>
      <c r="E859" s="2">
        <v>40962534</v>
      </c>
      <c r="F859" s="2">
        <v>12500000</v>
      </c>
      <c r="G859" s="2">
        <f t="shared" si="13"/>
        <v>28462534</v>
      </c>
    </row>
    <row r="860" spans="4:7" x14ac:dyDescent="0.3">
      <c r="D860" s="2" t="s">
        <v>10761</v>
      </c>
      <c r="E860" s="2">
        <v>48423368</v>
      </c>
      <c r="F860" s="2">
        <v>20000000</v>
      </c>
      <c r="G860" s="2">
        <f t="shared" si="13"/>
        <v>28423368</v>
      </c>
    </row>
    <row r="861" spans="4:7" x14ac:dyDescent="0.3">
      <c r="D861" s="2" t="s">
        <v>16479</v>
      </c>
      <c r="E861" s="2">
        <v>35400000</v>
      </c>
      <c r="F861" s="2">
        <v>7000000</v>
      </c>
      <c r="G861" s="2">
        <f t="shared" si="13"/>
        <v>28400000</v>
      </c>
    </row>
    <row r="862" spans="4:7" x14ac:dyDescent="0.3">
      <c r="D862" s="2" t="s">
        <v>18460</v>
      </c>
      <c r="E862" s="2">
        <v>31968347</v>
      </c>
      <c r="F862" s="2">
        <v>3600000</v>
      </c>
      <c r="G862" s="2">
        <f t="shared" si="13"/>
        <v>28368347</v>
      </c>
    </row>
    <row r="863" spans="4:7" x14ac:dyDescent="0.3">
      <c r="D863" s="2" t="s">
        <v>7902</v>
      </c>
      <c r="E863" s="2">
        <v>60328558</v>
      </c>
      <c r="F863" s="2">
        <v>32000000</v>
      </c>
      <c r="G863" s="2">
        <f t="shared" si="13"/>
        <v>28328558</v>
      </c>
    </row>
    <row r="864" spans="4:7" x14ac:dyDescent="0.3">
      <c r="D864" s="2" t="s">
        <v>7335</v>
      </c>
      <c r="E864" s="2">
        <v>61280963</v>
      </c>
      <c r="F864" s="2">
        <v>33000000</v>
      </c>
      <c r="G864" s="2">
        <f t="shared" si="13"/>
        <v>28280963</v>
      </c>
    </row>
    <row r="865" spans="4:7" x14ac:dyDescent="0.3">
      <c r="D865" s="2" t="s">
        <v>4103</v>
      </c>
      <c r="E865" s="2">
        <v>88200225</v>
      </c>
      <c r="F865" s="2">
        <v>60000000</v>
      </c>
      <c r="G865" s="2">
        <f t="shared" si="13"/>
        <v>28200225</v>
      </c>
    </row>
    <row r="866" spans="4:7" x14ac:dyDescent="0.3">
      <c r="D866" s="2" t="s">
        <v>14542</v>
      </c>
      <c r="E866" s="2">
        <v>39025000</v>
      </c>
      <c r="F866" s="2">
        <v>11000000</v>
      </c>
      <c r="G866" s="2">
        <f t="shared" si="13"/>
        <v>28025000</v>
      </c>
    </row>
    <row r="867" spans="4:7" x14ac:dyDescent="0.3">
      <c r="D867" s="2" t="s">
        <v>12764</v>
      </c>
      <c r="E867" s="2">
        <v>43022524</v>
      </c>
      <c r="F867" s="2">
        <v>15000000</v>
      </c>
      <c r="G867" s="2">
        <f t="shared" si="13"/>
        <v>28022524</v>
      </c>
    </row>
    <row r="868" spans="4:7" x14ac:dyDescent="0.3">
      <c r="D868" s="2" t="s">
        <v>4640</v>
      </c>
      <c r="E868" s="2">
        <v>83000000</v>
      </c>
      <c r="F868" s="2">
        <v>55000000</v>
      </c>
      <c r="G868" s="2">
        <f t="shared" si="13"/>
        <v>28000000</v>
      </c>
    </row>
    <row r="869" spans="4:7" x14ac:dyDescent="0.3">
      <c r="D869" s="2" t="s">
        <v>12775</v>
      </c>
      <c r="E869" s="2">
        <v>42919096</v>
      </c>
      <c r="F869" s="2">
        <v>15000000</v>
      </c>
      <c r="G869" s="2">
        <f t="shared" si="13"/>
        <v>27919096</v>
      </c>
    </row>
    <row r="870" spans="4:7" x14ac:dyDescent="0.3">
      <c r="D870" s="2" t="s">
        <v>10771</v>
      </c>
      <c r="E870" s="2">
        <v>47887943</v>
      </c>
      <c r="F870" s="2">
        <v>20000000</v>
      </c>
      <c r="G870" s="2">
        <f t="shared" si="13"/>
        <v>27887943</v>
      </c>
    </row>
    <row r="871" spans="4:7" x14ac:dyDescent="0.3">
      <c r="D871" s="2" t="s">
        <v>8076</v>
      </c>
      <c r="E871" s="2">
        <v>58879132</v>
      </c>
      <c r="F871" s="2">
        <v>31000000</v>
      </c>
      <c r="G871" s="2">
        <f t="shared" si="13"/>
        <v>27879132</v>
      </c>
    </row>
    <row r="872" spans="4:7" x14ac:dyDescent="0.3">
      <c r="D872" s="2" t="s">
        <v>10782</v>
      </c>
      <c r="E872" s="2">
        <v>47852604</v>
      </c>
      <c r="F872" s="2">
        <v>20000000</v>
      </c>
      <c r="G872" s="2">
        <f t="shared" si="13"/>
        <v>27852604</v>
      </c>
    </row>
    <row r="873" spans="4:7" x14ac:dyDescent="0.3">
      <c r="D873" s="2" t="s">
        <v>19198</v>
      </c>
      <c r="E873" s="2">
        <v>30000000</v>
      </c>
      <c r="F873" s="2">
        <v>2200000</v>
      </c>
      <c r="G873" s="2">
        <f t="shared" si="13"/>
        <v>27800000</v>
      </c>
    </row>
    <row r="874" spans="4:7" x14ac:dyDescent="0.3">
      <c r="D874" s="2" t="s">
        <v>2378</v>
      </c>
      <c r="E874" s="2">
        <v>112703470</v>
      </c>
      <c r="F874" s="2">
        <v>85000000</v>
      </c>
      <c r="G874" s="2">
        <f t="shared" si="13"/>
        <v>27703470</v>
      </c>
    </row>
    <row r="875" spans="4:7" x14ac:dyDescent="0.3">
      <c r="D875" s="2" t="s">
        <v>14546</v>
      </c>
      <c r="E875" s="2">
        <v>38201895</v>
      </c>
      <c r="F875" s="2">
        <v>10500000</v>
      </c>
      <c r="G875" s="2">
        <f t="shared" si="13"/>
        <v>27701895</v>
      </c>
    </row>
    <row r="876" spans="4:7" x14ac:dyDescent="0.3">
      <c r="D876" s="2" t="s">
        <v>6906</v>
      </c>
      <c r="E876" s="2">
        <v>50693162</v>
      </c>
      <c r="F876" s="2">
        <v>23000000</v>
      </c>
      <c r="G876" s="2">
        <f t="shared" si="13"/>
        <v>27693162</v>
      </c>
    </row>
    <row r="877" spans="4:7" x14ac:dyDescent="0.3">
      <c r="D877" s="2" t="s">
        <v>5055</v>
      </c>
      <c r="E877" s="2">
        <v>97680195</v>
      </c>
      <c r="F877" s="2">
        <v>70000000</v>
      </c>
      <c r="G877" s="2">
        <f t="shared" si="13"/>
        <v>27680195</v>
      </c>
    </row>
    <row r="878" spans="4:7" x14ac:dyDescent="0.3">
      <c r="D878" s="2" t="s">
        <v>14067</v>
      </c>
      <c r="E878" s="2">
        <v>39647595</v>
      </c>
      <c r="F878" s="2">
        <v>12000000</v>
      </c>
      <c r="G878" s="2">
        <f t="shared" si="13"/>
        <v>27647595</v>
      </c>
    </row>
    <row r="879" spans="4:7" x14ac:dyDescent="0.3">
      <c r="D879" s="2" t="s">
        <v>4838</v>
      </c>
      <c r="E879" s="2">
        <v>81645152</v>
      </c>
      <c r="F879" s="2">
        <v>54000000</v>
      </c>
      <c r="G879" s="2">
        <f t="shared" si="13"/>
        <v>27645152</v>
      </c>
    </row>
    <row r="880" spans="4:7" x14ac:dyDescent="0.3">
      <c r="D880" s="2" t="s">
        <v>12779</v>
      </c>
      <c r="E880" s="2">
        <v>42592530</v>
      </c>
      <c r="F880" s="2">
        <v>15000000</v>
      </c>
      <c r="G880" s="2">
        <f t="shared" si="13"/>
        <v>27592530</v>
      </c>
    </row>
    <row r="881" spans="4:7" x14ac:dyDescent="0.3">
      <c r="D881" s="2" t="s">
        <v>9517</v>
      </c>
      <c r="E881" s="2">
        <v>52528330</v>
      </c>
      <c r="F881" s="2">
        <v>25000000</v>
      </c>
      <c r="G881" s="2">
        <f t="shared" si="13"/>
        <v>27528330</v>
      </c>
    </row>
    <row r="882" spans="4:7" x14ac:dyDescent="0.3">
      <c r="D882" s="2" t="s">
        <v>14836</v>
      </c>
      <c r="E882" s="2">
        <v>37470017</v>
      </c>
      <c r="F882" s="2">
        <v>10000000</v>
      </c>
      <c r="G882" s="2">
        <f t="shared" si="13"/>
        <v>27470017</v>
      </c>
    </row>
    <row r="883" spans="4:7" x14ac:dyDescent="0.3">
      <c r="D883" s="2" t="s">
        <v>12209</v>
      </c>
      <c r="E883" s="2">
        <v>44469602</v>
      </c>
      <c r="F883" s="2">
        <v>17000000</v>
      </c>
      <c r="G883" s="2">
        <f t="shared" si="13"/>
        <v>27469602</v>
      </c>
    </row>
    <row r="884" spans="4:7" x14ac:dyDescent="0.3">
      <c r="D884" s="2" t="s">
        <v>17595</v>
      </c>
      <c r="E884" s="2">
        <v>32453345</v>
      </c>
      <c r="F884" s="2">
        <v>5000000</v>
      </c>
      <c r="G884" s="2">
        <f t="shared" si="13"/>
        <v>27453345</v>
      </c>
    </row>
    <row r="885" spans="4:7" x14ac:dyDescent="0.3">
      <c r="D885" s="2" t="s">
        <v>8275</v>
      </c>
      <c r="E885" s="2">
        <v>55210049</v>
      </c>
      <c r="F885" s="2">
        <v>27800000</v>
      </c>
      <c r="G885" s="2">
        <f t="shared" si="13"/>
        <v>27410049</v>
      </c>
    </row>
    <row r="886" spans="4:7" x14ac:dyDescent="0.3">
      <c r="D886" s="2" t="s">
        <v>14582</v>
      </c>
      <c r="E886" s="2">
        <v>38317535</v>
      </c>
      <c r="F886" s="2">
        <v>11000000</v>
      </c>
      <c r="G886" s="2">
        <f t="shared" si="13"/>
        <v>27317535</v>
      </c>
    </row>
    <row r="887" spans="4:7" x14ac:dyDescent="0.3">
      <c r="D887" s="2" t="s">
        <v>18450</v>
      </c>
      <c r="E887" s="2">
        <v>31252964</v>
      </c>
      <c r="F887" s="2">
        <v>4000000</v>
      </c>
      <c r="G887" s="2">
        <f t="shared" si="13"/>
        <v>27252964</v>
      </c>
    </row>
    <row r="888" spans="4:7" x14ac:dyDescent="0.3">
      <c r="D888" s="2" t="s">
        <v>812</v>
      </c>
      <c r="E888" s="2">
        <v>177243721</v>
      </c>
      <c r="F888" s="2">
        <v>150000000</v>
      </c>
      <c r="G888" s="2">
        <f t="shared" si="13"/>
        <v>27243721</v>
      </c>
    </row>
    <row r="889" spans="4:7" x14ac:dyDescent="0.3">
      <c r="D889" s="2" t="s">
        <v>9100</v>
      </c>
      <c r="E889" s="2">
        <v>54200000</v>
      </c>
      <c r="F889" s="2">
        <v>27000000</v>
      </c>
      <c r="G889" s="2">
        <f t="shared" si="13"/>
        <v>27200000</v>
      </c>
    </row>
    <row r="890" spans="4:7" x14ac:dyDescent="0.3">
      <c r="D890" s="2" t="s">
        <v>6013</v>
      </c>
      <c r="E890" s="2">
        <v>67061228</v>
      </c>
      <c r="F890" s="2">
        <v>40000000</v>
      </c>
      <c r="G890" s="2">
        <f t="shared" si="13"/>
        <v>27061228</v>
      </c>
    </row>
    <row r="891" spans="4:7" x14ac:dyDescent="0.3">
      <c r="D891" s="2" t="s">
        <v>15623</v>
      </c>
      <c r="E891" s="2">
        <v>36049108</v>
      </c>
      <c r="F891" s="2">
        <v>9000000</v>
      </c>
      <c r="G891" s="2">
        <f t="shared" si="13"/>
        <v>27049108</v>
      </c>
    </row>
    <row r="892" spans="4:7" x14ac:dyDescent="0.3">
      <c r="D892" s="2" t="s">
        <v>10425</v>
      </c>
      <c r="E892" s="2">
        <v>49002815</v>
      </c>
      <c r="F892" s="2">
        <v>22000000</v>
      </c>
      <c r="G892" s="2">
        <f t="shared" si="13"/>
        <v>27002815</v>
      </c>
    </row>
    <row r="893" spans="4:7" x14ac:dyDescent="0.3">
      <c r="D893" s="2" t="s">
        <v>16016</v>
      </c>
      <c r="E893" s="2">
        <v>34963967</v>
      </c>
      <c r="F893" s="2">
        <v>8000000</v>
      </c>
      <c r="G893" s="2">
        <f t="shared" si="13"/>
        <v>26963967</v>
      </c>
    </row>
    <row r="894" spans="4:7" x14ac:dyDescent="0.3">
      <c r="D894" s="2" t="s">
        <v>6497</v>
      </c>
      <c r="E894" s="2">
        <v>51853450</v>
      </c>
      <c r="F894" s="2">
        <v>25000000</v>
      </c>
      <c r="G894" s="2">
        <f t="shared" si="13"/>
        <v>26853450</v>
      </c>
    </row>
    <row r="895" spans="4:7" x14ac:dyDescent="0.3">
      <c r="D895" s="2" t="s">
        <v>8853</v>
      </c>
      <c r="E895" s="2">
        <v>55845943</v>
      </c>
      <c r="F895" s="2">
        <v>29000000</v>
      </c>
      <c r="G895" s="2">
        <f t="shared" si="13"/>
        <v>26845943</v>
      </c>
    </row>
    <row r="896" spans="4:7" x14ac:dyDescent="0.3">
      <c r="D896" s="2" t="s">
        <v>12201</v>
      </c>
      <c r="E896" s="2">
        <v>41777564</v>
      </c>
      <c r="F896" s="2">
        <v>15000000</v>
      </c>
      <c r="G896" s="2">
        <f t="shared" si="13"/>
        <v>26777564</v>
      </c>
    </row>
    <row r="897" spans="4:7" x14ac:dyDescent="0.3">
      <c r="D897" s="2" t="s">
        <v>14560</v>
      </c>
      <c r="E897" s="2">
        <v>37766350</v>
      </c>
      <c r="F897" s="2">
        <v>11000000</v>
      </c>
      <c r="G897" s="2">
        <f t="shared" si="13"/>
        <v>26766350</v>
      </c>
    </row>
    <row r="898" spans="4:7" x14ac:dyDescent="0.3">
      <c r="D898" s="2" t="s">
        <v>16013</v>
      </c>
      <c r="E898" s="2">
        <v>34746109</v>
      </c>
      <c r="F898" s="2">
        <v>8000000</v>
      </c>
      <c r="G898" s="2">
        <f t="shared" si="13"/>
        <v>26746109</v>
      </c>
    </row>
    <row r="899" spans="4:7" x14ac:dyDescent="0.3">
      <c r="D899" s="2" t="s">
        <v>9513</v>
      </c>
      <c r="E899" s="2">
        <v>51676606</v>
      </c>
      <c r="F899" s="2">
        <v>25000000</v>
      </c>
      <c r="G899" s="2">
        <f t="shared" si="13"/>
        <v>26676606</v>
      </c>
    </row>
    <row r="900" spans="4:7" x14ac:dyDescent="0.3">
      <c r="D900" s="2" t="s">
        <v>12404</v>
      </c>
      <c r="E900" s="2">
        <v>42638165</v>
      </c>
      <c r="F900" s="2">
        <v>16000000</v>
      </c>
      <c r="G900" s="2">
        <f t="shared" si="13"/>
        <v>26638165</v>
      </c>
    </row>
    <row r="901" spans="4:7" x14ac:dyDescent="0.3">
      <c r="D901" s="2" t="s">
        <v>6114</v>
      </c>
      <c r="E901" s="2">
        <v>57750000</v>
      </c>
      <c r="F901" s="2">
        <v>31115000</v>
      </c>
      <c r="G901" s="2">
        <f t="shared" ref="G901:G964" si="14">E901-F901</f>
        <v>26635000</v>
      </c>
    </row>
    <row r="902" spans="4:7" x14ac:dyDescent="0.3">
      <c r="D902" s="2" t="s">
        <v>14831</v>
      </c>
      <c r="E902" s="2">
        <v>38624000</v>
      </c>
      <c r="F902" s="2">
        <v>12000000</v>
      </c>
      <c r="G902" s="2">
        <f t="shared" si="14"/>
        <v>26624000</v>
      </c>
    </row>
    <row r="903" spans="4:7" x14ac:dyDescent="0.3">
      <c r="D903" s="2" t="s">
        <v>9522</v>
      </c>
      <c r="E903" s="2">
        <v>51533608</v>
      </c>
      <c r="F903" s="2">
        <v>25000000</v>
      </c>
      <c r="G903" s="2">
        <f t="shared" si="14"/>
        <v>26533608</v>
      </c>
    </row>
    <row r="904" spans="4:7" x14ac:dyDescent="0.3">
      <c r="D904" s="2" t="s">
        <v>6405</v>
      </c>
      <c r="E904" s="2">
        <v>66466372</v>
      </c>
      <c r="F904" s="2">
        <v>40000000</v>
      </c>
      <c r="G904" s="2">
        <f t="shared" si="14"/>
        <v>26466372</v>
      </c>
    </row>
    <row r="905" spans="4:7" x14ac:dyDescent="0.3">
      <c r="D905" s="2" t="s">
        <v>5751</v>
      </c>
      <c r="E905" s="2">
        <v>71423726</v>
      </c>
      <c r="F905" s="2">
        <v>45000000</v>
      </c>
      <c r="G905" s="2">
        <f t="shared" si="14"/>
        <v>26423726</v>
      </c>
    </row>
    <row r="906" spans="4:7" x14ac:dyDescent="0.3">
      <c r="D906" s="2" t="s">
        <v>17579</v>
      </c>
      <c r="E906" s="2">
        <v>34872293</v>
      </c>
      <c r="F906" s="2">
        <v>8500000</v>
      </c>
      <c r="G906" s="2">
        <f t="shared" si="14"/>
        <v>26372293</v>
      </c>
    </row>
    <row r="907" spans="4:7" x14ac:dyDescent="0.3">
      <c r="D907" s="2" t="s">
        <v>10777</v>
      </c>
      <c r="E907" s="2">
        <v>46363118</v>
      </c>
      <c r="F907" s="2">
        <v>20000000</v>
      </c>
      <c r="G907" s="2">
        <f t="shared" si="14"/>
        <v>26363118</v>
      </c>
    </row>
    <row r="908" spans="4:7" x14ac:dyDescent="0.3">
      <c r="D908" s="2" t="s">
        <v>5755</v>
      </c>
      <c r="E908" s="2">
        <v>71277420</v>
      </c>
      <c r="F908" s="2">
        <v>45000000</v>
      </c>
      <c r="G908" s="2">
        <f t="shared" si="14"/>
        <v>26277420</v>
      </c>
    </row>
    <row r="909" spans="4:7" x14ac:dyDescent="0.3">
      <c r="D909" s="2" t="s">
        <v>12357</v>
      </c>
      <c r="E909" s="2">
        <v>42700000</v>
      </c>
      <c r="F909" s="2">
        <v>16500000</v>
      </c>
      <c r="G909" s="2">
        <f t="shared" si="14"/>
        <v>26200000</v>
      </c>
    </row>
    <row r="910" spans="4:7" x14ac:dyDescent="0.3">
      <c r="D910" s="2" t="s">
        <v>14070</v>
      </c>
      <c r="E910" s="2">
        <v>38087366</v>
      </c>
      <c r="F910" s="2">
        <v>12000000</v>
      </c>
      <c r="G910" s="2">
        <f t="shared" si="14"/>
        <v>26087366</v>
      </c>
    </row>
    <row r="911" spans="4:7" x14ac:dyDescent="0.3">
      <c r="D911" s="2" t="s">
        <v>2637</v>
      </c>
      <c r="E911" s="2">
        <v>101087161</v>
      </c>
      <c r="F911" s="2">
        <v>75000000</v>
      </c>
      <c r="G911" s="2">
        <f t="shared" si="14"/>
        <v>26087161</v>
      </c>
    </row>
    <row r="912" spans="4:7" x14ac:dyDescent="0.3">
      <c r="D912" s="2" t="s">
        <v>8297</v>
      </c>
      <c r="E912" s="2">
        <v>56068547</v>
      </c>
      <c r="F912" s="2">
        <v>30000000</v>
      </c>
      <c r="G912" s="2">
        <f t="shared" si="14"/>
        <v>26068547</v>
      </c>
    </row>
    <row r="913" spans="4:7" x14ac:dyDescent="0.3">
      <c r="D913" s="2" t="s">
        <v>13763</v>
      </c>
      <c r="E913" s="2">
        <v>38916903</v>
      </c>
      <c r="F913" s="2">
        <v>13000000</v>
      </c>
      <c r="G913" s="2">
        <f t="shared" si="14"/>
        <v>25916903</v>
      </c>
    </row>
    <row r="914" spans="4:7" x14ac:dyDescent="0.3">
      <c r="D914" s="2" t="s">
        <v>11838</v>
      </c>
      <c r="E914" s="2">
        <v>43853424</v>
      </c>
      <c r="F914" s="2">
        <v>18000000</v>
      </c>
      <c r="G914" s="2">
        <f t="shared" si="14"/>
        <v>25853424</v>
      </c>
    </row>
    <row r="915" spans="4:7" x14ac:dyDescent="0.3">
      <c r="D915" s="2" t="s">
        <v>14869</v>
      </c>
      <c r="E915" s="2">
        <v>35794166</v>
      </c>
      <c r="F915" s="2">
        <v>10000000</v>
      </c>
      <c r="G915" s="2">
        <f t="shared" si="14"/>
        <v>25794166</v>
      </c>
    </row>
    <row r="916" spans="4:7" x14ac:dyDescent="0.3">
      <c r="D916" s="2" t="s">
        <v>14168</v>
      </c>
      <c r="E916" s="2">
        <v>37707719</v>
      </c>
      <c r="F916" s="2">
        <v>12000000</v>
      </c>
      <c r="G916" s="2">
        <f t="shared" si="14"/>
        <v>25707719</v>
      </c>
    </row>
    <row r="917" spans="4:7" x14ac:dyDescent="0.3">
      <c r="D917" s="2" t="s">
        <v>10554</v>
      </c>
      <c r="E917" s="2">
        <v>46700000</v>
      </c>
      <c r="F917" s="2">
        <v>21000000</v>
      </c>
      <c r="G917" s="2">
        <f t="shared" si="14"/>
        <v>25700000</v>
      </c>
    </row>
    <row r="918" spans="4:7" x14ac:dyDescent="0.3">
      <c r="D918" s="2" t="s">
        <v>12771</v>
      </c>
      <c r="E918" s="2">
        <v>42672630</v>
      </c>
      <c r="F918" s="2">
        <v>17000000</v>
      </c>
      <c r="G918" s="2">
        <f t="shared" si="14"/>
        <v>25672630</v>
      </c>
    </row>
    <row r="919" spans="4:7" x14ac:dyDescent="0.3">
      <c r="D919" s="2" t="s">
        <v>12185</v>
      </c>
      <c r="E919" s="2">
        <v>45670855</v>
      </c>
      <c r="F919" s="2">
        <v>20000000</v>
      </c>
      <c r="G919" s="2">
        <f t="shared" si="14"/>
        <v>25670855</v>
      </c>
    </row>
    <row r="920" spans="4:7" x14ac:dyDescent="0.3">
      <c r="D920" s="2" t="s">
        <v>10567</v>
      </c>
      <c r="E920" s="2">
        <v>42660000</v>
      </c>
      <c r="F920" s="2">
        <v>17000000</v>
      </c>
      <c r="G920" s="2">
        <f t="shared" si="14"/>
        <v>25660000</v>
      </c>
    </row>
    <row r="921" spans="4:7" x14ac:dyDescent="0.3">
      <c r="D921" s="2" t="s">
        <v>5122</v>
      </c>
      <c r="E921" s="2">
        <v>75605492</v>
      </c>
      <c r="F921" s="2">
        <v>50000000</v>
      </c>
      <c r="G921" s="2">
        <f t="shared" si="14"/>
        <v>25605492</v>
      </c>
    </row>
    <row r="922" spans="4:7" x14ac:dyDescent="0.3">
      <c r="D922" s="2" t="s">
        <v>11794</v>
      </c>
      <c r="E922" s="2">
        <v>43601508</v>
      </c>
      <c r="F922" s="2">
        <v>18000000</v>
      </c>
      <c r="G922" s="2">
        <f t="shared" si="14"/>
        <v>25601508</v>
      </c>
    </row>
    <row r="923" spans="4:7" x14ac:dyDescent="0.3">
      <c r="D923" s="2" t="s">
        <v>15875</v>
      </c>
      <c r="E923" s="2">
        <v>34017854</v>
      </c>
      <c r="F923" s="2">
        <v>8500000</v>
      </c>
      <c r="G923" s="2">
        <f t="shared" si="14"/>
        <v>25517854</v>
      </c>
    </row>
    <row r="924" spans="4:7" x14ac:dyDescent="0.3">
      <c r="D924" s="2" t="s">
        <v>3696</v>
      </c>
      <c r="E924" s="2">
        <v>90454043</v>
      </c>
      <c r="F924" s="2">
        <v>65000000</v>
      </c>
      <c r="G924" s="2">
        <f t="shared" si="14"/>
        <v>25454043</v>
      </c>
    </row>
    <row r="925" spans="4:7" x14ac:dyDescent="0.3">
      <c r="D925" s="2" t="s">
        <v>8880</v>
      </c>
      <c r="E925" s="2">
        <v>60400856</v>
      </c>
      <c r="F925" s="2">
        <v>35000000</v>
      </c>
      <c r="G925" s="2">
        <f t="shared" si="14"/>
        <v>25400856</v>
      </c>
    </row>
    <row r="926" spans="4:7" x14ac:dyDescent="0.3">
      <c r="D926" s="2" t="s">
        <v>16874</v>
      </c>
      <c r="E926" s="2">
        <v>31899000</v>
      </c>
      <c r="F926" s="2">
        <v>6500000</v>
      </c>
      <c r="G926" s="2">
        <f t="shared" si="14"/>
        <v>25399000</v>
      </c>
    </row>
    <row r="927" spans="4:7" x14ac:dyDescent="0.3">
      <c r="D927" s="2" t="s">
        <v>14089</v>
      </c>
      <c r="E927" s="2">
        <v>37188667</v>
      </c>
      <c r="F927" s="2">
        <v>12000000</v>
      </c>
      <c r="G927" s="2">
        <f t="shared" si="14"/>
        <v>25188667</v>
      </c>
    </row>
    <row r="928" spans="4:7" x14ac:dyDescent="0.3">
      <c r="D928" s="2" t="s">
        <v>15626</v>
      </c>
      <c r="E928" s="2">
        <v>34074895</v>
      </c>
      <c r="F928" s="2">
        <v>9000000</v>
      </c>
      <c r="G928" s="2">
        <f t="shared" si="14"/>
        <v>25074895</v>
      </c>
    </row>
    <row r="929" spans="4:7" x14ac:dyDescent="0.3">
      <c r="D929" s="2" t="s">
        <v>12783</v>
      </c>
      <c r="E929" s="2">
        <v>40064955</v>
      </c>
      <c r="F929" s="2">
        <v>15000000</v>
      </c>
      <c r="G929" s="2">
        <f t="shared" si="14"/>
        <v>25064955</v>
      </c>
    </row>
    <row r="930" spans="4:7" x14ac:dyDescent="0.3">
      <c r="D930" s="2" t="s">
        <v>7325</v>
      </c>
      <c r="E930" s="2">
        <v>60054449</v>
      </c>
      <c r="F930" s="2">
        <v>35000000</v>
      </c>
      <c r="G930" s="2">
        <f t="shared" si="14"/>
        <v>25054449</v>
      </c>
    </row>
    <row r="931" spans="4:7" x14ac:dyDescent="0.3">
      <c r="D931" s="2" t="s">
        <v>5766</v>
      </c>
      <c r="E931" s="2">
        <v>70001065</v>
      </c>
      <c r="F931" s="2">
        <v>45000000</v>
      </c>
      <c r="G931" s="2">
        <f t="shared" si="14"/>
        <v>25001065</v>
      </c>
    </row>
    <row r="932" spans="4:7" x14ac:dyDescent="0.3">
      <c r="D932" s="2" t="s">
        <v>10812</v>
      </c>
      <c r="E932" s="2">
        <v>44988180</v>
      </c>
      <c r="F932" s="2">
        <v>20000000</v>
      </c>
      <c r="G932" s="2">
        <f t="shared" si="14"/>
        <v>24988180</v>
      </c>
    </row>
    <row r="933" spans="4:7" x14ac:dyDescent="0.3">
      <c r="D933" s="2" t="s">
        <v>16463</v>
      </c>
      <c r="E933" s="2">
        <v>32391374</v>
      </c>
      <c r="F933" s="2">
        <v>7500000</v>
      </c>
      <c r="G933" s="2">
        <f t="shared" si="14"/>
        <v>24891374</v>
      </c>
    </row>
    <row r="934" spans="4:7" x14ac:dyDescent="0.3">
      <c r="D934" s="2" t="s">
        <v>2102</v>
      </c>
      <c r="E934" s="2">
        <v>124870275</v>
      </c>
      <c r="F934" s="2">
        <v>100000000</v>
      </c>
      <c r="G934" s="2">
        <f t="shared" si="14"/>
        <v>24870275</v>
      </c>
    </row>
    <row r="935" spans="4:7" x14ac:dyDescent="0.3">
      <c r="D935" s="2" t="s">
        <v>16324</v>
      </c>
      <c r="E935" s="2">
        <v>32333860</v>
      </c>
      <c r="F935" s="2">
        <v>7500000</v>
      </c>
      <c r="G935" s="2">
        <f t="shared" si="14"/>
        <v>24833860</v>
      </c>
    </row>
    <row r="936" spans="4:7" x14ac:dyDescent="0.3">
      <c r="D936" s="2" t="s">
        <v>2923</v>
      </c>
      <c r="E936" s="2">
        <v>103812241</v>
      </c>
      <c r="F936" s="2">
        <v>79000000</v>
      </c>
      <c r="G936" s="2">
        <f t="shared" si="14"/>
        <v>24812241</v>
      </c>
    </row>
    <row r="937" spans="4:7" x14ac:dyDescent="0.3">
      <c r="D937" s="2" t="s">
        <v>9260</v>
      </c>
      <c r="E937" s="2">
        <v>50800000</v>
      </c>
      <c r="F937" s="2">
        <v>26000000</v>
      </c>
      <c r="G937" s="2">
        <f t="shared" si="14"/>
        <v>24800000</v>
      </c>
    </row>
    <row r="938" spans="4:7" x14ac:dyDescent="0.3">
      <c r="D938" s="2" t="s">
        <v>1645</v>
      </c>
      <c r="E938" s="2">
        <v>144795350</v>
      </c>
      <c r="F938" s="2">
        <v>120000000</v>
      </c>
      <c r="G938" s="2">
        <f t="shared" si="14"/>
        <v>24795350</v>
      </c>
    </row>
    <row r="939" spans="4:7" x14ac:dyDescent="0.3">
      <c r="D939" s="2" t="s">
        <v>16815</v>
      </c>
      <c r="E939" s="2">
        <v>31607598</v>
      </c>
      <c r="F939" s="2">
        <v>6900000</v>
      </c>
      <c r="G939" s="2">
        <f t="shared" si="14"/>
        <v>24707598</v>
      </c>
    </row>
    <row r="940" spans="4:7" x14ac:dyDescent="0.3">
      <c r="D940" s="2" t="s">
        <v>7330</v>
      </c>
      <c r="E940" s="2">
        <v>26505000</v>
      </c>
      <c r="F940" s="2">
        <v>1800000</v>
      </c>
      <c r="G940" s="2">
        <f t="shared" si="14"/>
        <v>24705000</v>
      </c>
    </row>
    <row r="941" spans="4:7" x14ac:dyDescent="0.3">
      <c r="D941" s="2" t="s">
        <v>7345</v>
      </c>
      <c r="E941" s="2">
        <v>59699513</v>
      </c>
      <c r="F941" s="2">
        <v>35000000</v>
      </c>
      <c r="G941" s="2">
        <f t="shared" si="14"/>
        <v>24699513</v>
      </c>
    </row>
    <row r="942" spans="4:7" x14ac:dyDescent="0.3">
      <c r="D942" s="2" t="s">
        <v>7389</v>
      </c>
      <c r="E942" s="2">
        <v>57651794</v>
      </c>
      <c r="F942" s="2">
        <v>33000000</v>
      </c>
      <c r="G942" s="2">
        <f t="shared" si="14"/>
        <v>24651794</v>
      </c>
    </row>
    <row r="943" spans="4:7" x14ac:dyDescent="0.3">
      <c r="D943" s="2" t="s">
        <v>1619</v>
      </c>
      <c r="E943" s="2">
        <v>134520804</v>
      </c>
      <c r="F943" s="2">
        <v>110000000</v>
      </c>
      <c r="G943" s="2">
        <f t="shared" si="14"/>
        <v>24520804</v>
      </c>
    </row>
    <row r="944" spans="4:7" x14ac:dyDescent="0.3">
      <c r="D944" s="2" t="s">
        <v>623</v>
      </c>
      <c r="E944" s="2">
        <v>189412677</v>
      </c>
      <c r="F944" s="2">
        <v>165000000</v>
      </c>
      <c r="G944" s="2">
        <f t="shared" si="14"/>
        <v>24412677</v>
      </c>
    </row>
    <row r="945" spans="4:7" x14ac:dyDescent="0.3">
      <c r="D945" s="2" t="s">
        <v>6921</v>
      </c>
      <c r="E945" s="2">
        <v>63411478</v>
      </c>
      <c r="F945" s="2">
        <v>39000000</v>
      </c>
      <c r="G945" s="2">
        <f t="shared" si="14"/>
        <v>24411478</v>
      </c>
    </row>
    <row r="946" spans="4:7" x14ac:dyDescent="0.3">
      <c r="D946" s="2" t="s">
        <v>18879</v>
      </c>
      <c r="E946" s="2">
        <v>27900000</v>
      </c>
      <c r="F946" s="2">
        <v>3500000</v>
      </c>
      <c r="G946" s="2">
        <f t="shared" si="14"/>
        <v>24400000</v>
      </c>
    </row>
    <row r="947" spans="4:7" x14ac:dyDescent="0.3">
      <c r="D947" s="2" t="s">
        <v>18882</v>
      </c>
      <c r="E947" s="2">
        <v>27900000</v>
      </c>
      <c r="F947" s="2">
        <v>3500000</v>
      </c>
      <c r="G947" s="2">
        <f t="shared" si="14"/>
        <v>24400000</v>
      </c>
    </row>
    <row r="948" spans="4:7" x14ac:dyDescent="0.3">
      <c r="D948" s="2" t="s">
        <v>12420</v>
      </c>
      <c r="E948" s="2">
        <v>40363530</v>
      </c>
      <c r="F948" s="2">
        <v>16000000</v>
      </c>
      <c r="G948" s="2">
        <f t="shared" si="14"/>
        <v>24363530</v>
      </c>
    </row>
    <row r="949" spans="4:7" x14ac:dyDescent="0.3">
      <c r="D949" s="2" t="s">
        <v>264</v>
      </c>
      <c r="E949" s="2">
        <v>234360014</v>
      </c>
      <c r="F949" s="2">
        <v>210000000</v>
      </c>
      <c r="G949" s="2">
        <f t="shared" si="14"/>
        <v>24360014</v>
      </c>
    </row>
    <row r="950" spans="4:7" x14ac:dyDescent="0.3">
      <c r="D950" s="2" t="s">
        <v>11808</v>
      </c>
      <c r="E950" s="2">
        <v>42335698</v>
      </c>
      <c r="F950" s="2">
        <v>18000000</v>
      </c>
      <c r="G950" s="2">
        <f t="shared" si="14"/>
        <v>24335698</v>
      </c>
    </row>
    <row r="951" spans="4:7" x14ac:dyDescent="0.3">
      <c r="D951" s="2" t="s">
        <v>4877</v>
      </c>
      <c r="E951" s="2">
        <v>70327868</v>
      </c>
      <c r="F951" s="2">
        <v>46000000</v>
      </c>
      <c r="G951" s="2">
        <f t="shared" si="14"/>
        <v>24327868</v>
      </c>
    </row>
    <row r="952" spans="4:7" x14ac:dyDescent="0.3">
      <c r="D952" s="2" t="s">
        <v>19836</v>
      </c>
      <c r="E952" s="2">
        <v>26781723</v>
      </c>
      <c r="F952" s="2">
        <v>2500000</v>
      </c>
      <c r="G952" s="2">
        <f t="shared" si="14"/>
        <v>24281723</v>
      </c>
    </row>
    <row r="953" spans="4:7" x14ac:dyDescent="0.3">
      <c r="D953" s="2" t="s">
        <v>15632</v>
      </c>
      <c r="E953" s="2">
        <v>33244684</v>
      </c>
      <c r="F953" s="2">
        <v>9000000</v>
      </c>
      <c r="G953" s="2">
        <f t="shared" si="14"/>
        <v>24244684</v>
      </c>
    </row>
    <row r="954" spans="4:7" x14ac:dyDescent="0.3">
      <c r="D954" s="2" t="s">
        <v>19248</v>
      </c>
      <c r="E954" s="2">
        <v>27200000</v>
      </c>
      <c r="F954" s="2">
        <v>3000000</v>
      </c>
      <c r="G954" s="2">
        <f t="shared" si="14"/>
        <v>24200000</v>
      </c>
    </row>
    <row r="955" spans="4:7" x14ac:dyDescent="0.3">
      <c r="D955" s="2" t="s">
        <v>12426</v>
      </c>
      <c r="E955" s="2">
        <v>37623143</v>
      </c>
      <c r="F955" s="2">
        <v>13500000</v>
      </c>
      <c r="G955" s="2">
        <f t="shared" si="14"/>
        <v>24123143</v>
      </c>
    </row>
    <row r="956" spans="4:7" x14ac:dyDescent="0.3">
      <c r="D956" s="2" t="s">
        <v>14448</v>
      </c>
      <c r="E956" s="2">
        <v>30093107</v>
      </c>
      <c r="F956" s="2">
        <v>6000000</v>
      </c>
      <c r="G956" s="2">
        <f t="shared" si="14"/>
        <v>24093107</v>
      </c>
    </row>
    <row r="957" spans="4:7" x14ac:dyDescent="0.3">
      <c r="D957" s="2" t="s">
        <v>2620</v>
      </c>
      <c r="E957" s="2">
        <v>104054514</v>
      </c>
      <c r="F957" s="2">
        <v>80000000</v>
      </c>
      <c r="G957" s="2">
        <f t="shared" si="14"/>
        <v>24054514</v>
      </c>
    </row>
    <row r="958" spans="4:7" x14ac:dyDescent="0.3">
      <c r="D958" s="2" t="s">
        <v>13405</v>
      </c>
      <c r="E958" s="2">
        <v>38048637</v>
      </c>
      <c r="F958" s="2">
        <v>14000000</v>
      </c>
      <c r="G958" s="2">
        <f t="shared" si="14"/>
        <v>24048637</v>
      </c>
    </row>
    <row r="959" spans="4:7" x14ac:dyDescent="0.3">
      <c r="D959" s="2" t="s">
        <v>14488</v>
      </c>
      <c r="E959" s="2">
        <v>35537564</v>
      </c>
      <c r="F959" s="2">
        <v>11500000</v>
      </c>
      <c r="G959" s="2">
        <f t="shared" si="14"/>
        <v>24037564</v>
      </c>
    </row>
    <row r="960" spans="4:7" x14ac:dyDescent="0.3">
      <c r="D960" s="2" t="s">
        <v>10531</v>
      </c>
      <c r="E960" s="2">
        <v>49024969</v>
      </c>
      <c r="F960" s="2">
        <v>25000000</v>
      </c>
      <c r="G960" s="2">
        <f t="shared" si="14"/>
        <v>24024969</v>
      </c>
    </row>
    <row r="961" spans="4:7" x14ac:dyDescent="0.3">
      <c r="D961" s="2" t="s">
        <v>16496</v>
      </c>
      <c r="E961" s="2">
        <v>31501218</v>
      </c>
      <c r="F961" s="2">
        <v>7500000</v>
      </c>
      <c r="G961" s="2">
        <f t="shared" si="14"/>
        <v>24001218</v>
      </c>
    </row>
    <row r="962" spans="4:7" x14ac:dyDescent="0.3">
      <c r="D962" s="2" t="s">
        <v>14861</v>
      </c>
      <c r="E962" s="2">
        <v>36200000</v>
      </c>
      <c r="F962" s="2">
        <v>12305523</v>
      </c>
      <c r="G962" s="2">
        <f t="shared" si="14"/>
        <v>23894477</v>
      </c>
    </row>
    <row r="963" spans="4:7" x14ac:dyDescent="0.3">
      <c r="D963" s="2" t="s">
        <v>9284</v>
      </c>
      <c r="E963" s="2">
        <v>49874933</v>
      </c>
      <c r="F963" s="2">
        <v>26000000</v>
      </c>
      <c r="G963" s="2">
        <f t="shared" si="14"/>
        <v>23874933</v>
      </c>
    </row>
    <row r="964" spans="4:7" x14ac:dyDescent="0.3">
      <c r="D964" s="2" t="s">
        <v>12301</v>
      </c>
      <c r="E964" s="2">
        <v>39825798</v>
      </c>
      <c r="F964" s="2">
        <v>16000000</v>
      </c>
      <c r="G964" s="2">
        <f t="shared" si="14"/>
        <v>23825798</v>
      </c>
    </row>
    <row r="965" spans="4:7" x14ac:dyDescent="0.3">
      <c r="D965" s="2" t="s">
        <v>11785</v>
      </c>
      <c r="E965" s="2">
        <v>43818159</v>
      </c>
      <c r="F965" s="2">
        <v>20000000</v>
      </c>
      <c r="G965" s="2">
        <f t="shared" ref="G965:G1028" si="15">E965-F965</f>
        <v>23818159</v>
      </c>
    </row>
    <row r="966" spans="4:7" x14ac:dyDescent="0.3">
      <c r="D966" s="2" t="s">
        <v>15961</v>
      </c>
      <c r="E966" s="2">
        <v>32279955</v>
      </c>
      <c r="F966" s="2">
        <v>8500000</v>
      </c>
      <c r="G966" s="2">
        <f t="shared" si="15"/>
        <v>23779955</v>
      </c>
    </row>
    <row r="967" spans="4:7" x14ac:dyDescent="0.3">
      <c r="D967" s="2" t="s">
        <v>4643</v>
      </c>
      <c r="E967" s="2">
        <v>78745923</v>
      </c>
      <c r="F967" s="2">
        <v>55000000</v>
      </c>
      <c r="G967" s="2">
        <f t="shared" si="15"/>
        <v>23745923</v>
      </c>
    </row>
    <row r="968" spans="4:7" x14ac:dyDescent="0.3">
      <c r="D968" s="2" t="s">
        <v>8301</v>
      </c>
      <c r="E968" s="2">
        <v>53680848</v>
      </c>
      <c r="F968" s="2">
        <v>30000000</v>
      </c>
      <c r="G968" s="2">
        <f t="shared" si="15"/>
        <v>23680848</v>
      </c>
    </row>
    <row r="969" spans="4:7" x14ac:dyDescent="0.3">
      <c r="D969" s="2" t="s">
        <v>18117</v>
      </c>
      <c r="E969" s="2">
        <v>24475416</v>
      </c>
      <c r="F969" s="2">
        <v>890000</v>
      </c>
      <c r="G969" s="2">
        <f t="shared" si="15"/>
        <v>23585416</v>
      </c>
    </row>
    <row r="970" spans="4:7" x14ac:dyDescent="0.3">
      <c r="D970" s="2" t="s">
        <v>14873</v>
      </c>
      <c r="E970" s="2">
        <v>33583175</v>
      </c>
      <c r="F970" s="2">
        <v>10000000</v>
      </c>
      <c r="G970" s="2">
        <f t="shared" si="15"/>
        <v>23583175</v>
      </c>
    </row>
    <row r="971" spans="4:7" x14ac:dyDescent="0.3">
      <c r="D971" s="2" t="s">
        <v>21278</v>
      </c>
      <c r="E971" s="2">
        <v>24741700</v>
      </c>
      <c r="F971" s="2">
        <v>1200000</v>
      </c>
      <c r="G971" s="2">
        <f t="shared" si="15"/>
        <v>23541700</v>
      </c>
    </row>
    <row r="972" spans="4:7" x14ac:dyDescent="0.3">
      <c r="D972" s="2" t="s">
        <v>12411</v>
      </c>
      <c r="E972" s="2">
        <v>39511038</v>
      </c>
      <c r="F972" s="2">
        <v>16000000</v>
      </c>
      <c r="G972" s="2">
        <f t="shared" si="15"/>
        <v>23511038</v>
      </c>
    </row>
    <row r="973" spans="4:7" x14ac:dyDescent="0.3">
      <c r="D973" s="2" t="s">
        <v>11805</v>
      </c>
      <c r="E973" s="2">
        <v>41382841</v>
      </c>
      <c r="F973" s="2">
        <v>18000000</v>
      </c>
      <c r="G973" s="2">
        <f t="shared" si="15"/>
        <v>23382841</v>
      </c>
    </row>
    <row r="974" spans="4:7" x14ac:dyDescent="0.3">
      <c r="D974" s="2" t="s">
        <v>4900</v>
      </c>
      <c r="E974" s="2">
        <v>73343413</v>
      </c>
      <c r="F974" s="2">
        <v>50000000</v>
      </c>
      <c r="G974" s="2">
        <f t="shared" si="15"/>
        <v>23343413</v>
      </c>
    </row>
    <row r="975" spans="4:7" x14ac:dyDescent="0.3">
      <c r="D975" s="2" t="s">
        <v>7114</v>
      </c>
      <c r="E975" s="2">
        <v>60338891</v>
      </c>
      <c r="F975" s="2">
        <v>37000000</v>
      </c>
      <c r="G975" s="2">
        <f t="shared" si="15"/>
        <v>23338891</v>
      </c>
    </row>
    <row r="976" spans="4:7" x14ac:dyDescent="0.3">
      <c r="D976" s="2" t="s">
        <v>10875</v>
      </c>
      <c r="E976" s="2">
        <v>34334256</v>
      </c>
      <c r="F976" s="2">
        <v>11000000</v>
      </c>
      <c r="G976" s="2">
        <f t="shared" si="15"/>
        <v>23334256</v>
      </c>
    </row>
    <row r="977" spans="4:7" x14ac:dyDescent="0.3">
      <c r="D977" s="2" t="s">
        <v>480</v>
      </c>
      <c r="E977" s="2">
        <v>198332128</v>
      </c>
      <c r="F977" s="2">
        <v>175000000</v>
      </c>
      <c r="G977" s="2">
        <f t="shared" si="15"/>
        <v>23332128</v>
      </c>
    </row>
    <row r="978" spans="4:7" x14ac:dyDescent="0.3">
      <c r="D978" s="2" t="s">
        <v>9590</v>
      </c>
      <c r="E978" s="2">
        <v>48237389</v>
      </c>
      <c r="F978" s="2">
        <v>25000000</v>
      </c>
      <c r="G978" s="2">
        <f t="shared" si="15"/>
        <v>23237389</v>
      </c>
    </row>
    <row r="979" spans="4:7" x14ac:dyDescent="0.3">
      <c r="D979" s="2" t="s">
        <v>14981</v>
      </c>
      <c r="E979" s="2">
        <v>33071558</v>
      </c>
      <c r="F979" s="2">
        <v>10000000</v>
      </c>
      <c r="G979" s="2">
        <f t="shared" si="15"/>
        <v>23071558</v>
      </c>
    </row>
    <row r="980" spans="4:7" x14ac:dyDescent="0.3">
      <c r="D980" s="2" t="s">
        <v>2625</v>
      </c>
      <c r="E980" s="2">
        <v>103028109</v>
      </c>
      <c r="F980" s="2">
        <v>80000000</v>
      </c>
      <c r="G980" s="2">
        <f t="shared" si="15"/>
        <v>23028109</v>
      </c>
    </row>
    <row r="981" spans="4:7" x14ac:dyDescent="0.3">
      <c r="D981" s="2" t="s">
        <v>8316</v>
      </c>
      <c r="E981" s="2">
        <v>53021560</v>
      </c>
      <c r="F981" s="2">
        <v>30000000</v>
      </c>
      <c r="G981" s="2">
        <f t="shared" si="15"/>
        <v>23021560</v>
      </c>
    </row>
    <row r="982" spans="4:7" x14ac:dyDescent="0.3">
      <c r="D982" s="2" t="s">
        <v>14887</v>
      </c>
      <c r="E982" s="2">
        <v>33000000</v>
      </c>
      <c r="F982" s="2">
        <v>10000000</v>
      </c>
      <c r="G982" s="2">
        <f t="shared" si="15"/>
        <v>23000000</v>
      </c>
    </row>
    <row r="983" spans="4:7" x14ac:dyDescent="0.3">
      <c r="D983" s="2" t="s">
        <v>661</v>
      </c>
      <c r="E983" s="2">
        <v>187991439</v>
      </c>
      <c r="F983" s="2">
        <v>165000000</v>
      </c>
      <c r="G983" s="2">
        <f t="shared" si="15"/>
        <v>22991439</v>
      </c>
    </row>
    <row r="984" spans="4:7" x14ac:dyDescent="0.3">
      <c r="D984" s="2" t="s">
        <v>2531</v>
      </c>
      <c r="E984" s="2">
        <v>102981571</v>
      </c>
      <c r="F984" s="2">
        <v>80000000</v>
      </c>
      <c r="G984" s="2">
        <f t="shared" si="15"/>
        <v>22981571</v>
      </c>
    </row>
    <row r="985" spans="4:7" x14ac:dyDescent="0.3">
      <c r="D985" s="2" t="s">
        <v>8266</v>
      </c>
      <c r="E985" s="2">
        <v>52937130</v>
      </c>
      <c r="F985" s="2">
        <v>30000000</v>
      </c>
      <c r="G985" s="2">
        <f t="shared" si="15"/>
        <v>22937130</v>
      </c>
    </row>
    <row r="986" spans="4:7" x14ac:dyDescent="0.3">
      <c r="D986" s="2" t="s">
        <v>5740</v>
      </c>
      <c r="E986" s="2">
        <v>82931301</v>
      </c>
      <c r="F986" s="2">
        <v>60000000</v>
      </c>
      <c r="G986" s="2">
        <f t="shared" si="15"/>
        <v>22931301</v>
      </c>
    </row>
    <row r="987" spans="4:7" x14ac:dyDescent="0.3">
      <c r="D987" s="2" t="s">
        <v>12826</v>
      </c>
      <c r="E987" s="2">
        <v>37877959</v>
      </c>
      <c r="F987" s="2">
        <v>15000000</v>
      </c>
      <c r="G987" s="2">
        <f t="shared" si="15"/>
        <v>22877959</v>
      </c>
    </row>
    <row r="988" spans="4:7" x14ac:dyDescent="0.3">
      <c r="D988" s="2" t="s">
        <v>20118</v>
      </c>
      <c r="E988" s="2">
        <v>24800000</v>
      </c>
      <c r="F988" s="2">
        <v>2000000</v>
      </c>
      <c r="G988" s="2">
        <f t="shared" si="15"/>
        <v>22800000</v>
      </c>
    </row>
    <row r="989" spans="4:7" x14ac:dyDescent="0.3">
      <c r="D989" s="2" t="s">
        <v>7939</v>
      </c>
      <c r="E989" s="2">
        <v>54696902</v>
      </c>
      <c r="F989" s="2">
        <v>32000000</v>
      </c>
      <c r="G989" s="2">
        <f t="shared" si="15"/>
        <v>22696902</v>
      </c>
    </row>
    <row r="990" spans="4:7" x14ac:dyDescent="0.3">
      <c r="D990" s="2" t="s">
        <v>17615</v>
      </c>
      <c r="E990" s="2">
        <v>27689474</v>
      </c>
      <c r="F990" s="2">
        <v>5000000</v>
      </c>
      <c r="G990" s="2">
        <f t="shared" si="15"/>
        <v>22689474</v>
      </c>
    </row>
    <row r="991" spans="4:7" x14ac:dyDescent="0.3">
      <c r="D991" s="2" t="s">
        <v>4013</v>
      </c>
      <c r="E991" s="2">
        <v>82670733</v>
      </c>
      <c r="F991" s="2">
        <v>60000000</v>
      </c>
      <c r="G991" s="2">
        <f t="shared" si="15"/>
        <v>22670733</v>
      </c>
    </row>
    <row r="992" spans="4:7" x14ac:dyDescent="0.3">
      <c r="D992" s="2" t="s">
        <v>23689</v>
      </c>
      <c r="E992" s="2">
        <v>22757819</v>
      </c>
      <c r="F992" s="2">
        <v>100000</v>
      </c>
      <c r="G992" s="2">
        <f t="shared" si="15"/>
        <v>22657819</v>
      </c>
    </row>
    <row r="993" spans="4:7" x14ac:dyDescent="0.3">
      <c r="D993" s="2" t="s">
        <v>10798</v>
      </c>
      <c r="E993" s="2">
        <v>42652003</v>
      </c>
      <c r="F993" s="2">
        <v>20000000</v>
      </c>
      <c r="G993" s="2">
        <f t="shared" si="15"/>
        <v>22652003</v>
      </c>
    </row>
    <row r="994" spans="4:7" x14ac:dyDescent="0.3">
      <c r="D994" s="2" t="s">
        <v>4017</v>
      </c>
      <c r="E994" s="2">
        <v>82569532</v>
      </c>
      <c r="F994" s="2">
        <v>60000000</v>
      </c>
      <c r="G994" s="2">
        <f t="shared" si="15"/>
        <v>22569532</v>
      </c>
    </row>
    <row r="995" spans="4:7" x14ac:dyDescent="0.3">
      <c r="D995" s="2" t="s">
        <v>16523</v>
      </c>
      <c r="E995" s="2">
        <v>26005908</v>
      </c>
      <c r="F995" s="2">
        <v>3500000</v>
      </c>
      <c r="G995" s="2">
        <f t="shared" si="15"/>
        <v>22505908</v>
      </c>
    </row>
    <row r="996" spans="4:7" x14ac:dyDescent="0.3">
      <c r="D996" s="2" t="s">
        <v>17606</v>
      </c>
      <c r="E996" s="2">
        <v>25799043</v>
      </c>
      <c r="F996" s="2">
        <v>3300000</v>
      </c>
      <c r="G996" s="2">
        <f t="shared" si="15"/>
        <v>22499043</v>
      </c>
    </row>
    <row r="997" spans="4:7" x14ac:dyDescent="0.3">
      <c r="D997" s="2" t="s">
        <v>14896</v>
      </c>
      <c r="E997" s="2">
        <v>31487293</v>
      </c>
      <c r="F997" s="2">
        <v>9000000</v>
      </c>
      <c r="G997" s="2">
        <f t="shared" si="15"/>
        <v>22487293</v>
      </c>
    </row>
    <row r="998" spans="4:7" x14ac:dyDescent="0.3">
      <c r="D998" s="2" t="s">
        <v>8344</v>
      </c>
      <c r="E998" s="2">
        <v>52418902</v>
      </c>
      <c r="F998" s="2">
        <v>30000000</v>
      </c>
      <c r="G998" s="2">
        <f t="shared" si="15"/>
        <v>22418902</v>
      </c>
    </row>
    <row r="999" spans="4:7" x14ac:dyDescent="0.3">
      <c r="D999" s="2" t="s">
        <v>3037</v>
      </c>
      <c r="E999" s="2">
        <v>97360069</v>
      </c>
      <c r="F999" s="2">
        <v>75000000</v>
      </c>
      <c r="G999" s="2">
        <f t="shared" si="15"/>
        <v>22360069</v>
      </c>
    </row>
    <row r="1000" spans="4:7" x14ac:dyDescent="0.3">
      <c r="D1000" s="2" t="s">
        <v>14612</v>
      </c>
      <c r="E1000" s="2">
        <v>33305037</v>
      </c>
      <c r="F1000" s="2">
        <v>11000000</v>
      </c>
      <c r="G1000" s="2">
        <f t="shared" si="15"/>
        <v>22305037</v>
      </c>
    </row>
    <row r="1001" spans="4:7" x14ac:dyDescent="0.3">
      <c r="D1001" s="2" t="s">
        <v>17602</v>
      </c>
      <c r="E1001" s="2">
        <v>27296514</v>
      </c>
      <c r="F1001" s="2">
        <v>5000000</v>
      </c>
      <c r="G1001" s="2">
        <f t="shared" si="15"/>
        <v>22296514</v>
      </c>
    </row>
    <row r="1002" spans="4:7" x14ac:dyDescent="0.3">
      <c r="D1002" s="2" t="s">
        <v>17767</v>
      </c>
      <c r="E1002" s="2">
        <v>27285953</v>
      </c>
      <c r="F1002" s="2">
        <v>5000000</v>
      </c>
      <c r="G1002" s="2">
        <f t="shared" si="15"/>
        <v>22285953</v>
      </c>
    </row>
    <row r="1003" spans="4:7" x14ac:dyDescent="0.3">
      <c r="D1003" s="2" t="s">
        <v>8262</v>
      </c>
      <c r="E1003" s="2">
        <v>64238770</v>
      </c>
      <c r="F1003" s="2">
        <v>42000000</v>
      </c>
      <c r="G1003" s="2">
        <f t="shared" si="15"/>
        <v>22238770</v>
      </c>
    </row>
    <row r="1004" spans="4:7" x14ac:dyDescent="0.3">
      <c r="D1004" s="2" t="s">
        <v>13688</v>
      </c>
      <c r="E1004" s="2">
        <v>38176108</v>
      </c>
      <c r="F1004" s="2">
        <v>16000000</v>
      </c>
      <c r="G1004" s="2">
        <f t="shared" si="15"/>
        <v>22176108</v>
      </c>
    </row>
    <row r="1005" spans="4:7" x14ac:dyDescent="0.3">
      <c r="D1005" s="2" t="s">
        <v>8067</v>
      </c>
      <c r="E1005" s="2">
        <v>53133888</v>
      </c>
      <c r="F1005" s="2">
        <v>31000000</v>
      </c>
      <c r="G1005" s="2">
        <f t="shared" si="15"/>
        <v>22133888</v>
      </c>
    </row>
    <row r="1006" spans="4:7" x14ac:dyDescent="0.3">
      <c r="D1006" s="2" t="s">
        <v>9541</v>
      </c>
      <c r="E1006" s="2">
        <v>47124400</v>
      </c>
      <c r="F1006" s="2">
        <v>25000000</v>
      </c>
      <c r="G1006" s="2">
        <f t="shared" si="15"/>
        <v>22124400</v>
      </c>
    </row>
    <row r="1007" spans="4:7" x14ac:dyDescent="0.3">
      <c r="D1007" s="2" t="s">
        <v>19669</v>
      </c>
      <c r="E1007" s="2">
        <v>25000000</v>
      </c>
      <c r="F1007" s="2">
        <v>2883848</v>
      </c>
      <c r="G1007" s="2">
        <f t="shared" si="15"/>
        <v>22116152</v>
      </c>
    </row>
    <row r="1008" spans="4:7" x14ac:dyDescent="0.3">
      <c r="D1008" s="2" t="s">
        <v>5831</v>
      </c>
      <c r="E1008" s="2">
        <v>48114556</v>
      </c>
      <c r="F1008" s="2">
        <v>26000000</v>
      </c>
      <c r="G1008" s="2">
        <f t="shared" si="15"/>
        <v>22114556</v>
      </c>
    </row>
    <row r="1009" spans="4:7" x14ac:dyDescent="0.3">
      <c r="D1009" s="2" t="s">
        <v>14892</v>
      </c>
      <c r="E1009" s="2">
        <v>32101000</v>
      </c>
      <c r="F1009" s="2">
        <v>10000000</v>
      </c>
      <c r="G1009" s="2">
        <f t="shared" si="15"/>
        <v>22101000</v>
      </c>
    </row>
    <row r="1010" spans="4:7" x14ac:dyDescent="0.3">
      <c r="D1010" s="2" t="s">
        <v>4452</v>
      </c>
      <c r="E1010" s="2">
        <v>80021740</v>
      </c>
      <c r="F1010" s="2">
        <v>58000000</v>
      </c>
      <c r="G1010" s="2">
        <f t="shared" si="15"/>
        <v>22021740</v>
      </c>
    </row>
    <row r="1011" spans="4:7" x14ac:dyDescent="0.3">
      <c r="D1011" s="2" t="s">
        <v>8908</v>
      </c>
      <c r="E1011" s="2">
        <v>49968653</v>
      </c>
      <c r="F1011" s="2">
        <v>28000000</v>
      </c>
      <c r="G1011" s="2">
        <f t="shared" si="15"/>
        <v>21968653</v>
      </c>
    </row>
    <row r="1012" spans="4:7" x14ac:dyDescent="0.3">
      <c r="D1012" s="2" t="s">
        <v>12797</v>
      </c>
      <c r="E1012" s="2">
        <v>37882551</v>
      </c>
      <c r="F1012" s="2">
        <v>16000000</v>
      </c>
      <c r="G1012" s="2">
        <f t="shared" si="15"/>
        <v>21882551</v>
      </c>
    </row>
    <row r="1013" spans="4:7" x14ac:dyDescent="0.3">
      <c r="D1013" s="2" t="s">
        <v>7339</v>
      </c>
      <c r="E1013" s="2">
        <v>56876365</v>
      </c>
      <c r="F1013" s="2">
        <v>35000000</v>
      </c>
      <c r="G1013" s="2">
        <f t="shared" si="15"/>
        <v>21876365</v>
      </c>
    </row>
    <row r="1014" spans="4:7" x14ac:dyDescent="0.3">
      <c r="D1014" s="2" t="s">
        <v>11571</v>
      </c>
      <c r="E1014" s="2">
        <v>41867960</v>
      </c>
      <c r="F1014" s="2">
        <v>20000000</v>
      </c>
      <c r="G1014" s="2">
        <f t="shared" si="15"/>
        <v>21867960</v>
      </c>
    </row>
    <row r="1015" spans="4:7" x14ac:dyDescent="0.3">
      <c r="D1015" s="2" t="s">
        <v>11585</v>
      </c>
      <c r="E1015" s="2">
        <v>40846082</v>
      </c>
      <c r="F1015" s="2">
        <v>19000000</v>
      </c>
      <c r="G1015" s="2">
        <f t="shared" si="15"/>
        <v>21846082</v>
      </c>
    </row>
    <row r="1016" spans="4:7" x14ac:dyDescent="0.3">
      <c r="D1016" s="2" t="s">
        <v>9533</v>
      </c>
      <c r="E1016" s="2">
        <v>46836394</v>
      </c>
      <c r="F1016" s="2">
        <v>25000000</v>
      </c>
      <c r="G1016" s="2">
        <f t="shared" si="15"/>
        <v>21836394</v>
      </c>
    </row>
    <row r="1017" spans="4:7" x14ac:dyDescent="0.3">
      <c r="D1017" s="2" t="s">
        <v>5776</v>
      </c>
      <c r="E1017" s="2">
        <v>66790248</v>
      </c>
      <c r="F1017" s="2">
        <v>45000000</v>
      </c>
      <c r="G1017" s="2">
        <f t="shared" si="15"/>
        <v>21790248</v>
      </c>
    </row>
    <row r="1018" spans="4:7" x14ac:dyDescent="0.3">
      <c r="D1018" s="2" t="s">
        <v>19185</v>
      </c>
      <c r="E1018" s="2">
        <v>24788807</v>
      </c>
      <c r="F1018" s="2">
        <v>3000000</v>
      </c>
      <c r="G1018" s="2">
        <f t="shared" si="15"/>
        <v>21788807</v>
      </c>
    </row>
    <row r="1019" spans="4:7" x14ac:dyDescent="0.3">
      <c r="D1019" s="2" t="s">
        <v>16500</v>
      </c>
      <c r="E1019" s="2">
        <v>28747570</v>
      </c>
      <c r="F1019" s="2">
        <v>7000000</v>
      </c>
      <c r="G1019" s="2">
        <f t="shared" si="15"/>
        <v>21747570</v>
      </c>
    </row>
    <row r="1020" spans="4:7" x14ac:dyDescent="0.3">
      <c r="D1020" s="2" t="s">
        <v>3604</v>
      </c>
      <c r="E1020" s="2">
        <v>87704396</v>
      </c>
      <c r="F1020" s="2">
        <v>66000000</v>
      </c>
      <c r="G1020" s="2">
        <f t="shared" si="15"/>
        <v>21704396</v>
      </c>
    </row>
    <row r="1021" spans="4:7" x14ac:dyDescent="0.3">
      <c r="D1021" s="2" t="s">
        <v>18919</v>
      </c>
      <c r="E1021" s="2">
        <v>25138292</v>
      </c>
      <c r="F1021" s="2">
        <v>3500000</v>
      </c>
      <c r="G1021" s="2">
        <f t="shared" si="15"/>
        <v>21638292</v>
      </c>
    </row>
    <row r="1022" spans="4:7" x14ac:dyDescent="0.3">
      <c r="D1022" s="2" t="s">
        <v>19231</v>
      </c>
      <c r="E1022" s="2">
        <v>24629916</v>
      </c>
      <c r="F1022" s="2">
        <v>3000000</v>
      </c>
      <c r="G1022" s="2">
        <f t="shared" si="15"/>
        <v>21629916</v>
      </c>
    </row>
    <row r="1023" spans="4:7" x14ac:dyDescent="0.3">
      <c r="D1023" s="2" t="s">
        <v>4859</v>
      </c>
      <c r="E1023" s="2">
        <v>75604320</v>
      </c>
      <c r="F1023" s="2">
        <v>54000000</v>
      </c>
      <c r="G1023" s="2">
        <f t="shared" si="15"/>
        <v>21604320</v>
      </c>
    </row>
    <row r="1024" spans="4:7" x14ac:dyDescent="0.3">
      <c r="D1024" s="2" t="s">
        <v>4984</v>
      </c>
      <c r="E1024" s="2">
        <v>72601713</v>
      </c>
      <c r="F1024" s="2">
        <v>51000000</v>
      </c>
      <c r="G1024" s="2">
        <f t="shared" si="15"/>
        <v>21601713</v>
      </c>
    </row>
    <row r="1025" spans="4:7" x14ac:dyDescent="0.3">
      <c r="D1025" s="2" t="s">
        <v>20071</v>
      </c>
      <c r="E1025" s="2">
        <v>23650000</v>
      </c>
      <c r="F1025" s="2">
        <v>2100000</v>
      </c>
      <c r="G1025" s="2">
        <f t="shared" si="15"/>
        <v>21550000</v>
      </c>
    </row>
    <row r="1026" spans="4:7" x14ac:dyDescent="0.3">
      <c r="D1026" s="2" t="s">
        <v>2372</v>
      </c>
      <c r="E1026" s="2">
        <v>111544445</v>
      </c>
      <c r="F1026" s="2">
        <v>90000000</v>
      </c>
      <c r="G1026" s="2">
        <f t="shared" si="15"/>
        <v>21544445</v>
      </c>
    </row>
    <row r="1027" spans="4:7" x14ac:dyDescent="0.3">
      <c r="D1027" s="2" t="s">
        <v>11798</v>
      </c>
      <c r="E1027" s="2">
        <v>41300105</v>
      </c>
      <c r="F1027" s="2">
        <v>19800000</v>
      </c>
      <c r="G1027" s="2">
        <f t="shared" si="15"/>
        <v>21500105</v>
      </c>
    </row>
    <row r="1028" spans="4:7" x14ac:dyDescent="0.3">
      <c r="D1028" s="2" t="s">
        <v>8896</v>
      </c>
      <c r="E1028" s="2">
        <v>51475962</v>
      </c>
      <c r="F1028" s="2">
        <v>30000000</v>
      </c>
      <c r="G1028" s="2">
        <f t="shared" si="15"/>
        <v>21475962</v>
      </c>
    </row>
    <row r="1029" spans="4:7" x14ac:dyDescent="0.3">
      <c r="D1029" s="2" t="s">
        <v>17398</v>
      </c>
      <c r="E1029" s="2">
        <v>24475193</v>
      </c>
      <c r="F1029" s="2">
        <v>3000000</v>
      </c>
      <c r="G1029" s="2">
        <f t="shared" ref="G1029:G1092" si="16">E1029-F1029</f>
        <v>21475193</v>
      </c>
    </row>
    <row r="1030" spans="4:7" x14ac:dyDescent="0.3">
      <c r="D1030" s="2" t="s">
        <v>17016</v>
      </c>
      <c r="E1030" s="2">
        <v>27457409</v>
      </c>
      <c r="F1030" s="2">
        <v>6000000</v>
      </c>
      <c r="G1030" s="2">
        <f t="shared" si="16"/>
        <v>21457409</v>
      </c>
    </row>
    <row r="1031" spans="4:7" x14ac:dyDescent="0.3">
      <c r="D1031" s="2" t="s">
        <v>8280</v>
      </c>
      <c r="E1031" s="2">
        <v>51432423</v>
      </c>
      <c r="F1031" s="2">
        <v>30000000</v>
      </c>
      <c r="G1031" s="2">
        <f t="shared" si="16"/>
        <v>21432423</v>
      </c>
    </row>
    <row r="1032" spans="4:7" x14ac:dyDescent="0.3">
      <c r="D1032" s="2" t="s">
        <v>18510</v>
      </c>
      <c r="E1032" s="2">
        <v>25359200</v>
      </c>
      <c r="F1032" s="2">
        <v>4000000</v>
      </c>
      <c r="G1032" s="2">
        <f t="shared" si="16"/>
        <v>21359200</v>
      </c>
    </row>
    <row r="1033" spans="4:7" x14ac:dyDescent="0.3">
      <c r="D1033" s="2" t="s">
        <v>5621</v>
      </c>
      <c r="E1033" s="2">
        <v>69304264</v>
      </c>
      <c r="F1033" s="2">
        <v>48000000</v>
      </c>
      <c r="G1033" s="2">
        <f t="shared" si="16"/>
        <v>21304264</v>
      </c>
    </row>
    <row r="1034" spans="4:7" x14ac:dyDescent="0.3">
      <c r="D1034" s="2" t="s">
        <v>12442</v>
      </c>
      <c r="E1034" s="2">
        <v>37300107</v>
      </c>
      <c r="F1034" s="2">
        <v>16000000</v>
      </c>
      <c r="G1034" s="2">
        <f t="shared" si="16"/>
        <v>21300107</v>
      </c>
    </row>
    <row r="1035" spans="4:7" x14ac:dyDescent="0.3">
      <c r="D1035" s="2" t="s">
        <v>9537</v>
      </c>
      <c r="E1035" s="2">
        <v>47285499</v>
      </c>
      <c r="F1035" s="2">
        <v>26000000</v>
      </c>
      <c r="G1035" s="2">
        <f t="shared" si="16"/>
        <v>21285499</v>
      </c>
    </row>
    <row r="1036" spans="4:7" x14ac:dyDescent="0.3">
      <c r="D1036" s="2" t="s">
        <v>5660</v>
      </c>
      <c r="E1036" s="2">
        <v>67263182</v>
      </c>
      <c r="F1036" s="2">
        <v>46000000</v>
      </c>
      <c r="G1036" s="2">
        <f t="shared" si="16"/>
        <v>21263182</v>
      </c>
    </row>
    <row r="1037" spans="4:7" x14ac:dyDescent="0.3">
      <c r="D1037" s="2" t="s">
        <v>6469</v>
      </c>
      <c r="E1037" s="2">
        <v>51185897</v>
      </c>
      <c r="F1037" s="2">
        <v>30000000</v>
      </c>
      <c r="G1037" s="2">
        <f t="shared" si="16"/>
        <v>21185897</v>
      </c>
    </row>
    <row r="1038" spans="4:7" x14ac:dyDescent="0.3">
      <c r="D1038" s="2" t="s">
        <v>4724</v>
      </c>
      <c r="E1038" s="2">
        <v>76137505</v>
      </c>
      <c r="F1038" s="2">
        <v>55000000</v>
      </c>
      <c r="G1038" s="2">
        <f t="shared" si="16"/>
        <v>21137505</v>
      </c>
    </row>
    <row r="1039" spans="4:7" x14ac:dyDescent="0.3">
      <c r="D1039" s="2" t="s">
        <v>16475</v>
      </c>
      <c r="E1039" s="2">
        <v>32131483</v>
      </c>
      <c r="F1039" s="2">
        <v>11000000</v>
      </c>
      <c r="G1039" s="2">
        <f t="shared" si="16"/>
        <v>21131483</v>
      </c>
    </row>
    <row r="1040" spans="4:7" x14ac:dyDescent="0.3">
      <c r="D1040" s="2" t="s">
        <v>2643</v>
      </c>
      <c r="E1040" s="2">
        <v>101111837</v>
      </c>
      <c r="F1040" s="2">
        <v>80000000</v>
      </c>
      <c r="G1040" s="2">
        <f t="shared" si="16"/>
        <v>21111837</v>
      </c>
    </row>
    <row r="1041" spans="4:7" x14ac:dyDescent="0.3">
      <c r="D1041" s="2" t="s">
        <v>8284</v>
      </c>
      <c r="E1041" s="2">
        <v>51109400</v>
      </c>
      <c r="F1041" s="2">
        <v>30000000</v>
      </c>
      <c r="G1041" s="2">
        <f t="shared" si="16"/>
        <v>21109400</v>
      </c>
    </row>
    <row r="1042" spans="4:7" x14ac:dyDescent="0.3">
      <c r="D1042" s="2" t="s">
        <v>9526</v>
      </c>
      <c r="E1042" s="2">
        <v>51097664</v>
      </c>
      <c r="F1042" s="2">
        <v>30000000</v>
      </c>
      <c r="G1042" s="2">
        <f t="shared" si="16"/>
        <v>21097664</v>
      </c>
    </row>
    <row r="1043" spans="4:7" x14ac:dyDescent="0.3">
      <c r="D1043" s="2" t="s">
        <v>17437</v>
      </c>
      <c r="E1043" s="2">
        <v>27545445</v>
      </c>
      <c r="F1043" s="2">
        <v>6500000</v>
      </c>
      <c r="G1043" s="2">
        <f t="shared" si="16"/>
        <v>21045445</v>
      </c>
    </row>
    <row r="1044" spans="4:7" x14ac:dyDescent="0.3">
      <c r="D1044" s="2" t="s">
        <v>7920</v>
      </c>
      <c r="E1044" s="2">
        <v>50041732</v>
      </c>
      <c r="F1044" s="2">
        <v>29000000</v>
      </c>
      <c r="G1044" s="2">
        <f t="shared" si="16"/>
        <v>21041732</v>
      </c>
    </row>
    <row r="1045" spans="4:7" x14ac:dyDescent="0.3">
      <c r="D1045" s="2" t="s">
        <v>6944</v>
      </c>
      <c r="E1045" s="2">
        <v>60000000</v>
      </c>
      <c r="F1045" s="2">
        <v>39000000</v>
      </c>
      <c r="G1045" s="2">
        <f t="shared" si="16"/>
        <v>21000000</v>
      </c>
    </row>
    <row r="1046" spans="4:7" x14ac:dyDescent="0.3">
      <c r="D1046" s="2" t="s">
        <v>9552</v>
      </c>
      <c r="E1046" s="2">
        <v>43984230</v>
      </c>
      <c r="F1046" s="2">
        <v>23000000</v>
      </c>
      <c r="G1046" s="2">
        <f t="shared" si="16"/>
        <v>20984230</v>
      </c>
    </row>
    <row r="1047" spans="4:7" x14ac:dyDescent="0.3">
      <c r="D1047" s="2" t="s">
        <v>12189</v>
      </c>
      <c r="E1047" s="2">
        <v>37939782</v>
      </c>
      <c r="F1047" s="2">
        <v>17000000</v>
      </c>
      <c r="G1047" s="2">
        <f t="shared" si="16"/>
        <v>20939782</v>
      </c>
    </row>
    <row r="1048" spans="4:7" x14ac:dyDescent="0.3">
      <c r="D1048" s="2" t="s">
        <v>8311</v>
      </c>
      <c r="E1048" s="2">
        <v>50921738</v>
      </c>
      <c r="F1048" s="2">
        <v>30000000</v>
      </c>
      <c r="G1048" s="2">
        <f t="shared" si="16"/>
        <v>20921738</v>
      </c>
    </row>
    <row r="1049" spans="4:7" x14ac:dyDescent="0.3">
      <c r="D1049" s="2" t="s">
        <v>3735</v>
      </c>
      <c r="E1049" s="2">
        <v>85911262</v>
      </c>
      <c r="F1049" s="2">
        <v>65000000</v>
      </c>
      <c r="G1049" s="2">
        <f t="shared" si="16"/>
        <v>20911262</v>
      </c>
    </row>
    <row r="1050" spans="4:7" x14ac:dyDescent="0.3">
      <c r="D1050" s="2" t="s">
        <v>12808</v>
      </c>
      <c r="E1050" s="2">
        <v>35887263</v>
      </c>
      <c r="F1050" s="2">
        <v>15000000</v>
      </c>
      <c r="G1050" s="2">
        <f t="shared" si="16"/>
        <v>20887263</v>
      </c>
    </row>
    <row r="1051" spans="4:7" x14ac:dyDescent="0.3">
      <c r="D1051" s="2" t="s">
        <v>7356</v>
      </c>
      <c r="E1051" s="2">
        <v>55802754</v>
      </c>
      <c r="F1051" s="2">
        <v>35000000</v>
      </c>
      <c r="G1051" s="2">
        <f t="shared" si="16"/>
        <v>20802754</v>
      </c>
    </row>
    <row r="1052" spans="4:7" x14ac:dyDescent="0.3">
      <c r="D1052" s="2" t="s">
        <v>13412</v>
      </c>
      <c r="E1052" s="2">
        <v>34793160</v>
      </c>
      <c r="F1052" s="2">
        <v>14000000</v>
      </c>
      <c r="G1052" s="2">
        <f t="shared" si="16"/>
        <v>20793160</v>
      </c>
    </row>
    <row r="1053" spans="4:7" x14ac:dyDescent="0.3">
      <c r="D1053" s="2" t="s">
        <v>6984</v>
      </c>
      <c r="E1053" s="2">
        <v>58700247</v>
      </c>
      <c r="F1053" s="2">
        <v>38000000</v>
      </c>
      <c r="G1053" s="2">
        <f t="shared" si="16"/>
        <v>20700247</v>
      </c>
    </row>
    <row r="1054" spans="4:7" x14ac:dyDescent="0.3">
      <c r="D1054" s="2" t="s">
        <v>10072</v>
      </c>
      <c r="E1054" s="2">
        <v>34700000</v>
      </c>
      <c r="F1054" s="2">
        <v>14000000</v>
      </c>
      <c r="G1054" s="2">
        <f t="shared" si="16"/>
        <v>20700000</v>
      </c>
    </row>
    <row r="1055" spans="4:7" x14ac:dyDescent="0.3">
      <c r="D1055" s="2" t="s">
        <v>15846</v>
      </c>
      <c r="E1055" s="2">
        <v>29200000</v>
      </c>
      <c r="F1055" s="2">
        <v>8500000</v>
      </c>
      <c r="G1055" s="2">
        <f t="shared" si="16"/>
        <v>20700000</v>
      </c>
    </row>
    <row r="1056" spans="4:7" x14ac:dyDescent="0.3">
      <c r="D1056" s="2" t="s">
        <v>4023</v>
      </c>
      <c r="E1056" s="2">
        <v>81687587</v>
      </c>
      <c r="F1056" s="2">
        <v>61000000</v>
      </c>
      <c r="G1056" s="2">
        <f t="shared" si="16"/>
        <v>20687587</v>
      </c>
    </row>
    <row r="1057" spans="4:7" x14ac:dyDescent="0.3">
      <c r="D1057" s="2" t="s">
        <v>14899</v>
      </c>
      <c r="E1057" s="2">
        <v>30651422</v>
      </c>
      <c r="F1057" s="2">
        <v>10000000</v>
      </c>
      <c r="G1057" s="2">
        <f t="shared" si="16"/>
        <v>20651422</v>
      </c>
    </row>
    <row r="1058" spans="4:7" x14ac:dyDescent="0.3">
      <c r="D1058" s="2" t="s">
        <v>4028</v>
      </c>
      <c r="E1058" s="2">
        <v>80574010</v>
      </c>
      <c r="F1058" s="2">
        <v>60000000</v>
      </c>
      <c r="G1058" s="2">
        <f t="shared" si="16"/>
        <v>20574010</v>
      </c>
    </row>
    <row r="1059" spans="4:7" x14ac:dyDescent="0.3">
      <c r="D1059" s="2" t="s">
        <v>12175</v>
      </c>
      <c r="E1059" s="2">
        <v>37566230</v>
      </c>
      <c r="F1059" s="2">
        <v>17000000</v>
      </c>
      <c r="G1059" s="2">
        <f t="shared" si="16"/>
        <v>20566230</v>
      </c>
    </row>
    <row r="1060" spans="4:7" x14ac:dyDescent="0.3">
      <c r="D1060" s="2" t="s">
        <v>5783</v>
      </c>
      <c r="E1060" s="2">
        <v>65557989</v>
      </c>
      <c r="F1060" s="2">
        <v>45000000</v>
      </c>
      <c r="G1060" s="2">
        <f t="shared" si="16"/>
        <v>20557989</v>
      </c>
    </row>
    <row r="1061" spans="4:7" x14ac:dyDescent="0.3">
      <c r="D1061" s="2" t="s">
        <v>4038</v>
      </c>
      <c r="E1061" s="2">
        <v>75530832</v>
      </c>
      <c r="F1061" s="2">
        <v>55000000</v>
      </c>
      <c r="G1061" s="2">
        <f t="shared" si="16"/>
        <v>20530832</v>
      </c>
    </row>
    <row r="1062" spans="4:7" x14ac:dyDescent="0.3">
      <c r="D1062" s="2" t="s">
        <v>9271</v>
      </c>
      <c r="E1062" s="2">
        <v>46455802</v>
      </c>
      <c r="F1062" s="2">
        <v>26000000</v>
      </c>
      <c r="G1062" s="2">
        <f t="shared" si="16"/>
        <v>20455802</v>
      </c>
    </row>
    <row r="1063" spans="4:7" x14ac:dyDescent="0.3">
      <c r="D1063" s="2" t="s">
        <v>3706</v>
      </c>
      <c r="E1063" s="2">
        <v>70450000</v>
      </c>
      <c r="F1063" s="2">
        <v>50000000</v>
      </c>
      <c r="G1063" s="2">
        <f t="shared" si="16"/>
        <v>20450000</v>
      </c>
    </row>
    <row r="1064" spans="4:7" x14ac:dyDescent="0.3">
      <c r="D1064" s="2" t="s">
        <v>11832</v>
      </c>
      <c r="E1064" s="2">
        <v>21378000</v>
      </c>
      <c r="F1064" s="2">
        <v>1000000</v>
      </c>
      <c r="G1064" s="2">
        <f t="shared" si="16"/>
        <v>20378000</v>
      </c>
    </row>
    <row r="1065" spans="4:7" x14ac:dyDescent="0.3">
      <c r="D1065" s="2" t="s">
        <v>14903</v>
      </c>
      <c r="E1065" s="2">
        <v>30306281</v>
      </c>
      <c r="F1065" s="2">
        <v>10000000</v>
      </c>
      <c r="G1065" s="2">
        <f t="shared" si="16"/>
        <v>20306281</v>
      </c>
    </row>
    <row r="1066" spans="4:7" x14ac:dyDescent="0.3">
      <c r="D1066" s="2" t="s">
        <v>8289</v>
      </c>
      <c r="E1066" s="2">
        <v>50300000</v>
      </c>
      <c r="F1066" s="2">
        <v>30000000</v>
      </c>
      <c r="G1066" s="2">
        <f t="shared" si="16"/>
        <v>20300000</v>
      </c>
    </row>
    <row r="1067" spans="4:7" x14ac:dyDescent="0.3">
      <c r="D1067" s="2" t="s">
        <v>7359</v>
      </c>
      <c r="E1067" s="2">
        <v>55291815</v>
      </c>
      <c r="F1067" s="2">
        <v>35000000</v>
      </c>
      <c r="G1067" s="2">
        <f t="shared" si="16"/>
        <v>20291815</v>
      </c>
    </row>
    <row r="1068" spans="4:7" x14ac:dyDescent="0.3">
      <c r="D1068" s="2" t="s">
        <v>3358</v>
      </c>
      <c r="E1068" s="2">
        <v>80281096</v>
      </c>
      <c r="F1068" s="2">
        <v>60000000</v>
      </c>
      <c r="G1068" s="2">
        <f t="shared" si="16"/>
        <v>20281096</v>
      </c>
    </row>
    <row r="1069" spans="4:7" x14ac:dyDescent="0.3">
      <c r="D1069" s="2" t="s">
        <v>17037</v>
      </c>
      <c r="E1069" s="2">
        <v>26236603</v>
      </c>
      <c r="F1069" s="2">
        <v>6000000</v>
      </c>
      <c r="G1069" s="2">
        <f t="shared" si="16"/>
        <v>20236603</v>
      </c>
    </row>
    <row r="1070" spans="4:7" x14ac:dyDescent="0.3">
      <c r="D1070" s="2" t="s">
        <v>2705</v>
      </c>
      <c r="E1070" s="2">
        <v>100169068</v>
      </c>
      <c r="F1070" s="2">
        <v>80000000</v>
      </c>
      <c r="G1070" s="2">
        <f t="shared" si="16"/>
        <v>20169068</v>
      </c>
    </row>
    <row r="1071" spans="4:7" x14ac:dyDescent="0.3">
      <c r="D1071" s="2" t="s">
        <v>7349</v>
      </c>
      <c r="E1071" s="2">
        <v>54132596</v>
      </c>
      <c r="F1071" s="2">
        <v>34000000</v>
      </c>
      <c r="G1071" s="2">
        <f t="shared" si="16"/>
        <v>20132596</v>
      </c>
    </row>
    <row r="1072" spans="4:7" x14ac:dyDescent="0.3">
      <c r="D1072" s="2" t="s">
        <v>9603</v>
      </c>
      <c r="E1072" s="2">
        <v>45089048</v>
      </c>
      <c r="F1072" s="2">
        <v>25000000</v>
      </c>
      <c r="G1072" s="2">
        <f t="shared" si="16"/>
        <v>20089048</v>
      </c>
    </row>
    <row r="1073" spans="4:7" x14ac:dyDescent="0.3">
      <c r="D1073" s="2" t="s">
        <v>14918</v>
      </c>
      <c r="E1073" s="2">
        <v>28563926</v>
      </c>
      <c r="F1073" s="2">
        <v>8500000</v>
      </c>
      <c r="G1073" s="2">
        <f t="shared" si="16"/>
        <v>20063926</v>
      </c>
    </row>
    <row r="1074" spans="4:7" x14ac:dyDescent="0.3">
      <c r="D1074" s="2" t="s">
        <v>12850</v>
      </c>
      <c r="E1074" s="2">
        <v>35054909</v>
      </c>
      <c r="F1074" s="2">
        <v>15000000</v>
      </c>
      <c r="G1074" s="2">
        <f t="shared" si="16"/>
        <v>20054909</v>
      </c>
    </row>
    <row r="1075" spans="4:7" x14ac:dyDescent="0.3">
      <c r="D1075" s="2" t="s">
        <v>4059</v>
      </c>
      <c r="E1075" s="2">
        <v>80033643</v>
      </c>
      <c r="F1075" s="2">
        <v>60000000</v>
      </c>
      <c r="G1075" s="2">
        <f t="shared" si="16"/>
        <v>20033643</v>
      </c>
    </row>
    <row r="1076" spans="4:7" x14ac:dyDescent="0.3">
      <c r="D1076" s="2" t="s">
        <v>12803</v>
      </c>
      <c r="E1076" s="2">
        <v>35007180</v>
      </c>
      <c r="F1076" s="2">
        <v>15000000</v>
      </c>
      <c r="G1076" s="2">
        <f t="shared" si="16"/>
        <v>20007180</v>
      </c>
    </row>
    <row r="1077" spans="4:7" x14ac:dyDescent="0.3">
      <c r="D1077" s="2" t="s">
        <v>3186</v>
      </c>
      <c r="E1077" s="2">
        <v>94999143</v>
      </c>
      <c r="F1077" s="2">
        <v>75000000</v>
      </c>
      <c r="G1077" s="2">
        <f t="shared" si="16"/>
        <v>19999143</v>
      </c>
    </row>
    <row r="1078" spans="4:7" x14ac:dyDescent="0.3">
      <c r="D1078" s="2" t="s">
        <v>1539</v>
      </c>
      <c r="E1078" s="2">
        <v>129995817</v>
      </c>
      <c r="F1078" s="2">
        <v>110000000</v>
      </c>
      <c r="G1078" s="2">
        <f t="shared" si="16"/>
        <v>19995817</v>
      </c>
    </row>
    <row r="1079" spans="4:7" x14ac:dyDescent="0.3">
      <c r="D1079" s="2" t="s">
        <v>14185</v>
      </c>
      <c r="E1079" s="2">
        <v>31990064</v>
      </c>
      <c r="F1079" s="2">
        <v>12000000</v>
      </c>
      <c r="G1079" s="2">
        <f t="shared" si="16"/>
        <v>19990064</v>
      </c>
    </row>
    <row r="1080" spans="4:7" x14ac:dyDescent="0.3">
      <c r="D1080" s="2" t="s">
        <v>292</v>
      </c>
      <c r="E1080" s="2">
        <v>234903076</v>
      </c>
      <c r="F1080" s="2">
        <v>215000000</v>
      </c>
      <c r="G1080" s="2">
        <f t="shared" si="16"/>
        <v>19903076</v>
      </c>
    </row>
    <row r="1081" spans="4:7" x14ac:dyDescent="0.3">
      <c r="D1081" s="2" t="s">
        <v>17659</v>
      </c>
      <c r="E1081" s="2">
        <v>24809547</v>
      </c>
      <c r="F1081" s="2">
        <v>5000000</v>
      </c>
      <c r="G1081" s="2">
        <f t="shared" si="16"/>
        <v>19809547</v>
      </c>
    </row>
    <row r="1082" spans="4:7" x14ac:dyDescent="0.3">
      <c r="D1082" s="2" t="s">
        <v>13698</v>
      </c>
      <c r="E1082" s="2">
        <v>27979400</v>
      </c>
      <c r="F1082" s="2">
        <v>8200000</v>
      </c>
      <c r="G1082" s="2">
        <f t="shared" si="16"/>
        <v>19779400</v>
      </c>
    </row>
    <row r="1083" spans="4:7" x14ac:dyDescent="0.3">
      <c r="D1083" s="2" t="s">
        <v>10807</v>
      </c>
      <c r="E1083" s="2">
        <v>39737645</v>
      </c>
      <c r="F1083" s="2">
        <v>20000000</v>
      </c>
      <c r="G1083" s="2">
        <f t="shared" si="16"/>
        <v>19737645</v>
      </c>
    </row>
    <row r="1084" spans="4:7" x14ac:dyDescent="0.3">
      <c r="D1084" s="2" t="s">
        <v>9544</v>
      </c>
      <c r="E1084" s="2">
        <v>44700000</v>
      </c>
      <c r="F1084" s="2">
        <v>25000000</v>
      </c>
      <c r="G1084" s="2">
        <f t="shared" si="16"/>
        <v>19700000</v>
      </c>
    </row>
    <row r="1085" spans="4:7" x14ac:dyDescent="0.3">
      <c r="D1085" s="2" t="s">
        <v>14109</v>
      </c>
      <c r="E1085" s="2">
        <v>31691811</v>
      </c>
      <c r="F1085" s="2">
        <v>12000000</v>
      </c>
      <c r="G1085" s="2">
        <f t="shared" si="16"/>
        <v>19691811</v>
      </c>
    </row>
    <row r="1086" spans="4:7" x14ac:dyDescent="0.3">
      <c r="D1086" s="2" t="s">
        <v>14105</v>
      </c>
      <c r="E1086" s="2">
        <v>31597131</v>
      </c>
      <c r="F1086" s="2">
        <v>12000000</v>
      </c>
      <c r="G1086" s="2">
        <f t="shared" si="16"/>
        <v>19597131</v>
      </c>
    </row>
    <row r="1087" spans="4:7" x14ac:dyDescent="0.3">
      <c r="D1087" s="2" t="s">
        <v>6516</v>
      </c>
      <c r="E1087" s="2">
        <v>59588068</v>
      </c>
      <c r="F1087" s="2">
        <v>40000000</v>
      </c>
      <c r="G1087" s="2">
        <f t="shared" si="16"/>
        <v>19588068</v>
      </c>
    </row>
    <row r="1088" spans="4:7" x14ac:dyDescent="0.3">
      <c r="D1088" s="2" t="s">
        <v>4055</v>
      </c>
      <c r="E1088" s="2">
        <v>74540762</v>
      </c>
      <c r="F1088" s="2">
        <v>55000000</v>
      </c>
      <c r="G1088" s="2">
        <f t="shared" si="16"/>
        <v>19540762</v>
      </c>
    </row>
    <row r="1089" spans="4:7" x14ac:dyDescent="0.3">
      <c r="D1089" s="2" t="s">
        <v>9276</v>
      </c>
      <c r="E1089" s="2">
        <v>45506619</v>
      </c>
      <c r="F1089" s="2">
        <v>26000000</v>
      </c>
      <c r="G1089" s="2">
        <f t="shared" si="16"/>
        <v>19506619</v>
      </c>
    </row>
    <row r="1090" spans="4:7" x14ac:dyDescent="0.3">
      <c r="D1090" s="2" t="s">
        <v>7177</v>
      </c>
      <c r="E1090" s="2">
        <v>55500000</v>
      </c>
      <c r="F1090" s="2">
        <v>36000000</v>
      </c>
      <c r="G1090" s="2">
        <f t="shared" si="16"/>
        <v>19500000</v>
      </c>
    </row>
    <row r="1091" spans="4:7" x14ac:dyDescent="0.3">
      <c r="D1091" s="2" t="s">
        <v>14908</v>
      </c>
      <c r="E1091" s="2">
        <v>29500000</v>
      </c>
      <c r="F1091" s="2">
        <v>10000000</v>
      </c>
      <c r="G1091" s="2">
        <f t="shared" si="16"/>
        <v>19500000</v>
      </c>
    </row>
    <row r="1092" spans="4:7" x14ac:dyDescent="0.3">
      <c r="D1092" s="2" t="s">
        <v>9287</v>
      </c>
      <c r="E1092" s="2">
        <v>45489752</v>
      </c>
      <c r="F1092" s="2">
        <v>26000000</v>
      </c>
      <c r="G1092" s="2">
        <f t="shared" si="16"/>
        <v>19489752</v>
      </c>
    </row>
    <row r="1093" spans="4:7" x14ac:dyDescent="0.3">
      <c r="D1093" s="2" t="s">
        <v>9547</v>
      </c>
      <c r="E1093" s="2">
        <v>44455658</v>
      </c>
      <c r="F1093" s="2">
        <v>25000000</v>
      </c>
      <c r="G1093" s="2">
        <f t="shared" ref="G1093:G1156" si="17">E1093-F1093</f>
        <v>19455658</v>
      </c>
    </row>
    <row r="1094" spans="4:7" x14ac:dyDescent="0.3">
      <c r="D1094" s="2" t="s">
        <v>19681</v>
      </c>
      <c r="E1094" s="2">
        <v>22202612</v>
      </c>
      <c r="F1094" s="2">
        <v>2800000</v>
      </c>
      <c r="G1094" s="2">
        <f t="shared" si="17"/>
        <v>19402612</v>
      </c>
    </row>
    <row r="1095" spans="4:7" x14ac:dyDescent="0.3">
      <c r="D1095" s="2" t="s">
        <v>14113</v>
      </c>
      <c r="E1095" s="2">
        <v>31397498</v>
      </c>
      <c r="F1095" s="2">
        <v>12000000</v>
      </c>
      <c r="G1095" s="2">
        <f t="shared" si="17"/>
        <v>19397498</v>
      </c>
    </row>
    <row r="1096" spans="4:7" x14ac:dyDescent="0.3">
      <c r="D1096" s="2" t="s">
        <v>14914</v>
      </c>
      <c r="E1096" s="2">
        <v>29392418</v>
      </c>
      <c r="F1096" s="2">
        <v>10000000</v>
      </c>
      <c r="G1096" s="2">
        <f t="shared" si="17"/>
        <v>19392418</v>
      </c>
    </row>
    <row r="1097" spans="4:7" x14ac:dyDescent="0.3">
      <c r="D1097" s="2" t="s">
        <v>16008</v>
      </c>
      <c r="E1097" s="2">
        <v>27362712</v>
      </c>
      <c r="F1097" s="2">
        <v>8000000</v>
      </c>
      <c r="G1097" s="2">
        <f t="shared" si="17"/>
        <v>19362712</v>
      </c>
    </row>
    <row r="1098" spans="4:7" x14ac:dyDescent="0.3">
      <c r="D1098" s="2" t="s">
        <v>17050</v>
      </c>
      <c r="E1098" s="2">
        <v>25244700</v>
      </c>
      <c r="F1098" s="2">
        <v>6000000</v>
      </c>
      <c r="G1098" s="2">
        <f t="shared" si="17"/>
        <v>19244700</v>
      </c>
    </row>
    <row r="1099" spans="4:7" x14ac:dyDescent="0.3">
      <c r="D1099" s="2" t="s">
        <v>1194</v>
      </c>
      <c r="E1099" s="2">
        <v>149234747</v>
      </c>
      <c r="F1099" s="2">
        <v>130000000</v>
      </c>
      <c r="G1099" s="2">
        <f t="shared" si="17"/>
        <v>19234747</v>
      </c>
    </row>
    <row r="1100" spans="4:7" x14ac:dyDescent="0.3">
      <c r="D1100" s="2" t="s">
        <v>6438</v>
      </c>
      <c r="E1100" s="2">
        <v>54228104</v>
      </c>
      <c r="F1100" s="2">
        <v>35000000</v>
      </c>
      <c r="G1100" s="2">
        <f t="shared" si="17"/>
        <v>19228104</v>
      </c>
    </row>
    <row r="1101" spans="4:7" x14ac:dyDescent="0.3">
      <c r="D1101" s="2" t="s">
        <v>1753</v>
      </c>
      <c r="E1101" s="2">
        <v>119219978</v>
      </c>
      <c r="F1101" s="2">
        <v>100000000</v>
      </c>
      <c r="G1101" s="2">
        <f t="shared" si="17"/>
        <v>19219978</v>
      </c>
    </row>
    <row r="1102" spans="4:7" x14ac:dyDescent="0.3">
      <c r="D1102" s="2" t="s">
        <v>10571</v>
      </c>
      <c r="E1102" s="2">
        <v>40219708</v>
      </c>
      <c r="F1102" s="2">
        <v>21000000</v>
      </c>
      <c r="G1102" s="2">
        <f t="shared" si="17"/>
        <v>19219708</v>
      </c>
    </row>
    <row r="1103" spans="4:7" x14ac:dyDescent="0.3">
      <c r="D1103" s="2" t="s">
        <v>9058</v>
      </c>
      <c r="E1103" s="2">
        <v>49185998</v>
      </c>
      <c r="F1103" s="2">
        <v>30000000</v>
      </c>
      <c r="G1103" s="2">
        <f t="shared" si="17"/>
        <v>19185998</v>
      </c>
    </row>
    <row r="1104" spans="4:7" x14ac:dyDescent="0.3">
      <c r="D1104" s="2" t="s">
        <v>14117</v>
      </c>
      <c r="E1104" s="2">
        <v>31179516</v>
      </c>
      <c r="F1104" s="2">
        <v>12000000</v>
      </c>
      <c r="G1104" s="2">
        <f t="shared" si="17"/>
        <v>19179516</v>
      </c>
    </row>
    <row r="1105" spans="4:7" x14ac:dyDescent="0.3">
      <c r="D1105" s="2" t="s">
        <v>14120</v>
      </c>
      <c r="E1105" s="2">
        <v>31155435</v>
      </c>
      <c r="F1105" s="2">
        <v>12000000</v>
      </c>
      <c r="G1105" s="2">
        <f t="shared" si="17"/>
        <v>19155435</v>
      </c>
    </row>
    <row r="1106" spans="4:7" x14ac:dyDescent="0.3">
      <c r="D1106" s="2" t="s">
        <v>10820</v>
      </c>
      <c r="E1106" s="2">
        <v>39143839</v>
      </c>
      <c r="F1106" s="2">
        <v>20000000</v>
      </c>
      <c r="G1106" s="2">
        <f t="shared" si="17"/>
        <v>19143839</v>
      </c>
    </row>
    <row r="1107" spans="4:7" x14ac:dyDescent="0.3">
      <c r="D1107" s="2" t="s">
        <v>17619</v>
      </c>
      <c r="E1107" s="2">
        <v>24138847</v>
      </c>
      <c r="F1107" s="2">
        <v>5000000</v>
      </c>
      <c r="G1107" s="2">
        <f t="shared" si="17"/>
        <v>19138847</v>
      </c>
    </row>
    <row r="1108" spans="4:7" x14ac:dyDescent="0.3">
      <c r="D1108" s="2" t="s">
        <v>11624</v>
      </c>
      <c r="E1108" s="2">
        <v>39103378</v>
      </c>
      <c r="F1108" s="2">
        <v>20000000</v>
      </c>
      <c r="G1108" s="2">
        <f t="shared" si="17"/>
        <v>19103378</v>
      </c>
    </row>
    <row r="1109" spans="4:7" x14ac:dyDescent="0.3">
      <c r="D1109" s="2" t="s">
        <v>20024</v>
      </c>
      <c r="E1109" s="2">
        <v>21300000</v>
      </c>
      <c r="F1109" s="2">
        <v>2200000</v>
      </c>
      <c r="G1109" s="2">
        <f t="shared" si="17"/>
        <v>19100000</v>
      </c>
    </row>
    <row r="1110" spans="4:7" x14ac:dyDescent="0.3">
      <c r="D1110" s="2" t="s">
        <v>6413</v>
      </c>
      <c r="E1110" s="2">
        <v>59068786</v>
      </c>
      <c r="F1110" s="2">
        <v>40000000</v>
      </c>
      <c r="G1110" s="2">
        <f t="shared" si="17"/>
        <v>19068786</v>
      </c>
    </row>
    <row r="1111" spans="4:7" x14ac:dyDescent="0.3">
      <c r="D1111" s="2" t="s">
        <v>17019</v>
      </c>
      <c r="E1111" s="2">
        <v>25047631</v>
      </c>
      <c r="F1111" s="2">
        <v>6000000</v>
      </c>
      <c r="G1111" s="2">
        <f t="shared" si="17"/>
        <v>19047631</v>
      </c>
    </row>
    <row r="1112" spans="4:7" x14ac:dyDescent="0.3">
      <c r="D1112" s="2" t="s">
        <v>8252</v>
      </c>
      <c r="E1112" s="2">
        <v>56044241</v>
      </c>
      <c r="F1112" s="2">
        <v>37000000</v>
      </c>
      <c r="G1112" s="2">
        <f t="shared" si="17"/>
        <v>19044241</v>
      </c>
    </row>
    <row r="1113" spans="4:7" x14ac:dyDescent="0.3">
      <c r="D1113" s="2" t="s">
        <v>15030</v>
      </c>
      <c r="E1113" s="2">
        <v>28873374</v>
      </c>
      <c r="F1113" s="2">
        <v>10000000</v>
      </c>
      <c r="G1113" s="2">
        <f t="shared" si="17"/>
        <v>18873374</v>
      </c>
    </row>
    <row r="1114" spans="4:7" x14ac:dyDescent="0.3">
      <c r="D1114" s="2" t="s">
        <v>12885</v>
      </c>
      <c r="E1114" s="2">
        <v>33860010</v>
      </c>
      <c r="F1114" s="2">
        <v>15000000</v>
      </c>
      <c r="G1114" s="2">
        <f t="shared" si="17"/>
        <v>18860010</v>
      </c>
    </row>
    <row r="1115" spans="4:7" x14ac:dyDescent="0.3">
      <c r="D1115" s="2" t="s">
        <v>12815</v>
      </c>
      <c r="E1115" s="2">
        <v>33771174</v>
      </c>
      <c r="F1115" s="2">
        <v>15000000</v>
      </c>
      <c r="G1115" s="2">
        <f t="shared" si="17"/>
        <v>18771174</v>
      </c>
    </row>
    <row r="1116" spans="4:7" x14ac:dyDescent="0.3">
      <c r="D1116" s="2" t="s">
        <v>7817</v>
      </c>
      <c r="E1116" s="2">
        <v>51758599</v>
      </c>
      <c r="F1116" s="2">
        <v>33000000</v>
      </c>
      <c r="G1116" s="2">
        <f t="shared" si="17"/>
        <v>18758599</v>
      </c>
    </row>
    <row r="1117" spans="4:7" x14ac:dyDescent="0.3">
      <c r="D1117" s="2" t="s">
        <v>12873</v>
      </c>
      <c r="E1117" s="2">
        <v>32645546</v>
      </c>
      <c r="F1117" s="2">
        <v>14000000</v>
      </c>
      <c r="G1117" s="2">
        <f t="shared" si="17"/>
        <v>18645546</v>
      </c>
    </row>
    <row r="1118" spans="4:7" x14ac:dyDescent="0.3">
      <c r="D1118" s="2" t="s">
        <v>12181</v>
      </c>
      <c r="E1118" s="2">
        <v>35635046</v>
      </c>
      <c r="F1118" s="2">
        <v>17000000</v>
      </c>
      <c r="G1118" s="2">
        <f t="shared" si="17"/>
        <v>18635046</v>
      </c>
    </row>
    <row r="1119" spans="4:7" x14ac:dyDescent="0.3">
      <c r="D1119" s="2" t="s">
        <v>16504</v>
      </c>
      <c r="E1119" s="2">
        <v>25625110</v>
      </c>
      <c r="F1119" s="2">
        <v>7000000</v>
      </c>
      <c r="G1119" s="2">
        <f t="shared" si="17"/>
        <v>18625110</v>
      </c>
    </row>
    <row r="1120" spans="4:7" x14ac:dyDescent="0.3">
      <c r="D1120" s="2" t="s">
        <v>9363</v>
      </c>
      <c r="E1120" s="2">
        <v>33565375</v>
      </c>
      <c r="F1120" s="2">
        <v>15000000</v>
      </c>
      <c r="G1120" s="2">
        <f t="shared" si="17"/>
        <v>18565375</v>
      </c>
    </row>
    <row r="1121" spans="4:7" x14ac:dyDescent="0.3">
      <c r="D1121" s="2" t="s">
        <v>17667</v>
      </c>
      <c r="E1121" s="2">
        <v>23031390</v>
      </c>
      <c r="F1121" s="2">
        <v>4500000</v>
      </c>
      <c r="G1121" s="2">
        <f t="shared" si="17"/>
        <v>18531390</v>
      </c>
    </row>
    <row r="1122" spans="4:7" x14ac:dyDescent="0.3">
      <c r="D1122" s="2" t="s">
        <v>5533</v>
      </c>
      <c r="E1122" s="2">
        <v>66488090</v>
      </c>
      <c r="F1122" s="2">
        <v>48000000</v>
      </c>
      <c r="G1122" s="2">
        <f t="shared" si="17"/>
        <v>18488090</v>
      </c>
    </row>
    <row r="1123" spans="4:7" x14ac:dyDescent="0.3">
      <c r="D1123" s="2" t="s">
        <v>2137</v>
      </c>
      <c r="E1123" s="2">
        <v>110416702</v>
      </c>
      <c r="F1123" s="2">
        <v>92000000</v>
      </c>
      <c r="G1123" s="2">
        <f t="shared" si="17"/>
        <v>18416702</v>
      </c>
    </row>
    <row r="1124" spans="4:7" x14ac:dyDescent="0.3">
      <c r="D1124" s="2" t="s">
        <v>14078</v>
      </c>
      <c r="E1124" s="2">
        <v>30400000</v>
      </c>
      <c r="F1124" s="2">
        <v>12000000</v>
      </c>
      <c r="G1124" s="2">
        <f t="shared" si="17"/>
        <v>18400000</v>
      </c>
    </row>
    <row r="1125" spans="4:7" x14ac:dyDescent="0.3">
      <c r="D1125" s="2" t="s">
        <v>12823</v>
      </c>
      <c r="E1125" s="2">
        <v>33386128</v>
      </c>
      <c r="F1125" s="2">
        <v>15000000</v>
      </c>
      <c r="G1125" s="2">
        <f t="shared" si="17"/>
        <v>18386128</v>
      </c>
    </row>
    <row r="1126" spans="4:7" x14ac:dyDescent="0.3">
      <c r="D1126" s="2" t="s">
        <v>1248</v>
      </c>
      <c r="E1126" s="2">
        <v>148337537</v>
      </c>
      <c r="F1126" s="2">
        <v>130000000</v>
      </c>
      <c r="G1126" s="2">
        <f t="shared" si="17"/>
        <v>18337537</v>
      </c>
    </row>
    <row r="1127" spans="4:7" x14ac:dyDescent="0.3">
      <c r="D1127" s="2" t="s">
        <v>12811</v>
      </c>
      <c r="E1127" s="2">
        <v>34308901</v>
      </c>
      <c r="F1127" s="2">
        <v>16000000</v>
      </c>
      <c r="G1127" s="2">
        <f t="shared" si="17"/>
        <v>18308901</v>
      </c>
    </row>
    <row r="1128" spans="4:7" x14ac:dyDescent="0.3">
      <c r="D1128" s="2" t="s">
        <v>16335</v>
      </c>
      <c r="E1128" s="2">
        <v>24792061</v>
      </c>
      <c r="F1128" s="2">
        <v>6500000</v>
      </c>
      <c r="G1128" s="2">
        <f t="shared" si="17"/>
        <v>18292061</v>
      </c>
    </row>
    <row r="1129" spans="4:7" x14ac:dyDescent="0.3">
      <c r="D1129" s="2" t="s">
        <v>10378</v>
      </c>
      <c r="E1129" s="2">
        <v>40270895</v>
      </c>
      <c r="F1129" s="2">
        <v>22000000</v>
      </c>
      <c r="G1129" s="2">
        <f t="shared" si="17"/>
        <v>18270895</v>
      </c>
    </row>
    <row r="1130" spans="4:7" x14ac:dyDescent="0.3">
      <c r="D1130" s="2" t="s">
        <v>965</v>
      </c>
      <c r="E1130" s="2">
        <v>160201106</v>
      </c>
      <c r="F1130" s="2">
        <v>142000000</v>
      </c>
      <c r="G1130" s="2">
        <f t="shared" si="17"/>
        <v>18201106</v>
      </c>
    </row>
    <row r="1131" spans="4:7" x14ac:dyDescent="0.3">
      <c r="D1131" s="2" t="s">
        <v>18938</v>
      </c>
      <c r="E1131" s="2">
        <v>20167424</v>
      </c>
      <c r="F1131" s="2">
        <v>2000000</v>
      </c>
      <c r="G1131" s="2">
        <f t="shared" si="17"/>
        <v>18167424</v>
      </c>
    </row>
    <row r="1132" spans="4:7" x14ac:dyDescent="0.3">
      <c r="D1132" s="2" t="s">
        <v>9612</v>
      </c>
      <c r="E1132" s="2">
        <v>35143332</v>
      </c>
      <c r="F1132" s="2">
        <v>17000000</v>
      </c>
      <c r="G1132" s="2">
        <f t="shared" si="17"/>
        <v>18143332</v>
      </c>
    </row>
    <row r="1133" spans="4:7" x14ac:dyDescent="0.3">
      <c r="D1133" s="2" t="s">
        <v>16029</v>
      </c>
      <c r="E1133" s="2">
        <v>26049082</v>
      </c>
      <c r="F1133" s="2">
        <v>8000000</v>
      </c>
      <c r="G1133" s="2">
        <f t="shared" si="17"/>
        <v>18049082</v>
      </c>
    </row>
    <row r="1134" spans="4:7" x14ac:dyDescent="0.3">
      <c r="D1134" s="2" t="s">
        <v>8938</v>
      </c>
      <c r="E1134" s="2">
        <v>48043505</v>
      </c>
      <c r="F1134" s="2">
        <v>30000000</v>
      </c>
      <c r="G1134" s="2">
        <f t="shared" si="17"/>
        <v>18043505</v>
      </c>
    </row>
    <row r="1135" spans="4:7" x14ac:dyDescent="0.3">
      <c r="D1135" s="2" t="s">
        <v>10828</v>
      </c>
      <c r="E1135" s="2">
        <v>38037513</v>
      </c>
      <c r="F1135" s="2">
        <v>20000000</v>
      </c>
      <c r="G1135" s="2">
        <f t="shared" si="17"/>
        <v>18037513</v>
      </c>
    </row>
    <row r="1136" spans="4:7" x14ac:dyDescent="0.3">
      <c r="D1136" s="2" t="s">
        <v>6138</v>
      </c>
      <c r="E1136" s="2">
        <v>59992760</v>
      </c>
      <c r="F1136" s="2">
        <v>42000000</v>
      </c>
      <c r="G1136" s="2">
        <f t="shared" si="17"/>
        <v>17992760</v>
      </c>
    </row>
    <row r="1137" spans="4:7" x14ac:dyDescent="0.3">
      <c r="D1137" s="2" t="s">
        <v>6442</v>
      </c>
      <c r="E1137" s="2">
        <v>57981889</v>
      </c>
      <c r="F1137" s="2">
        <v>40000000</v>
      </c>
      <c r="G1137" s="2">
        <f t="shared" si="17"/>
        <v>17981889</v>
      </c>
    </row>
    <row r="1138" spans="4:7" x14ac:dyDescent="0.3">
      <c r="D1138" s="2" t="s">
        <v>19201</v>
      </c>
      <c r="E1138" s="2">
        <v>20966644</v>
      </c>
      <c r="F1138" s="2">
        <v>3000000</v>
      </c>
      <c r="G1138" s="2">
        <f t="shared" si="17"/>
        <v>17966644</v>
      </c>
    </row>
    <row r="1139" spans="4:7" x14ac:dyDescent="0.3">
      <c r="D1139" s="2" t="s">
        <v>16022</v>
      </c>
      <c r="E1139" s="2">
        <v>25926543</v>
      </c>
      <c r="F1139" s="2">
        <v>8000000</v>
      </c>
      <c r="G1139" s="2">
        <f t="shared" si="17"/>
        <v>17926543</v>
      </c>
    </row>
    <row r="1140" spans="4:7" x14ac:dyDescent="0.3">
      <c r="D1140" s="2" t="s">
        <v>10107</v>
      </c>
      <c r="E1140" s="2">
        <v>41895491</v>
      </c>
      <c r="F1140" s="2">
        <v>24000000</v>
      </c>
      <c r="G1140" s="2">
        <f t="shared" si="17"/>
        <v>17895491</v>
      </c>
    </row>
    <row r="1141" spans="4:7" x14ac:dyDescent="0.3">
      <c r="D1141" s="2" t="s">
        <v>3615</v>
      </c>
      <c r="E1141" s="2">
        <v>83892374</v>
      </c>
      <c r="F1141" s="2">
        <v>66000000</v>
      </c>
      <c r="G1141" s="2">
        <f t="shared" si="17"/>
        <v>17892374</v>
      </c>
    </row>
    <row r="1142" spans="4:7" x14ac:dyDescent="0.3">
      <c r="D1142" s="2" t="s">
        <v>21232</v>
      </c>
      <c r="E1142" s="2">
        <v>19100000</v>
      </c>
      <c r="F1142" s="2">
        <v>1250000</v>
      </c>
      <c r="G1142" s="2">
        <f t="shared" si="17"/>
        <v>17850000</v>
      </c>
    </row>
    <row r="1143" spans="4:7" x14ac:dyDescent="0.3">
      <c r="D1143" s="2" t="s">
        <v>5125</v>
      </c>
      <c r="E1143" s="2">
        <v>67823573</v>
      </c>
      <c r="F1143" s="2">
        <v>50000000</v>
      </c>
      <c r="G1143" s="2">
        <f t="shared" si="17"/>
        <v>17823573</v>
      </c>
    </row>
    <row r="1144" spans="4:7" x14ac:dyDescent="0.3">
      <c r="D1144" s="2" t="s">
        <v>14942</v>
      </c>
      <c r="E1144" s="2">
        <v>27736779</v>
      </c>
      <c r="F1144" s="2">
        <v>10000000</v>
      </c>
      <c r="G1144" s="2">
        <f t="shared" si="17"/>
        <v>17736779</v>
      </c>
    </row>
    <row r="1145" spans="4:7" x14ac:dyDescent="0.3">
      <c r="D1145" s="2" t="s">
        <v>12830</v>
      </c>
      <c r="E1145" s="2">
        <v>32721635</v>
      </c>
      <c r="F1145" s="2">
        <v>15000000</v>
      </c>
      <c r="G1145" s="2">
        <f t="shared" si="17"/>
        <v>17721635</v>
      </c>
    </row>
    <row r="1146" spans="4:7" x14ac:dyDescent="0.3">
      <c r="D1146" s="2" t="s">
        <v>2694</v>
      </c>
      <c r="E1146" s="2">
        <v>85707116</v>
      </c>
      <c r="F1146" s="2">
        <v>68000000</v>
      </c>
      <c r="G1146" s="2">
        <f t="shared" si="17"/>
        <v>17707116</v>
      </c>
    </row>
    <row r="1147" spans="4:7" x14ac:dyDescent="0.3">
      <c r="D1147" s="2" t="s">
        <v>10824</v>
      </c>
      <c r="E1147" s="2">
        <v>37672350</v>
      </c>
      <c r="F1147" s="2">
        <v>20000000</v>
      </c>
      <c r="G1147" s="2">
        <f t="shared" si="17"/>
        <v>17672350</v>
      </c>
    </row>
    <row r="1148" spans="4:7" x14ac:dyDescent="0.3">
      <c r="D1148" s="2" t="s">
        <v>16878</v>
      </c>
      <c r="E1148" s="2">
        <v>24103594</v>
      </c>
      <c r="F1148" s="2">
        <v>6500000</v>
      </c>
      <c r="G1148" s="2">
        <f t="shared" si="17"/>
        <v>17603594</v>
      </c>
    </row>
    <row r="1149" spans="4:7" x14ac:dyDescent="0.3">
      <c r="D1149" s="2" t="s">
        <v>2279</v>
      </c>
      <c r="E1149" s="2">
        <v>37567440</v>
      </c>
      <c r="F1149" s="2">
        <v>20000000</v>
      </c>
      <c r="G1149" s="2">
        <f t="shared" si="17"/>
        <v>17567440</v>
      </c>
    </row>
    <row r="1150" spans="4:7" x14ac:dyDescent="0.3">
      <c r="D1150" s="2" t="s">
        <v>8352</v>
      </c>
      <c r="E1150" s="2">
        <v>42478175</v>
      </c>
      <c r="F1150" s="2">
        <v>25000000</v>
      </c>
      <c r="G1150" s="2">
        <f t="shared" si="17"/>
        <v>17478175</v>
      </c>
    </row>
    <row r="1151" spans="4:7" x14ac:dyDescent="0.3">
      <c r="D1151" s="2" t="s">
        <v>8913</v>
      </c>
      <c r="E1151" s="2">
        <v>44450000</v>
      </c>
      <c r="F1151" s="2">
        <v>27000000</v>
      </c>
      <c r="G1151" s="2">
        <f t="shared" si="17"/>
        <v>17450000</v>
      </c>
    </row>
    <row r="1152" spans="4:7" x14ac:dyDescent="0.3">
      <c r="D1152" s="2" t="s">
        <v>10832</v>
      </c>
      <c r="E1152" s="2">
        <v>37442180</v>
      </c>
      <c r="F1152" s="2">
        <v>20000000</v>
      </c>
      <c r="G1152" s="2">
        <f t="shared" si="17"/>
        <v>17442180</v>
      </c>
    </row>
    <row r="1153" spans="4:7" x14ac:dyDescent="0.3">
      <c r="D1153" s="2" t="s">
        <v>18482</v>
      </c>
      <c r="E1153" s="2">
        <v>20803237</v>
      </c>
      <c r="F1153" s="2">
        <v>3500000</v>
      </c>
      <c r="G1153" s="2">
        <f t="shared" si="17"/>
        <v>17303237</v>
      </c>
    </row>
    <row r="1154" spans="4:7" x14ac:dyDescent="0.3">
      <c r="D1154" s="2" t="s">
        <v>21284</v>
      </c>
      <c r="E1154" s="2">
        <v>18488314</v>
      </c>
      <c r="F1154" s="2">
        <v>1200000</v>
      </c>
      <c r="G1154" s="2">
        <f t="shared" si="17"/>
        <v>17288314</v>
      </c>
    </row>
    <row r="1155" spans="4:7" x14ac:dyDescent="0.3">
      <c r="D1155" s="2" t="s">
        <v>7353</v>
      </c>
      <c r="E1155" s="2">
        <v>52277485</v>
      </c>
      <c r="F1155" s="2">
        <v>35000000</v>
      </c>
      <c r="G1155" s="2">
        <f t="shared" si="17"/>
        <v>17277485</v>
      </c>
    </row>
    <row r="1156" spans="4:7" x14ac:dyDescent="0.3">
      <c r="D1156" s="2" t="s">
        <v>17022</v>
      </c>
      <c r="E1156" s="2">
        <v>23272306</v>
      </c>
      <c r="F1156" s="2">
        <v>6000000</v>
      </c>
      <c r="G1156" s="2">
        <f t="shared" si="17"/>
        <v>17272306</v>
      </c>
    </row>
    <row r="1157" spans="4:7" x14ac:dyDescent="0.3">
      <c r="D1157" s="2" t="s">
        <v>10816</v>
      </c>
      <c r="E1157" s="2">
        <v>39263506</v>
      </c>
      <c r="F1157" s="2">
        <v>22000000</v>
      </c>
      <c r="G1157" s="2">
        <f t="shared" ref="G1157:G1220" si="18">E1157-F1157</f>
        <v>17263506</v>
      </c>
    </row>
    <row r="1158" spans="4:7" x14ac:dyDescent="0.3">
      <c r="D1158" s="2" t="s">
        <v>19189</v>
      </c>
      <c r="E1158" s="2">
        <v>21244913</v>
      </c>
      <c r="F1158" s="2">
        <v>4000000</v>
      </c>
      <c r="G1158" s="2">
        <f t="shared" si="18"/>
        <v>17244913</v>
      </c>
    </row>
    <row r="1159" spans="4:7" x14ac:dyDescent="0.3">
      <c r="D1159" s="2" t="s">
        <v>2678</v>
      </c>
      <c r="E1159" s="2">
        <v>82226474</v>
      </c>
      <c r="F1159" s="2">
        <v>65000000</v>
      </c>
      <c r="G1159" s="2">
        <f t="shared" si="18"/>
        <v>17226474</v>
      </c>
    </row>
    <row r="1160" spans="4:7" x14ac:dyDescent="0.3">
      <c r="D1160" s="2" t="s">
        <v>8917</v>
      </c>
      <c r="E1160" s="2">
        <v>45162741</v>
      </c>
      <c r="F1160" s="2">
        <v>28000000</v>
      </c>
      <c r="G1160" s="2">
        <f t="shared" si="18"/>
        <v>17162741</v>
      </c>
    </row>
    <row r="1161" spans="4:7" x14ac:dyDescent="0.3">
      <c r="D1161" s="2" t="s">
        <v>21538</v>
      </c>
      <c r="E1161" s="2">
        <v>18112929</v>
      </c>
      <c r="F1161" s="2">
        <v>1000000</v>
      </c>
      <c r="G1161" s="2">
        <f t="shared" si="18"/>
        <v>17112929</v>
      </c>
    </row>
    <row r="1162" spans="4:7" x14ac:dyDescent="0.3">
      <c r="D1162" s="2" t="s">
        <v>20881</v>
      </c>
      <c r="E1162" s="2">
        <v>19067631</v>
      </c>
      <c r="F1162" s="2">
        <v>2000000</v>
      </c>
      <c r="G1162" s="2">
        <f t="shared" si="18"/>
        <v>17067631</v>
      </c>
    </row>
    <row r="1163" spans="4:7" x14ac:dyDescent="0.3">
      <c r="D1163" s="2" t="s">
        <v>3047</v>
      </c>
      <c r="E1163" s="2">
        <v>77032279</v>
      </c>
      <c r="F1163" s="2">
        <v>60000000</v>
      </c>
      <c r="G1163" s="2">
        <f t="shared" si="18"/>
        <v>17032279</v>
      </c>
    </row>
    <row r="1164" spans="4:7" x14ac:dyDescent="0.3">
      <c r="D1164" s="2" t="s">
        <v>6458</v>
      </c>
      <c r="E1164" s="2">
        <v>57011847</v>
      </c>
      <c r="F1164" s="2">
        <v>40000000</v>
      </c>
      <c r="G1164" s="2">
        <f t="shared" si="18"/>
        <v>17011847</v>
      </c>
    </row>
    <row r="1165" spans="4:7" x14ac:dyDescent="0.3">
      <c r="D1165" s="2" t="s">
        <v>1707</v>
      </c>
      <c r="E1165" s="2">
        <v>167007184</v>
      </c>
      <c r="F1165" s="2">
        <v>150000000</v>
      </c>
      <c r="G1165" s="2">
        <f t="shared" si="18"/>
        <v>17007184</v>
      </c>
    </row>
    <row r="1166" spans="4:7" x14ac:dyDescent="0.3">
      <c r="D1166" s="2" t="s">
        <v>17623</v>
      </c>
      <c r="E1166" s="2">
        <v>21994911</v>
      </c>
      <c r="F1166" s="2">
        <v>5000000</v>
      </c>
      <c r="G1166" s="2">
        <f t="shared" si="18"/>
        <v>16994911</v>
      </c>
    </row>
    <row r="1167" spans="4:7" x14ac:dyDescent="0.3">
      <c r="D1167" s="2" t="s">
        <v>21529</v>
      </c>
      <c r="E1167" s="2">
        <v>17986000</v>
      </c>
      <c r="F1167" s="2">
        <v>1000000</v>
      </c>
      <c r="G1167" s="2">
        <f t="shared" si="18"/>
        <v>16986000</v>
      </c>
    </row>
    <row r="1168" spans="4:7" x14ac:dyDescent="0.3">
      <c r="D1168" s="2" t="s">
        <v>13419</v>
      </c>
      <c r="E1168" s="2">
        <v>29959436</v>
      </c>
      <c r="F1168" s="2">
        <v>13000000</v>
      </c>
      <c r="G1168" s="2">
        <f t="shared" si="18"/>
        <v>16959436</v>
      </c>
    </row>
    <row r="1169" spans="4:7" x14ac:dyDescent="0.3">
      <c r="D1169" s="2" t="s">
        <v>8341</v>
      </c>
      <c r="E1169" s="2">
        <v>46875468</v>
      </c>
      <c r="F1169" s="2">
        <v>30000000</v>
      </c>
      <c r="G1169" s="2">
        <f t="shared" si="18"/>
        <v>16875468</v>
      </c>
    </row>
    <row r="1170" spans="4:7" x14ac:dyDescent="0.3">
      <c r="D1170" s="2" t="s">
        <v>10899</v>
      </c>
      <c r="E1170" s="2">
        <v>36874745</v>
      </c>
      <c r="F1170" s="2">
        <v>20000000</v>
      </c>
      <c r="G1170" s="2">
        <f t="shared" si="18"/>
        <v>16874745</v>
      </c>
    </row>
    <row r="1171" spans="4:7" x14ac:dyDescent="0.3">
      <c r="D1171" s="2" t="s">
        <v>1832</v>
      </c>
      <c r="E1171" s="2">
        <v>116866727</v>
      </c>
      <c r="F1171" s="2">
        <v>100000000</v>
      </c>
      <c r="G1171" s="2">
        <f t="shared" si="18"/>
        <v>16866727</v>
      </c>
    </row>
    <row r="1172" spans="4:7" x14ac:dyDescent="0.3">
      <c r="D1172" s="2" t="s">
        <v>7923</v>
      </c>
      <c r="E1172" s="2">
        <v>48814909</v>
      </c>
      <c r="F1172" s="2">
        <v>32000000</v>
      </c>
      <c r="G1172" s="2">
        <f t="shared" si="18"/>
        <v>16814909</v>
      </c>
    </row>
    <row r="1173" spans="4:7" x14ac:dyDescent="0.3">
      <c r="D1173" s="2" t="s">
        <v>14551</v>
      </c>
      <c r="E1173" s="2">
        <v>27669413</v>
      </c>
      <c r="F1173" s="2">
        <v>11000000</v>
      </c>
      <c r="G1173" s="2">
        <f t="shared" si="18"/>
        <v>16669413</v>
      </c>
    </row>
    <row r="1174" spans="4:7" x14ac:dyDescent="0.3">
      <c r="D1174" s="2" t="s">
        <v>10853</v>
      </c>
      <c r="E1174" s="2">
        <v>36658108</v>
      </c>
      <c r="F1174" s="2">
        <v>20000000</v>
      </c>
      <c r="G1174" s="2">
        <f t="shared" si="18"/>
        <v>16658108</v>
      </c>
    </row>
    <row r="1175" spans="4:7" x14ac:dyDescent="0.3">
      <c r="D1175" s="2" t="s">
        <v>1962</v>
      </c>
      <c r="E1175" s="2">
        <v>108638745</v>
      </c>
      <c r="F1175" s="2">
        <v>92000000</v>
      </c>
      <c r="G1175" s="2">
        <f t="shared" si="18"/>
        <v>16638745</v>
      </c>
    </row>
    <row r="1176" spans="4:7" x14ac:dyDescent="0.3">
      <c r="D1176" s="2" t="s">
        <v>2649</v>
      </c>
      <c r="E1176" s="2">
        <v>95632614</v>
      </c>
      <c r="F1176" s="2">
        <v>79000000</v>
      </c>
      <c r="G1176" s="2">
        <f t="shared" si="18"/>
        <v>16632614</v>
      </c>
    </row>
    <row r="1177" spans="4:7" x14ac:dyDescent="0.3">
      <c r="D1177" s="2" t="s">
        <v>13416</v>
      </c>
      <c r="E1177" s="2">
        <v>30628981</v>
      </c>
      <c r="F1177" s="2">
        <v>14000000</v>
      </c>
      <c r="G1177" s="2">
        <f t="shared" si="18"/>
        <v>16628981</v>
      </c>
    </row>
    <row r="1178" spans="4:7" x14ac:dyDescent="0.3">
      <c r="D1178" s="2" t="s">
        <v>9624</v>
      </c>
      <c r="E1178" s="2">
        <v>41597830</v>
      </c>
      <c r="F1178" s="2">
        <v>25000000</v>
      </c>
      <c r="G1178" s="2">
        <f t="shared" si="18"/>
        <v>16597830</v>
      </c>
    </row>
    <row r="1179" spans="4:7" x14ac:dyDescent="0.3">
      <c r="D1179" s="2" t="s">
        <v>12834</v>
      </c>
      <c r="E1179" s="2">
        <v>31585300</v>
      </c>
      <c r="F1179" s="2">
        <v>15000000</v>
      </c>
      <c r="G1179" s="2">
        <f t="shared" si="18"/>
        <v>16585300</v>
      </c>
    </row>
    <row r="1180" spans="4:7" x14ac:dyDescent="0.3">
      <c r="D1180" s="2" t="s">
        <v>15227</v>
      </c>
      <c r="E1180" s="2">
        <v>26583369</v>
      </c>
      <c r="F1180" s="2">
        <v>10000000</v>
      </c>
      <c r="G1180" s="2">
        <f t="shared" si="18"/>
        <v>16583369</v>
      </c>
    </row>
    <row r="1181" spans="4:7" x14ac:dyDescent="0.3">
      <c r="D1181" s="2" t="s">
        <v>17609</v>
      </c>
      <c r="E1181" s="2">
        <v>25530884</v>
      </c>
      <c r="F1181" s="2">
        <v>9000000</v>
      </c>
      <c r="G1181" s="2">
        <f t="shared" si="18"/>
        <v>16530884</v>
      </c>
    </row>
    <row r="1182" spans="4:7" x14ac:dyDescent="0.3">
      <c r="D1182" s="2" t="s">
        <v>4092</v>
      </c>
      <c r="E1182" s="2">
        <v>64505912</v>
      </c>
      <c r="F1182" s="2">
        <v>48000000</v>
      </c>
      <c r="G1182" s="2">
        <f t="shared" si="18"/>
        <v>16505912</v>
      </c>
    </row>
    <row r="1183" spans="4:7" x14ac:dyDescent="0.3">
      <c r="D1183" s="2" t="s">
        <v>17627</v>
      </c>
      <c r="E1183" s="2">
        <v>21501098</v>
      </c>
      <c r="F1183" s="2">
        <v>5000000</v>
      </c>
      <c r="G1183" s="2">
        <f t="shared" si="18"/>
        <v>16501098</v>
      </c>
    </row>
    <row r="1184" spans="4:7" x14ac:dyDescent="0.3">
      <c r="D1184" s="2" t="s">
        <v>22510</v>
      </c>
      <c r="E1184" s="2">
        <v>17000000</v>
      </c>
      <c r="F1184" s="2">
        <v>500000</v>
      </c>
      <c r="G1184" s="2">
        <f t="shared" si="18"/>
        <v>16500000</v>
      </c>
    </row>
    <row r="1185" spans="4:7" x14ac:dyDescent="0.3">
      <c r="D1185" s="2" t="s">
        <v>5140</v>
      </c>
      <c r="E1185" s="2">
        <v>70496802</v>
      </c>
      <c r="F1185" s="2">
        <v>54000000</v>
      </c>
      <c r="G1185" s="2">
        <f t="shared" si="18"/>
        <v>16496802</v>
      </c>
    </row>
    <row r="1186" spans="4:7" x14ac:dyDescent="0.3">
      <c r="D1186" s="2" t="s">
        <v>19243</v>
      </c>
      <c r="E1186" s="2">
        <v>19472057</v>
      </c>
      <c r="F1186" s="2">
        <v>3000000</v>
      </c>
      <c r="G1186" s="2">
        <f t="shared" si="18"/>
        <v>16472057</v>
      </c>
    </row>
    <row r="1187" spans="4:7" x14ac:dyDescent="0.3">
      <c r="D1187" s="2" t="s">
        <v>11817</v>
      </c>
      <c r="E1187" s="2">
        <v>31471430</v>
      </c>
      <c r="F1187" s="2">
        <v>15000000</v>
      </c>
      <c r="G1187" s="2">
        <f t="shared" si="18"/>
        <v>16471430</v>
      </c>
    </row>
    <row r="1188" spans="4:7" x14ac:dyDescent="0.3">
      <c r="D1188" s="2" t="s">
        <v>14922</v>
      </c>
      <c r="E1188" s="2">
        <v>28435406</v>
      </c>
      <c r="F1188" s="2">
        <v>12000000</v>
      </c>
      <c r="G1188" s="2">
        <f t="shared" si="18"/>
        <v>16435406</v>
      </c>
    </row>
    <row r="1189" spans="4:7" x14ac:dyDescent="0.3">
      <c r="D1189" s="2" t="s">
        <v>19675</v>
      </c>
      <c r="E1189" s="2">
        <v>19170001</v>
      </c>
      <c r="F1189" s="2">
        <v>2800000</v>
      </c>
      <c r="G1189" s="2">
        <f t="shared" si="18"/>
        <v>16370001</v>
      </c>
    </row>
    <row r="1190" spans="4:7" x14ac:dyDescent="0.3">
      <c r="D1190" s="2" t="s">
        <v>13757</v>
      </c>
      <c r="E1190" s="2">
        <v>22235901</v>
      </c>
      <c r="F1190" s="2">
        <v>6000000</v>
      </c>
      <c r="G1190" s="2">
        <f t="shared" si="18"/>
        <v>16235901</v>
      </c>
    </row>
    <row r="1191" spans="4:7" x14ac:dyDescent="0.3">
      <c r="D1191" s="2" t="s">
        <v>10223</v>
      </c>
      <c r="E1191" s="2">
        <v>39235088</v>
      </c>
      <c r="F1191" s="2">
        <v>23000000</v>
      </c>
      <c r="G1191" s="2">
        <f t="shared" si="18"/>
        <v>16235088</v>
      </c>
    </row>
    <row r="1192" spans="4:7" x14ac:dyDescent="0.3">
      <c r="D1192" s="2" t="s">
        <v>17672</v>
      </c>
      <c r="E1192" s="2">
        <v>21197315</v>
      </c>
      <c r="F1192" s="2">
        <v>5000000</v>
      </c>
      <c r="G1192" s="2">
        <f t="shared" si="18"/>
        <v>16197315</v>
      </c>
    </row>
    <row r="1193" spans="4:7" x14ac:dyDescent="0.3">
      <c r="D1193" s="2" t="s">
        <v>19215</v>
      </c>
      <c r="E1193" s="2">
        <v>19184015</v>
      </c>
      <c r="F1193" s="2">
        <v>3000000</v>
      </c>
      <c r="G1193" s="2">
        <f t="shared" si="18"/>
        <v>16184015</v>
      </c>
    </row>
    <row r="1194" spans="4:7" x14ac:dyDescent="0.3">
      <c r="D1194" s="2" t="s">
        <v>2022</v>
      </c>
      <c r="E1194" s="2">
        <v>131144183</v>
      </c>
      <c r="F1194" s="2">
        <v>115000000</v>
      </c>
      <c r="G1194" s="2">
        <f t="shared" si="18"/>
        <v>16144183</v>
      </c>
    </row>
    <row r="1195" spans="4:7" x14ac:dyDescent="0.3">
      <c r="D1195" s="2" t="s">
        <v>13983</v>
      </c>
      <c r="E1195" s="2">
        <v>26589953</v>
      </c>
      <c r="F1195" s="2">
        <v>10500000</v>
      </c>
      <c r="G1195" s="2">
        <f t="shared" si="18"/>
        <v>16089953</v>
      </c>
    </row>
    <row r="1196" spans="4:7" x14ac:dyDescent="0.3">
      <c r="D1196" s="2" t="s">
        <v>9559</v>
      </c>
      <c r="E1196" s="2">
        <v>41067398</v>
      </c>
      <c r="F1196" s="2">
        <v>25000000</v>
      </c>
      <c r="G1196" s="2">
        <f t="shared" si="18"/>
        <v>16067398</v>
      </c>
    </row>
    <row r="1197" spans="4:7" x14ac:dyDescent="0.3">
      <c r="D1197" s="2" t="s">
        <v>10910</v>
      </c>
      <c r="E1197" s="2">
        <v>35033759</v>
      </c>
      <c r="F1197" s="2">
        <v>19000000</v>
      </c>
      <c r="G1197" s="2">
        <f t="shared" si="18"/>
        <v>16033759</v>
      </c>
    </row>
    <row r="1198" spans="4:7" x14ac:dyDescent="0.3">
      <c r="D1198" s="2" t="s">
        <v>5160</v>
      </c>
      <c r="E1198" s="2">
        <v>66002004</v>
      </c>
      <c r="F1198" s="2">
        <v>50000000</v>
      </c>
      <c r="G1198" s="2">
        <f t="shared" si="18"/>
        <v>16002004</v>
      </c>
    </row>
    <row r="1199" spans="4:7" x14ac:dyDescent="0.3">
      <c r="D1199" s="2" t="s">
        <v>16511</v>
      </c>
      <c r="E1199" s="2">
        <v>25000000</v>
      </c>
      <c r="F1199" s="2">
        <v>9000000</v>
      </c>
      <c r="G1199" s="2">
        <f t="shared" si="18"/>
        <v>16000000</v>
      </c>
    </row>
    <row r="1200" spans="4:7" x14ac:dyDescent="0.3">
      <c r="D1200" s="2" t="s">
        <v>9607</v>
      </c>
      <c r="E1200" s="2">
        <v>35990505</v>
      </c>
      <c r="F1200" s="2">
        <v>20000000</v>
      </c>
      <c r="G1200" s="2">
        <f t="shared" si="18"/>
        <v>15990505</v>
      </c>
    </row>
    <row r="1201" spans="4:7" x14ac:dyDescent="0.3">
      <c r="D1201" s="2" t="s">
        <v>10111</v>
      </c>
      <c r="E1201" s="2">
        <v>39989008</v>
      </c>
      <c r="F1201" s="2">
        <v>24000000</v>
      </c>
      <c r="G1201" s="2">
        <f t="shared" si="18"/>
        <v>15989008</v>
      </c>
    </row>
    <row r="1202" spans="4:7" x14ac:dyDescent="0.3">
      <c r="D1202" s="2" t="s">
        <v>13693</v>
      </c>
      <c r="E1202" s="2">
        <v>28972187</v>
      </c>
      <c r="F1202" s="2">
        <v>13000000</v>
      </c>
      <c r="G1202" s="2">
        <f t="shared" si="18"/>
        <v>15972187</v>
      </c>
    </row>
    <row r="1203" spans="4:7" x14ac:dyDescent="0.3">
      <c r="D1203" s="2" t="s">
        <v>14207</v>
      </c>
      <c r="E1203" s="2">
        <v>27829874</v>
      </c>
      <c r="F1203" s="2">
        <v>12000000</v>
      </c>
      <c r="G1203" s="2">
        <f t="shared" si="18"/>
        <v>15829874</v>
      </c>
    </row>
    <row r="1204" spans="4:7" x14ac:dyDescent="0.3">
      <c r="D1204" s="2" t="s">
        <v>16049</v>
      </c>
      <c r="E1204" s="2">
        <v>22800000</v>
      </c>
      <c r="F1204" s="2">
        <v>7000000</v>
      </c>
      <c r="G1204" s="2">
        <f t="shared" si="18"/>
        <v>15800000</v>
      </c>
    </row>
    <row r="1205" spans="4:7" x14ac:dyDescent="0.3">
      <c r="D1205" s="2" t="s">
        <v>5789</v>
      </c>
      <c r="E1205" s="2">
        <v>60786269</v>
      </c>
      <c r="F1205" s="2">
        <v>45000000</v>
      </c>
      <c r="G1205" s="2">
        <f t="shared" si="18"/>
        <v>15786269</v>
      </c>
    </row>
    <row r="1206" spans="4:7" x14ac:dyDescent="0.3">
      <c r="D1206" s="2" t="s">
        <v>21551</v>
      </c>
      <c r="E1206" s="2">
        <v>20773070</v>
      </c>
      <c r="F1206" s="2">
        <v>5000000</v>
      </c>
      <c r="G1206" s="2">
        <f t="shared" si="18"/>
        <v>15773070</v>
      </c>
    </row>
    <row r="1207" spans="4:7" x14ac:dyDescent="0.3">
      <c r="D1207" s="2" t="s">
        <v>4031</v>
      </c>
      <c r="E1207" s="2">
        <v>75764085</v>
      </c>
      <c r="F1207" s="2">
        <v>60000000</v>
      </c>
      <c r="G1207" s="2">
        <f t="shared" si="18"/>
        <v>15764085</v>
      </c>
    </row>
    <row r="1208" spans="4:7" x14ac:dyDescent="0.3">
      <c r="D1208" s="2" t="s">
        <v>17649</v>
      </c>
      <c r="E1208" s="2">
        <v>20733485</v>
      </c>
      <c r="F1208" s="2">
        <v>5000000</v>
      </c>
      <c r="G1208" s="2">
        <f t="shared" si="18"/>
        <v>15733485</v>
      </c>
    </row>
    <row r="1209" spans="4:7" x14ac:dyDescent="0.3">
      <c r="D1209" s="2" t="s">
        <v>12117</v>
      </c>
      <c r="E1209" s="2">
        <v>39687528</v>
      </c>
      <c r="F1209" s="2">
        <v>24000000</v>
      </c>
      <c r="G1209" s="2">
        <f t="shared" si="18"/>
        <v>15687528</v>
      </c>
    </row>
    <row r="1210" spans="4:7" x14ac:dyDescent="0.3">
      <c r="D1210" s="2" t="s">
        <v>8321</v>
      </c>
      <c r="E1210" s="2">
        <v>45645204</v>
      </c>
      <c r="F1210" s="2">
        <v>30000000</v>
      </c>
      <c r="G1210" s="2">
        <f t="shared" si="18"/>
        <v>15645204</v>
      </c>
    </row>
    <row r="1211" spans="4:7" x14ac:dyDescent="0.3">
      <c r="D1211" s="2" t="s">
        <v>4076</v>
      </c>
      <c r="E1211" s="2">
        <v>75638743</v>
      </c>
      <c r="F1211" s="2">
        <v>60000000</v>
      </c>
      <c r="G1211" s="2">
        <f t="shared" si="18"/>
        <v>15638743</v>
      </c>
    </row>
    <row r="1212" spans="4:7" x14ac:dyDescent="0.3">
      <c r="D1212" s="2" t="s">
        <v>12457</v>
      </c>
      <c r="E1212" s="2">
        <v>23618786</v>
      </c>
      <c r="F1212" s="2">
        <v>8000000</v>
      </c>
      <c r="G1212" s="2">
        <f t="shared" si="18"/>
        <v>15618786</v>
      </c>
    </row>
    <row r="1213" spans="4:7" x14ac:dyDescent="0.3">
      <c r="D1213" s="2" t="s">
        <v>14928</v>
      </c>
      <c r="E1213" s="2">
        <v>25600000</v>
      </c>
      <c r="F1213" s="2">
        <v>10000000</v>
      </c>
      <c r="G1213" s="2">
        <f t="shared" si="18"/>
        <v>15600000</v>
      </c>
    </row>
    <row r="1214" spans="4:7" x14ac:dyDescent="0.3">
      <c r="D1214" s="2" t="s">
        <v>10844</v>
      </c>
      <c r="E1214" s="2">
        <v>35596227</v>
      </c>
      <c r="F1214" s="2">
        <v>20000000</v>
      </c>
      <c r="G1214" s="2">
        <f t="shared" si="18"/>
        <v>15596227</v>
      </c>
    </row>
    <row r="1215" spans="4:7" x14ac:dyDescent="0.3">
      <c r="D1215" s="2" t="s">
        <v>10578</v>
      </c>
      <c r="E1215" s="2">
        <v>36581633</v>
      </c>
      <c r="F1215" s="2">
        <v>21000000</v>
      </c>
      <c r="G1215" s="2">
        <f t="shared" si="18"/>
        <v>15581633</v>
      </c>
    </row>
    <row r="1216" spans="4:7" x14ac:dyDescent="0.3">
      <c r="D1216" s="2" t="s">
        <v>10789</v>
      </c>
      <c r="E1216" s="2">
        <v>45542421</v>
      </c>
      <c r="F1216" s="2">
        <v>30000000</v>
      </c>
      <c r="G1216" s="2">
        <f t="shared" si="18"/>
        <v>15542421</v>
      </c>
    </row>
    <row r="1217" spans="4:7" x14ac:dyDescent="0.3">
      <c r="D1217" s="2" t="s">
        <v>1529</v>
      </c>
      <c r="E1217" s="2">
        <v>125531634</v>
      </c>
      <c r="F1217" s="2">
        <v>110000000</v>
      </c>
      <c r="G1217" s="2">
        <f t="shared" si="18"/>
        <v>15531634</v>
      </c>
    </row>
    <row r="1218" spans="4:7" x14ac:dyDescent="0.3">
      <c r="D1218" s="2" t="s">
        <v>15637</v>
      </c>
      <c r="E1218" s="2">
        <v>24530513</v>
      </c>
      <c r="F1218" s="2">
        <v>9000000</v>
      </c>
      <c r="G1218" s="2">
        <f t="shared" si="18"/>
        <v>15530513</v>
      </c>
    </row>
    <row r="1219" spans="4:7" x14ac:dyDescent="0.3">
      <c r="D1219" s="2" t="s">
        <v>13732</v>
      </c>
      <c r="E1219" s="2">
        <v>28501605</v>
      </c>
      <c r="F1219" s="2">
        <v>13000000</v>
      </c>
      <c r="G1219" s="2">
        <f t="shared" si="18"/>
        <v>15501605</v>
      </c>
    </row>
    <row r="1220" spans="4:7" x14ac:dyDescent="0.3">
      <c r="D1220" s="2" t="s">
        <v>14955</v>
      </c>
      <c r="E1220" s="2">
        <v>25464480</v>
      </c>
      <c r="F1220" s="2">
        <v>10000000</v>
      </c>
      <c r="G1220" s="2">
        <f t="shared" si="18"/>
        <v>15464480</v>
      </c>
    </row>
    <row r="1221" spans="4:7" x14ac:dyDescent="0.3">
      <c r="D1221" s="2" t="s">
        <v>10849</v>
      </c>
      <c r="E1221" s="2">
        <v>35422828</v>
      </c>
      <c r="F1221" s="2">
        <v>20000000</v>
      </c>
      <c r="G1221" s="2">
        <f t="shared" ref="G1221:G1284" si="19">E1221-F1221</f>
        <v>15422828</v>
      </c>
    </row>
    <row r="1222" spans="4:7" x14ac:dyDescent="0.3">
      <c r="D1222" s="2" t="s">
        <v>10328</v>
      </c>
      <c r="E1222" s="2">
        <v>38119483</v>
      </c>
      <c r="F1222" s="2">
        <v>22700000</v>
      </c>
      <c r="G1222" s="2">
        <f t="shared" si="19"/>
        <v>15419483</v>
      </c>
    </row>
    <row r="1223" spans="4:7" x14ac:dyDescent="0.3">
      <c r="D1223" s="2" t="s">
        <v>11811</v>
      </c>
      <c r="E1223" s="2">
        <v>33404871</v>
      </c>
      <c r="F1223" s="2">
        <v>18000000</v>
      </c>
      <c r="G1223" s="2">
        <f t="shared" si="19"/>
        <v>15404871</v>
      </c>
    </row>
    <row r="1224" spans="4:7" x14ac:dyDescent="0.3">
      <c r="D1224" s="2" t="s">
        <v>13901</v>
      </c>
      <c r="E1224" s="2">
        <v>28399192</v>
      </c>
      <c r="F1224" s="2">
        <v>13000000</v>
      </c>
      <c r="G1224" s="2">
        <f t="shared" si="19"/>
        <v>15399192</v>
      </c>
    </row>
    <row r="1225" spans="4:7" x14ac:dyDescent="0.3">
      <c r="D1225" s="2" t="s">
        <v>4043</v>
      </c>
      <c r="E1225" s="2">
        <v>75370763</v>
      </c>
      <c r="F1225" s="2">
        <v>60000000</v>
      </c>
      <c r="G1225" s="2">
        <f t="shared" si="19"/>
        <v>15370763</v>
      </c>
    </row>
    <row r="1226" spans="4:7" x14ac:dyDescent="0.3">
      <c r="D1226" s="2" t="s">
        <v>14925</v>
      </c>
      <c r="E1226" s="2">
        <v>25339117</v>
      </c>
      <c r="F1226" s="2">
        <v>10000000</v>
      </c>
      <c r="G1226" s="2">
        <f t="shared" si="19"/>
        <v>15339117</v>
      </c>
    </row>
    <row r="1227" spans="4:7" x14ac:dyDescent="0.3">
      <c r="D1227" s="2" t="s">
        <v>1518</v>
      </c>
      <c r="E1227" s="2">
        <v>125332007</v>
      </c>
      <c r="F1227" s="2">
        <v>110000000</v>
      </c>
      <c r="G1227" s="2">
        <f t="shared" si="19"/>
        <v>15332007</v>
      </c>
    </row>
    <row r="1228" spans="4:7" x14ac:dyDescent="0.3">
      <c r="D1228" s="2" t="s">
        <v>14126</v>
      </c>
      <c r="E1228" s="2">
        <v>27281507</v>
      </c>
      <c r="F1228" s="2">
        <v>12000000</v>
      </c>
      <c r="G1228" s="2">
        <f t="shared" si="19"/>
        <v>15281507</v>
      </c>
    </row>
    <row r="1229" spans="4:7" x14ac:dyDescent="0.3">
      <c r="D1229" s="2" t="s">
        <v>4088</v>
      </c>
      <c r="E1229" s="2">
        <v>75280058</v>
      </c>
      <c r="F1229" s="2">
        <v>60000000</v>
      </c>
      <c r="G1229" s="2">
        <f t="shared" si="19"/>
        <v>15280058</v>
      </c>
    </row>
    <row r="1230" spans="4:7" x14ac:dyDescent="0.3">
      <c r="D1230" s="2" t="s">
        <v>12839</v>
      </c>
      <c r="E1230" s="2">
        <v>30259652</v>
      </c>
      <c r="F1230" s="2">
        <v>15000000</v>
      </c>
      <c r="G1230" s="2">
        <f t="shared" si="19"/>
        <v>15259652</v>
      </c>
    </row>
    <row r="1231" spans="4:7" x14ac:dyDescent="0.3">
      <c r="D1231" s="2" t="s">
        <v>908</v>
      </c>
      <c r="E1231" s="2">
        <v>165230261</v>
      </c>
      <c r="F1231" s="2">
        <v>150000000</v>
      </c>
      <c r="G1231" s="2">
        <f t="shared" si="19"/>
        <v>15230261</v>
      </c>
    </row>
    <row r="1232" spans="4:7" x14ac:dyDescent="0.3">
      <c r="D1232" s="2" t="s">
        <v>12846</v>
      </c>
      <c r="E1232" s="2">
        <v>30226144</v>
      </c>
      <c r="F1232" s="2">
        <v>15000000</v>
      </c>
      <c r="G1232" s="2">
        <f t="shared" si="19"/>
        <v>15226144</v>
      </c>
    </row>
    <row r="1233" spans="4:7" x14ac:dyDescent="0.3">
      <c r="D1233" s="2" t="s">
        <v>9563</v>
      </c>
      <c r="E1233" s="2">
        <v>40218903</v>
      </c>
      <c r="F1233" s="2">
        <v>25000000</v>
      </c>
      <c r="G1233" s="2">
        <f t="shared" si="19"/>
        <v>15218903</v>
      </c>
    </row>
    <row r="1234" spans="4:7" x14ac:dyDescent="0.3">
      <c r="D1234" s="2" t="s">
        <v>22079</v>
      </c>
      <c r="E1234" s="2">
        <v>16097842</v>
      </c>
      <c r="F1234" s="2">
        <v>900000</v>
      </c>
      <c r="G1234" s="2">
        <f t="shared" si="19"/>
        <v>15197842</v>
      </c>
    </row>
    <row r="1235" spans="4:7" x14ac:dyDescent="0.3">
      <c r="D1235" s="2" t="s">
        <v>7367</v>
      </c>
      <c r="E1235" s="2">
        <v>48169908</v>
      </c>
      <c r="F1235" s="2">
        <v>33000000</v>
      </c>
      <c r="G1235" s="2">
        <f t="shared" si="19"/>
        <v>15169908</v>
      </c>
    </row>
    <row r="1236" spans="4:7" x14ac:dyDescent="0.3">
      <c r="D1236" s="2" t="s">
        <v>12868</v>
      </c>
      <c r="E1236" s="2">
        <v>30127963</v>
      </c>
      <c r="F1236" s="2">
        <v>15000000</v>
      </c>
      <c r="G1236" s="2">
        <f t="shared" si="19"/>
        <v>15127963</v>
      </c>
    </row>
    <row r="1237" spans="4:7" x14ac:dyDescent="0.3">
      <c r="D1237" s="2" t="s">
        <v>12451</v>
      </c>
      <c r="E1237" s="2">
        <v>30102717</v>
      </c>
      <c r="F1237" s="2">
        <v>15000000</v>
      </c>
      <c r="G1237" s="2">
        <f t="shared" si="19"/>
        <v>15102717</v>
      </c>
    </row>
    <row r="1238" spans="4:7" x14ac:dyDescent="0.3">
      <c r="D1238" s="2" t="s">
        <v>8933</v>
      </c>
      <c r="E1238" s="2">
        <v>43097652</v>
      </c>
      <c r="F1238" s="2">
        <v>28000000</v>
      </c>
      <c r="G1238" s="2">
        <f t="shared" si="19"/>
        <v>15097652</v>
      </c>
    </row>
    <row r="1239" spans="4:7" x14ac:dyDescent="0.3">
      <c r="D1239" s="2" t="s">
        <v>3887</v>
      </c>
      <c r="E1239" s="2">
        <v>77086030</v>
      </c>
      <c r="F1239" s="2">
        <v>62000000</v>
      </c>
      <c r="G1239" s="2">
        <f t="shared" si="19"/>
        <v>15086030</v>
      </c>
    </row>
    <row r="1240" spans="4:7" x14ac:dyDescent="0.3">
      <c r="D1240" s="2" t="s">
        <v>17032</v>
      </c>
      <c r="E1240" s="2">
        <v>21005329</v>
      </c>
      <c r="F1240" s="2">
        <v>6000000</v>
      </c>
      <c r="G1240" s="2">
        <f t="shared" si="19"/>
        <v>15005329</v>
      </c>
    </row>
    <row r="1241" spans="4:7" x14ac:dyDescent="0.3">
      <c r="D1241" s="2" t="s">
        <v>6434</v>
      </c>
      <c r="E1241" s="2">
        <v>54967359</v>
      </c>
      <c r="F1241" s="2">
        <v>40000000</v>
      </c>
      <c r="G1241" s="2">
        <f t="shared" si="19"/>
        <v>14967359</v>
      </c>
    </row>
    <row r="1242" spans="4:7" x14ac:dyDescent="0.3">
      <c r="D1242" s="2" t="s">
        <v>21534</v>
      </c>
      <c r="E1242" s="2">
        <v>16067035</v>
      </c>
      <c r="F1242" s="2">
        <v>1100000</v>
      </c>
      <c r="G1242" s="2">
        <f t="shared" si="19"/>
        <v>14967035</v>
      </c>
    </row>
    <row r="1243" spans="4:7" x14ac:dyDescent="0.3">
      <c r="D1243" s="2" t="s">
        <v>5744</v>
      </c>
      <c r="E1243" s="2">
        <v>60962878</v>
      </c>
      <c r="F1243" s="2">
        <v>46000000</v>
      </c>
      <c r="G1243" s="2">
        <f t="shared" si="19"/>
        <v>14962878</v>
      </c>
    </row>
    <row r="1244" spans="4:7" x14ac:dyDescent="0.3">
      <c r="D1244" s="2" t="s">
        <v>4841</v>
      </c>
      <c r="E1244" s="2">
        <v>69951824</v>
      </c>
      <c r="F1244" s="2">
        <v>55000000</v>
      </c>
      <c r="G1244" s="2">
        <f t="shared" si="19"/>
        <v>14951824</v>
      </c>
    </row>
    <row r="1245" spans="4:7" x14ac:dyDescent="0.3">
      <c r="D1245" s="2" t="s">
        <v>2932</v>
      </c>
      <c r="E1245" s="2">
        <v>92930005</v>
      </c>
      <c r="F1245" s="2">
        <v>78000000</v>
      </c>
      <c r="G1245" s="2">
        <f t="shared" si="19"/>
        <v>14930005</v>
      </c>
    </row>
    <row r="1246" spans="4:7" x14ac:dyDescent="0.3">
      <c r="D1246" s="2" t="s">
        <v>9569</v>
      </c>
      <c r="E1246" s="2">
        <v>39880476</v>
      </c>
      <c r="F1246" s="2">
        <v>25000000</v>
      </c>
      <c r="G1246" s="2">
        <f t="shared" si="19"/>
        <v>14880476</v>
      </c>
    </row>
    <row r="1247" spans="4:7" x14ac:dyDescent="0.3">
      <c r="D1247" s="2" t="s">
        <v>12842</v>
      </c>
      <c r="E1247" s="2">
        <v>30857814</v>
      </c>
      <c r="F1247" s="2">
        <v>16000000</v>
      </c>
      <c r="G1247" s="2">
        <f t="shared" si="19"/>
        <v>14857814</v>
      </c>
    </row>
    <row r="1248" spans="4:7" x14ac:dyDescent="0.3">
      <c r="D1248" s="2" t="s">
        <v>2653</v>
      </c>
      <c r="E1248" s="2">
        <v>94822707</v>
      </c>
      <c r="F1248" s="2">
        <v>80000000</v>
      </c>
      <c r="G1248" s="2">
        <f t="shared" si="19"/>
        <v>14822707</v>
      </c>
    </row>
    <row r="1249" spans="4:7" x14ac:dyDescent="0.3">
      <c r="D1249" s="2" t="s">
        <v>18384</v>
      </c>
      <c r="E1249" s="2">
        <v>20772796</v>
      </c>
      <c r="F1249" s="2">
        <v>6000000</v>
      </c>
      <c r="G1249" s="2">
        <f t="shared" si="19"/>
        <v>14772796</v>
      </c>
    </row>
    <row r="1250" spans="4:7" x14ac:dyDescent="0.3">
      <c r="D1250" s="2" t="s">
        <v>23556</v>
      </c>
      <c r="E1250" s="2">
        <v>15180000</v>
      </c>
      <c r="F1250" s="2">
        <v>500000</v>
      </c>
      <c r="G1250" s="2">
        <f t="shared" si="19"/>
        <v>14680000</v>
      </c>
    </row>
    <row r="1251" spans="4:7" x14ac:dyDescent="0.3">
      <c r="D1251" s="2" t="s">
        <v>3985</v>
      </c>
      <c r="E1251" s="2">
        <v>75573300</v>
      </c>
      <c r="F1251" s="2">
        <v>61000000</v>
      </c>
      <c r="G1251" s="2">
        <f t="shared" si="19"/>
        <v>14573300</v>
      </c>
    </row>
    <row r="1252" spans="4:7" x14ac:dyDescent="0.3">
      <c r="D1252" s="2" t="s">
        <v>16043</v>
      </c>
      <c r="E1252" s="2">
        <v>22551000</v>
      </c>
      <c r="F1252" s="2">
        <v>8000000</v>
      </c>
      <c r="G1252" s="2">
        <f t="shared" si="19"/>
        <v>14551000</v>
      </c>
    </row>
    <row r="1253" spans="4:7" x14ac:dyDescent="0.3">
      <c r="D1253" s="2" t="s">
        <v>10862</v>
      </c>
      <c r="E1253" s="2">
        <v>34290142</v>
      </c>
      <c r="F1253" s="2">
        <v>19800000</v>
      </c>
      <c r="G1253" s="2">
        <f t="shared" si="19"/>
        <v>14490142</v>
      </c>
    </row>
    <row r="1254" spans="4:7" x14ac:dyDescent="0.3">
      <c r="D1254" s="2" t="s">
        <v>7376</v>
      </c>
      <c r="E1254" s="2">
        <v>49474048</v>
      </c>
      <c r="F1254" s="2">
        <v>35000000</v>
      </c>
      <c r="G1254" s="2">
        <f t="shared" si="19"/>
        <v>14474048</v>
      </c>
    </row>
    <row r="1255" spans="4:7" x14ac:dyDescent="0.3">
      <c r="D1255" s="2" t="s">
        <v>17644</v>
      </c>
      <c r="E1255" s="2">
        <v>19421271</v>
      </c>
      <c r="F1255" s="2">
        <v>5000000</v>
      </c>
      <c r="G1255" s="2">
        <f t="shared" si="19"/>
        <v>14421271</v>
      </c>
    </row>
    <row r="1256" spans="4:7" x14ac:dyDescent="0.3">
      <c r="D1256" s="2" t="s">
        <v>9573</v>
      </c>
      <c r="E1256" s="2">
        <v>39399750</v>
      </c>
      <c r="F1256" s="2">
        <v>25000000</v>
      </c>
      <c r="G1256" s="2">
        <f t="shared" si="19"/>
        <v>14399750</v>
      </c>
    </row>
    <row r="1257" spans="4:7" x14ac:dyDescent="0.3">
      <c r="D1257" s="2" t="s">
        <v>5793</v>
      </c>
      <c r="E1257" s="2">
        <v>59365105</v>
      </c>
      <c r="F1257" s="2">
        <v>45000000</v>
      </c>
      <c r="G1257" s="2">
        <f t="shared" si="19"/>
        <v>14365105</v>
      </c>
    </row>
    <row r="1258" spans="4:7" x14ac:dyDescent="0.3">
      <c r="D1258" s="2" t="s">
        <v>12856</v>
      </c>
      <c r="E1258" s="2">
        <v>29302097</v>
      </c>
      <c r="F1258" s="2">
        <v>15000000</v>
      </c>
      <c r="G1258" s="2">
        <f t="shared" si="19"/>
        <v>14302097</v>
      </c>
    </row>
    <row r="1259" spans="4:7" x14ac:dyDescent="0.3">
      <c r="D1259" s="2" t="s">
        <v>17632</v>
      </c>
      <c r="E1259" s="2">
        <v>19281235</v>
      </c>
      <c r="F1259" s="2">
        <v>5000000</v>
      </c>
      <c r="G1259" s="2">
        <f t="shared" si="19"/>
        <v>14281235</v>
      </c>
    </row>
    <row r="1260" spans="4:7" x14ac:dyDescent="0.3">
      <c r="D1260" s="2" t="s">
        <v>7184</v>
      </c>
      <c r="E1260" s="2">
        <v>50213619</v>
      </c>
      <c r="F1260" s="2">
        <v>36000000</v>
      </c>
      <c r="G1260" s="2">
        <f t="shared" si="19"/>
        <v>14213619</v>
      </c>
    </row>
    <row r="1261" spans="4:7" x14ac:dyDescent="0.3">
      <c r="D1261" s="2" t="s">
        <v>19663</v>
      </c>
      <c r="E1261" s="2">
        <v>22201636</v>
      </c>
      <c r="F1261" s="2">
        <v>8000000</v>
      </c>
      <c r="G1261" s="2">
        <f t="shared" si="19"/>
        <v>14201636</v>
      </c>
    </row>
    <row r="1262" spans="4:7" x14ac:dyDescent="0.3">
      <c r="D1262" s="2" t="s">
        <v>17028</v>
      </c>
      <c r="E1262" s="2">
        <v>22168359</v>
      </c>
      <c r="F1262" s="2">
        <v>8000000</v>
      </c>
      <c r="G1262" s="2">
        <f t="shared" si="19"/>
        <v>14168359</v>
      </c>
    </row>
    <row r="1263" spans="4:7" x14ac:dyDescent="0.3">
      <c r="D1263" s="2" t="s">
        <v>9280</v>
      </c>
      <c r="E1263" s="2">
        <v>40168080</v>
      </c>
      <c r="F1263" s="2">
        <v>26000000</v>
      </c>
      <c r="G1263" s="2">
        <f t="shared" si="19"/>
        <v>14168080</v>
      </c>
    </row>
    <row r="1264" spans="4:7" x14ac:dyDescent="0.3">
      <c r="D1264" s="2" t="s">
        <v>7171</v>
      </c>
      <c r="E1264" s="2">
        <v>50129186</v>
      </c>
      <c r="F1264" s="2">
        <v>36000000</v>
      </c>
      <c r="G1264" s="2">
        <f t="shared" si="19"/>
        <v>14129186</v>
      </c>
    </row>
    <row r="1265" spans="4:7" x14ac:dyDescent="0.3">
      <c r="D1265" s="2" t="s">
        <v>10943</v>
      </c>
      <c r="E1265" s="2">
        <v>34126138</v>
      </c>
      <c r="F1265" s="2">
        <v>20000000</v>
      </c>
      <c r="G1265" s="2">
        <f t="shared" si="19"/>
        <v>14126138</v>
      </c>
    </row>
    <row r="1266" spans="4:7" x14ac:dyDescent="0.3">
      <c r="D1266" s="2" t="s">
        <v>12859</v>
      </c>
      <c r="E1266" s="2">
        <v>29106737</v>
      </c>
      <c r="F1266" s="2">
        <v>15000000</v>
      </c>
      <c r="G1266" s="2">
        <f t="shared" si="19"/>
        <v>14106737</v>
      </c>
    </row>
    <row r="1267" spans="4:7" x14ac:dyDescent="0.3">
      <c r="D1267" s="2" t="s">
        <v>10984</v>
      </c>
      <c r="E1267" s="2">
        <v>23078294</v>
      </c>
      <c r="F1267" s="2">
        <v>9000000</v>
      </c>
      <c r="G1267" s="2">
        <f t="shared" si="19"/>
        <v>14078294</v>
      </c>
    </row>
    <row r="1268" spans="4:7" x14ac:dyDescent="0.3">
      <c r="D1268" s="2" t="s">
        <v>8845</v>
      </c>
      <c r="E1268" s="2">
        <v>74058698</v>
      </c>
      <c r="F1268" s="2">
        <v>60000000</v>
      </c>
      <c r="G1268" s="2">
        <f t="shared" si="19"/>
        <v>14058698</v>
      </c>
    </row>
    <row r="1269" spans="4:7" x14ac:dyDescent="0.3">
      <c r="D1269" s="2" t="s">
        <v>13721</v>
      </c>
      <c r="E1269" s="2">
        <v>27052167</v>
      </c>
      <c r="F1269" s="2">
        <v>13000000</v>
      </c>
      <c r="G1269" s="2">
        <f t="shared" si="19"/>
        <v>14052167</v>
      </c>
    </row>
    <row r="1270" spans="4:7" x14ac:dyDescent="0.3">
      <c r="D1270" s="2" t="s">
        <v>3701</v>
      </c>
      <c r="E1270" s="2">
        <v>84049211</v>
      </c>
      <c r="F1270" s="2">
        <v>70000000</v>
      </c>
      <c r="G1270" s="2">
        <f t="shared" si="19"/>
        <v>14049211</v>
      </c>
    </row>
    <row r="1271" spans="4:7" x14ac:dyDescent="0.3">
      <c r="D1271" s="2" t="s">
        <v>10391</v>
      </c>
      <c r="E1271" s="2">
        <v>36020063</v>
      </c>
      <c r="F1271" s="2">
        <v>22000000</v>
      </c>
      <c r="G1271" s="2">
        <f t="shared" si="19"/>
        <v>14020063</v>
      </c>
    </row>
    <row r="1272" spans="4:7" x14ac:dyDescent="0.3">
      <c r="D1272" s="2" t="s">
        <v>9581</v>
      </c>
      <c r="E1272" s="2">
        <v>39008741</v>
      </c>
      <c r="F1272" s="2">
        <v>25000000</v>
      </c>
      <c r="G1272" s="2">
        <f t="shared" si="19"/>
        <v>14008741</v>
      </c>
    </row>
    <row r="1273" spans="4:7" x14ac:dyDescent="0.3">
      <c r="D1273" s="2" t="s">
        <v>9185</v>
      </c>
      <c r="E1273" s="2">
        <v>41008532</v>
      </c>
      <c r="F1273" s="2">
        <v>27000000</v>
      </c>
      <c r="G1273" s="2">
        <f t="shared" si="19"/>
        <v>14008532</v>
      </c>
    </row>
    <row r="1274" spans="4:7" x14ac:dyDescent="0.3">
      <c r="D1274" s="2" t="s">
        <v>8072</v>
      </c>
      <c r="E1274" s="2">
        <v>44983704</v>
      </c>
      <c r="F1274" s="2">
        <v>31000000</v>
      </c>
      <c r="G1274" s="2">
        <f t="shared" si="19"/>
        <v>13983704</v>
      </c>
    </row>
    <row r="1275" spans="4:7" x14ac:dyDescent="0.3">
      <c r="D1275" s="2" t="s">
        <v>6429</v>
      </c>
      <c r="E1275" s="2">
        <v>53955614</v>
      </c>
      <c r="F1275" s="2">
        <v>40000000</v>
      </c>
      <c r="G1275" s="2">
        <f t="shared" si="19"/>
        <v>13955614</v>
      </c>
    </row>
    <row r="1276" spans="4:7" x14ac:dyDescent="0.3">
      <c r="D1276" s="2" t="s">
        <v>7394</v>
      </c>
      <c r="E1276" s="2">
        <v>43894863</v>
      </c>
      <c r="F1276" s="2">
        <v>30000000</v>
      </c>
      <c r="G1276" s="2">
        <f t="shared" si="19"/>
        <v>13894863</v>
      </c>
    </row>
    <row r="1277" spans="4:7" x14ac:dyDescent="0.3">
      <c r="D1277" s="2" t="s">
        <v>3398</v>
      </c>
      <c r="E1277" s="2">
        <v>79883359</v>
      </c>
      <c r="F1277" s="2">
        <v>66000000</v>
      </c>
      <c r="G1277" s="2">
        <f t="shared" si="19"/>
        <v>13883359</v>
      </c>
    </row>
    <row r="1278" spans="4:7" x14ac:dyDescent="0.3">
      <c r="D1278" s="2" t="s">
        <v>14129</v>
      </c>
      <c r="E1278" s="2">
        <v>25776062</v>
      </c>
      <c r="F1278" s="2">
        <v>12000000</v>
      </c>
      <c r="G1278" s="2">
        <f t="shared" si="19"/>
        <v>13776062</v>
      </c>
    </row>
    <row r="1279" spans="4:7" x14ac:dyDescent="0.3">
      <c r="D1279" s="2" t="s">
        <v>4680</v>
      </c>
      <c r="E1279" s="2">
        <v>68750000</v>
      </c>
      <c r="F1279" s="2">
        <v>55000000</v>
      </c>
      <c r="G1279" s="2">
        <f t="shared" si="19"/>
        <v>13750000</v>
      </c>
    </row>
    <row r="1280" spans="4:7" x14ac:dyDescent="0.3">
      <c r="D1280" s="2" t="s">
        <v>8397</v>
      </c>
      <c r="E1280" s="2">
        <v>38747385</v>
      </c>
      <c r="F1280" s="2">
        <v>25000000</v>
      </c>
      <c r="G1280" s="2">
        <f t="shared" si="19"/>
        <v>13747385</v>
      </c>
    </row>
    <row r="1281" spans="4:7" x14ac:dyDescent="0.3">
      <c r="D1281" s="2" t="s">
        <v>5118</v>
      </c>
      <c r="E1281" s="2">
        <v>73701902</v>
      </c>
      <c r="F1281" s="2">
        <v>60000000</v>
      </c>
      <c r="G1281" s="2">
        <f t="shared" si="19"/>
        <v>13701902</v>
      </c>
    </row>
    <row r="1282" spans="4:7" x14ac:dyDescent="0.3">
      <c r="D1282" s="2" t="s">
        <v>14856</v>
      </c>
      <c r="E1282" s="2">
        <v>36696761</v>
      </c>
      <c r="F1282" s="2">
        <v>23000000</v>
      </c>
      <c r="G1282" s="2">
        <f t="shared" si="19"/>
        <v>13696761</v>
      </c>
    </row>
    <row r="1283" spans="4:7" x14ac:dyDescent="0.3">
      <c r="D1283" s="2" t="s">
        <v>9628</v>
      </c>
      <c r="E1283" s="2">
        <v>33687630</v>
      </c>
      <c r="F1283" s="2">
        <v>20000000</v>
      </c>
      <c r="G1283" s="2">
        <f t="shared" si="19"/>
        <v>13687630</v>
      </c>
    </row>
    <row r="1284" spans="4:7" x14ac:dyDescent="0.3">
      <c r="D1284" s="2" t="s">
        <v>17684</v>
      </c>
      <c r="E1284" s="2">
        <v>18656400</v>
      </c>
      <c r="F1284" s="2">
        <v>5000000</v>
      </c>
      <c r="G1284" s="2">
        <f t="shared" si="19"/>
        <v>13656400</v>
      </c>
    </row>
    <row r="1285" spans="4:7" x14ac:dyDescent="0.3">
      <c r="D1285" s="2" t="s">
        <v>4062</v>
      </c>
      <c r="E1285" s="2">
        <v>73648142</v>
      </c>
      <c r="F1285" s="2">
        <v>60000000</v>
      </c>
      <c r="G1285" s="2">
        <f t="shared" ref="G1285:G1348" si="20">E1285-F1285</f>
        <v>13648142</v>
      </c>
    </row>
    <row r="1286" spans="4:7" x14ac:dyDescent="0.3">
      <c r="D1286" s="2" t="s">
        <v>12864</v>
      </c>
      <c r="E1286" s="2">
        <v>28637507</v>
      </c>
      <c r="F1286" s="2">
        <v>15000000</v>
      </c>
      <c r="G1286" s="2">
        <f t="shared" si="20"/>
        <v>13637507</v>
      </c>
    </row>
    <row r="1287" spans="4:7" x14ac:dyDescent="0.3">
      <c r="D1287" s="2" t="s">
        <v>21544</v>
      </c>
      <c r="E1287" s="2">
        <v>14564027</v>
      </c>
      <c r="F1287" s="2">
        <v>1000000</v>
      </c>
      <c r="G1287" s="2">
        <f t="shared" si="20"/>
        <v>13564027</v>
      </c>
    </row>
    <row r="1288" spans="4:7" x14ac:dyDescent="0.3">
      <c r="D1288" s="2" t="s">
        <v>3382</v>
      </c>
      <c r="E1288" s="2">
        <v>83552429</v>
      </c>
      <c r="F1288" s="2">
        <v>70000000</v>
      </c>
      <c r="G1288" s="2">
        <f t="shared" si="20"/>
        <v>13552429</v>
      </c>
    </row>
    <row r="1289" spans="4:7" x14ac:dyDescent="0.3">
      <c r="D1289" s="2" t="s">
        <v>13726</v>
      </c>
      <c r="E1289" s="2">
        <v>26539321</v>
      </c>
      <c r="F1289" s="2">
        <v>13000000</v>
      </c>
      <c r="G1289" s="2">
        <f t="shared" si="20"/>
        <v>13539321</v>
      </c>
    </row>
    <row r="1290" spans="4:7" x14ac:dyDescent="0.3">
      <c r="D1290" s="2" t="s">
        <v>13427</v>
      </c>
      <c r="E1290" s="2">
        <v>27515786</v>
      </c>
      <c r="F1290" s="2">
        <v>14000000</v>
      </c>
      <c r="G1290" s="2">
        <f t="shared" si="20"/>
        <v>13515786</v>
      </c>
    </row>
    <row r="1291" spans="4:7" x14ac:dyDescent="0.3">
      <c r="D1291" s="2" t="s">
        <v>19266</v>
      </c>
      <c r="E1291" s="2">
        <v>15935068</v>
      </c>
      <c r="F1291" s="2">
        <v>2500000</v>
      </c>
      <c r="G1291" s="2">
        <f t="shared" si="20"/>
        <v>13435068</v>
      </c>
    </row>
    <row r="1292" spans="4:7" x14ac:dyDescent="0.3">
      <c r="D1292" s="2" t="s">
        <v>10866</v>
      </c>
      <c r="E1292" s="2">
        <v>33422556</v>
      </c>
      <c r="F1292" s="2">
        <v>20000000</v>
      </c>
      <c r="G1292" s="2">
        <f t="shared" si="20"/>
        <v>13422556</v>
      </c>
    </row>
    <row r="1293" spans="4:7" x14ac:dyDescent="0.3">
      <c r="D1293" s="2" t="s">
        <v>8330</v>
      </c>
      <c r="E1293" s="2">
        <v>53337608</v>
      </c>
      <c r="F1293" s="2">
        <v>40000000</v>
      </c>
      <c r="G1293" s="2">
        <f t="shared" si="20"/>
        <v>13337608</v>
      </c>
    </row>
    <row r="1294" spans="4:7" x14ac:dyDescent="0.3">
      <c r="D1294" s="2" t="s">
        <v>12194</v>
      </c>
      <c r="E1294" s="2">
        <v>30324946</v>
      </c>
      <c r="F1294" s="2">
        <v>17000000</v>
      </c>
      <c r="G1294" s="2">
        <f t="shared" si="20"/>
        <v>13324946</v>
      </c>
    </row>
    <row r="1295" spans="4:7" x14ac:dyDescent="0.3">
      <c r="D1295" s="2" t="s">
        <v>18549</v>
      </c>
      <c r="E1295" s="2">
        <v>17314483</v>
      </c>
      <c r="F1295" s="2">
        <v>4000000</v>
      </c>
      <c r="G1295" s="2">
        <f t="shared" si="20"/>
        <v>13314483</v>
      </c>
    </row>
    <row r="1296" spans="4:7" x14ac:dyDescent="0.3">
      <c r="D1296" s="2" t="s">
        <v>14147</v>
      </c>
      <c r="E1296" s="2">
        <v>25277561</v>
      </c>
      <c r="F1296" s="2">
        <v>12000000</v>
      </c>
      <c r="G1296" s="2">
        <f t="shared" si="20"/>
        <v>13277561</v>
      </c>
    </row>
    <row r="1297" spans="4:7" x14ac:dyDescent="0.3">
      <c r="D1297" s="2" t="s">
        <v>3560</v>
      </c>
      <c r="E1297" s="2">
        <v>81257500</v>
      </c>
      <c r="F1297" s="2">
        <v>68000000</v>
      </c>
      <c r="G1297" s="2">
        <f t="shared" si="20"/>
        <v>13257500</v>
      </c>
    </row>
    <row r="1298" spans="4:7" x14ac:dyDescent="0.3">
      <c r="D1298" s="2" t="s">
        <v>16518</v>
      </c>
      <c r="E1298" s="2">
        <v>20257000</v>
      </c>
      <c r="F1298" s="2">
        <v>7000000</v>
      </c>
      <c r="G1298" s="2">
        <f t="shared" si="20"/>
        <v>13257000</v>
      </c>
    </row>
    <row r="1299" spans="4:7" x14ac:dyDescent="0.3">
      <c r="D1299" s="2" t="s">
        <v>14135</v>
      </c>
      <c r="E1299" s="2">
        <v>25240988</v>
      </c>
      <c r="F1299" s="2">
        <v>12000000</v>
      </c>
      <c r="G1299" s="2">
        <f t="shared" si="20"/>
        <v>13240988</v>
      </c>
    </row>
    <row r="1300" spans="4:7" x14ac:dyDescent="0.3">
      <c r="D1300" s="2" t="s">
        <v>9578</v>
      </c>
      <c r="E1300" s="2">
        <v>38230435</v>
      </c>
      <c r="F1300" s="2">
        <v>25000000</v>
      </c>
      <c r="G1300" s="2">
        <f t="shared" si="20"/>
        <v>13230435</v>
      </c>
    </row>
    <row r="1301" spans="4:7" x14ac:dyDescent="0.3">
      <c r="D1301" s="2" t="s">
        <v>4686</v>
      </c>
      <c r="E1301" s="2">
        <v>68218041</v>
      </c>
      <c r="F1301" s="2">
        <v>55000000</v>
      </c>
      <c r="G1301" s="2">
        <f t="shared" si="20"/>
        <v>13218041</v>
      </c>
    </row>
    <row r="1302" spans="4:7" x14ac:dyDescent="0.3">
      <c r="D1302" s="2" t="s">
        <v>5599</v>
      </c>
      <c r="E1302" s="2">
        <v>60154431</v>
      </c>
      <c r="F1302" s="2">
        <v>47000000</v>
      </c>
      <c r="G1302" s="2">
        <f t="shared" si="20"/>
        <v>13154431</v>
      </c>
    </row>
    <row r="1303" spans="4:7" x14ac:dyDescent="0.3">
      <c r="D1303" s="2" t="s">
        <v>21424</v>
      </c>
      <c r="E1303" s="2">
        <v>16101109</v>
      </c>
      <c r="F1303" s="2">
        <v>3000000</v>
      </c>
      <c r="G1303" s="2">
        <f t="shared" si="20"/>
        <v>13101109</v>
      </c>
    </row>
    <row r="1304" spans="4:7" x14ac:dyDescent="0.3">
      <c r="D1304" s="2" t="s">
        <v>6449</v>
      </c>
      <c r="E1304" s="2">
        <v>53082743</v>
      </c>
      <c r="F1304" s="2">
        <v>40000000</v>
      </c>
      <c r="G1304" s="2">
        <f t="shared" si="20"/>
        <v>13082743</v>
      </c>
    </row>
    <row r="1305" spans="4:7" x14ac:dyDescent="0.3">
      <c r="D1305" s="2" t="s">
        <v>15851</v>
      </c>
      <c r="E1305" s="2">
        <v>21564616</v>
      </c>
      <c r="F1305" s="2">
        <v>8500000</v>
      </c>
      <c r="G1305" s="2">
        <f t="shared" si="20"/>
        <v>13064616</v>
      </c>
    </row>
    <row r="1306" spans="4:7" x14ac:dyDescent="0.3">
      <c r="D1306" s="2" t="s">
        <v>14911</v>
      </c>
      <c r="E1306" s="2">
        <v>30050028</v>
      </c>
      <c r="F1306" s="2">
        <v>17000000</v>
      </c>
      <c r="G1306" s="2">
        <f t="shared" si="20"/>
        <v>13050028</v>
      </c>
    </row>
    <row r="1307" spans="4:7" x14ac:dyDescent="0.3">
      <c r="D1307" s="2" t="s">
        <v>12880</v>
      </c>
      <c r="E1307" s="2">
        <v>28014536</v>
      </c>
      <c r="F1307" s="2">
        <v>15000000</v>
      </c>
      <c r="G1307" s="2">
        <f t="shared" si="20"/>
        <v>13014536</v>
      </c>
    </row>
    <row r="1308" spans="4:7" x14ac:dyDescent="0.3">
      <c r="D1308" s="2" t="s">
        <v>19174</v>
      </c>
      <c r="E1308" s="2">
        <v>16501785</v>
      </c>
      <c r="F1308" s="2">
        <v>3500000</v>
      </c>
      <c r="G1308" s="2">
        <f t="shared" si="20"/>
        <v>13001785</v>
      </c>
    </row>
    <row r="1309" spans="4:7" x14ac:dyDescent="0.3">
      <c r="D1309" s="2" t="s">
        <v>14877</v>
      </c>
      <c r="E1309" s="2">
        <v>32983713</v>
      </c>
      <c r="F1309" s="2">
        <v>20000000</v>
      </c>
      <c r="G1309" s="2">
        <f t="shared" si="20"/>
        <v>12983713</v>
      </c>
    </row>
    <row r="1310" spans="4:7" x14ac:dyDescent="0.3">
      <c r="D1310" s="2" t="s">
        <v>14564</v>
      </c>
      <c r="E1310" s="2">
        <v>23978402</v>
      </c>
      <c r="F1310" s="2">
        <v>11000000</v>
      </c>
      <c r="G1310" s="2">
        <f t="shared" si="20"/>
        <v>12978402</v>
      </c>
    </row>
    <row r="1311" spans="4:7" x14ac:dyDescent="0.3">
      <c r="D1311" s="2" t="s">
        <v>2659</v>
      </c>
      <c r="E1311" s="2">
        <v>92969824</v>
      </c>
      <c r="F1311" s="2">
        <v>80000000</v>
      </c>
      <c r="G1311" s="2">
        <f t="shared" si="20"/>
        <v>12969824</v>
      </c>
    </row>
    <row r="1312" spans="4:7" x14ac:dyDescent="0.3">
      <c r="D1312" s="2" t="s">
        <v>5675</v>
      </c>
      <c r="E1312" s="2">
        <v>58918501</v>
      </c>
      <c r="F1312" s="2">
        <v>46000000</v>
      </c>
      <c r="G1312" s="2">
        <f t="shared" si="20"/>
        <v>12918501</v>
      </c>
    </row>
    <row r="1313" spans="4:7" x14ac:dyDescent="0.3">
      <c r="D1313" s="2" t="s">
        <v>17736</v>
      </c>
      <c r="E1313" s="2">
        <v>17768000</v>
      </c>
      <c r="F1313" s="2">
        <v>5000000</v>
      </c>
      <c r="G1313" s="2">
        <f t="shared" si="20"/>
        <v>12768000</v>
      </c>
    </row>
    <row r="1314" spans="4:7" x14ac:dyDescent="0.3">
      <c r="D1314" s="2" t="s">
        <v>9711</v>
      </c>
      <c r="E1314" s="2">
        <v>37738400</v>
      </c>
      <c r="F1314" s="2">
        <v>25000000</v>
      </c>
      <c r="G1314" s="2">
        <f t="shared" si="20"/>
        <v>12738400</v>
      </c>
    </row>
    <row r="1315" spans="4:7" x14ac:dyDescent="0.3">
      <c r="D1315" s="2" t="s">
        <v>12437</v>
      </c>
      <c r="E1315" s="2">
        <v>28734552</v>
      </c>
      <c r="F1315" s="2">
        <v>16000000</v>
      </c>
      <c r="G1315" s="2">
        <f t="shared" si="20"/>
        <v>12734552</v>
      </c>
    </row>
    <row r="1316" spans="4:7" x14ac:dyDescent="0.3">
      <c r="D1316" s="2" t="s">
        <v>22396</v>
      </c>
      <c r="E1316" s="2">
        <v>13300000</v>
      </c>
      <c r="F1316" s="2">
        <v>600000</v>
      </c>
      <c r="G1316" s="2">
        <f t="shared" si="20"/>
        <v>12700000</v>
      </c>
    </row>
    <row r="1317" spans="4:7" x14ac:dyDescent="0.3">
      <c r="D1317" s="2" t="s">
        <v>17757</v>
      </c>
      <c r="E1317" s="2">
        <v>17683670</v>
      </c>
      <c r="F1317" s="2">
        <v>5000000</v>
      </c>
      <c r="G1317" s="2">
        <f t="shared" si="20"/>
        <v>12683670</v>
      </c>
    </row>
    <row r="1318" spans="4:7" x14ac:dyDescent="0.3">
      <c r="D1318" s="2" t="s">
        <v>4851</v>
      </c>
      <c r="E1318" s="2">
        <v>66676062</v>
      </c>
      <c r="F1318" s="2">
        <v>54000000</v>
      </c>
      <c r="G1318" s="2">
        <f t="shared" si="20"/>
        <v>12676062</v>
      </c>
    </row>
    <row r="1319" spans="4:7" x14ac:dyDescent="0.3">
      <c r="D1319" s="2" t="s">
        <v>13822</v>
      </c>
      <c r="E1319" s="2">
        <v>25675765</v>
      </c>
      <c r="F1319" s="2">
        <v>13000000</v>
      </c>
      <c r="G1319" s="2">
        <f t="shared" si="20"/>
        <v>12675765</v>
      </c>
    </row>
    <row r="1320" spans="4:7" x14ac:dyDescent="0.3">
      <c r="D1320" s="2" t="s">
        <v>20142</v>
      </c>
      <c r="E1320" s="2">
        <v>14673301</v>
      </c>
      <c r="F1320" s="2">
        <v>2000000</v>
      </c>
      <c r="G1320" s="2">
        <f t="shared" si="20"/>
        <v>12673301</v>
      </c>
    </row>
    <row r="1321" spans="4:7" x14ac:dyDescent="0.3">
      <c r="D1321" s="2" t="s">
        <v>6998</v>
      </c>
      <c r="E1321" s="2">
        <v>50668906</v>
      </c>
      <c r="F1321" s="2">
        <v>38000000</v>
      </c>
      <c r="G1321" s="2">
        <f t="shared" si="20"/>
        <v>12668906</v>
      </c>
    </row>
    <row r="1322" spans="4:7" x14ac:dyDescent="0.3">
      <c r="D1322" s="2" t="s">
        <v>5551</v>
      </c>
      <c r="E1322" s="2">
        <v>60652036</v>
      </c>
      <c r="F1322" s="2">
        <v>48000000</v>
      </c>
      <c r="G1322" s="2">
        <f t="shared" si="20"/>
        <v>12652036</v>
      </c>
    </row>
    <row r="1323" spans="4:7" x14ac:dyDescent="0.3">
      <c r="D1323" s="2" t="s">
        <v>17047</v>
      </c>
      <c r="E1323" s="2">
        <v>18621249</v>
      </c>
      <c r="F1323" s="2">
        <v>6000000</v>
      </c>
      <c r="G1323" s="2">
        <f t="shared" si="20"/>
        <v>12621249</v>
      </c>
    </row>
    <row r="1324" spans="4:7" x14ac:dyDescent="0.3">
      <c r="D1324" s="2" t="s">
        <v>15158</v>
      </c>
      <c r="E1324" s="2">
        <v>21569041</v>
      </c>
      <c r="F1324" s="2">
        <v>9000000</v>
      </c>
      <c r="G1324" s="2">
        <f t="shared" si="20"/>
        <v>12569041</v>
      </c>
    </row>
    <row r="1325" spans="4:7" x14ac:dyDescent="0.3">
      <c r="D1325" s="2" t="s">
        <v>1445</v>
      </c>
      <c r="E1325" s="2">
        <v>132550960</v>
      </c>
      <c r="F1325" s="2">
        <v>120000000</v>
      </c>
      <c r="G1325" s="2">
        <f t="shared" si="20"/>
        <v>12550960</v>
      </c>
    </row>
    <row r="1326" spans="4:7" x14ac:dyDescent="0.3">
      <c r="D1326" s="2" t="s">
        <v>2143</v>
      </c>
      <c r="E1326" s="2">
        <v>102515793</v>
      </c>
      <c r="F1326" s="2">
        <v>90000000</v>
      </c>
      <c r="G1326" s="2">
        <f t="shared" si="20"/>
        <v>12515793</v>
      </c>
    </row>
    <row r="1327" spans="4:7" x14ac:dyDescent="0.3">
      <c r="D1327" s="2" t="s">
        <v>12877</v>
      </c>
      <c r="E1327" s="2">
        <v>27441122</v>
      </c>
      <c r="F1327" s="2">
        <v>15000000</v>
      </c>
      <c r="G1327" s="2">
        <f t="shared" si="20"/>
        <v>12441122</v>
      </c>
    </row>
    <row r="1328" spans="4:7" x14ac:dyDescent="0.3">
      <c r="D1328" s="2" t="s">
        <v>6452</v>
      </c>
      <c r="E1328" s="2">
        <v>54414716</v>
      </c>
      <c r="F1328" s="2">
        <v>42000000</v>
      </c>
      <c r="G1328" s="2">
        <f t="shared" si="20"/>
        <v>12414716</v>
      </c>
    </row>
    <row r="1329" spans="4:7" x14ac:dyDescent="0.3">
      <c r="D1329" s="2" t="s">
        <v>17043</v>
      </c>
      <c r="E1329" s="2">
        <v>20400000</v>
      </c>
      <c r="F1329" s="2">
        <v>8000000</v>
      </c>
      <c r="G1329" s="2">
        <f t="shared" si="20"/>
        <v>12400000</v>
      </c>
    </row>
    <row r="1330" spans="4:7" x14ac:dyDescent="0.3">
      <c r="D1330" s="2" t="s">
        <v>8360</v>
      </c>
      <c r="E1330" s="2">
        <v>42385520</v>
      </c>
      <c r="F1330" s="2">
        <v>30000000</v>
      </c>
      <c r="G1330" s="2">
        <f t="shared" si="20"/>
        <v>12385520</v>
      </c>
    </row>
    <row r="1331" spans="4:7" x14ac:dyDescent="0.3">
      <c r="D1331" s="2" t="s">
        <v>17677</v>
      </c>
      <c r="E1331" s="2">
        <v>17382982</v>
      </c>
      <c r="F1331" s="2">
        <v>5000000</v>
      </c>
      <c r="G1331" s="2">
        <f t="shared" si="20"/>
        <v>12382982</v>
      </c>
    </row>
    <row r="1332" spans="4:7" x14ac:dyDescent="0.3">
      <c r="D1332" s="2" t="s">
        <v>19251</v>
      </c>
      <c r="E1332" s="2">
        <v>15369573</v>
      </c>
      <c r="F1332" s="2">
        <v>3000000</v>
      </c>
      <c r="G1332" s="2">
        <f t="shared" si="20"/>
        <v>12369573</v>
      </c>
    </row>
    <row r="1333" spans="4:7" x14ac:dyDescent="0.3">
      <c r="D1333" s="2" t="s">
        <v>5807</v>
      </c>
      <c r="E1333" s="2">
        <v>57362581</v>
      </c>
      <c r="F1333" s="2">
        <v>45000000</v>
      </c>
      <c r="G1333" s="2">
        <f t="shared" si="20"/>
        <v>12362581</v>
      </c>
    </row>
    <row r="1334" spans="4:7" x14ac:dyDescent="0.3">
      <c r="D1334" s="2" t="s">
        <v>343</v>
      </c>
      <c r="E1334" s="2">
        <v>202351611</v>
      </c>
      <c r="F1334" s="2">
        <v>190000000</v>
      </c>
      <c r="G1334" s="2">
        <f t="shared" si="20"/>
        <v>12351611</v>
      </c>
    </row>
    <row r="1335" spans="4:7" x14ac:dyDescent="0.3">
      <c r="D1335" s="2" t="s">
        <v>6486</v>
      </c>
      <c r="E1335" s="2">
        <v>52320979</v>
      </c>
      <c r="F1335" s="2">
        <v>40000000</v>
      </c>
      <c r="G1335" s="2">
        <f t="shared" si="20"/>
        <v>12320979</v>
      </c>
    </row>
    <row r="1336" spans="4:7" x14ac:dyDescent="0.3">
      <c r="D1336" s="2" t="s">
        <v>6043</v>
      </c>
      <c r="E1336" s="2">
        <v>62318875</v>
      </c>
      <c r="F1336" s="2">
        <v>50000000</v>
      </c>
      <c r="G1336" s="2">
        <f t="shared" si="20"/>
        <v>12318875</v>
      </c>
    </row>
    <row r="1337" spans="4:7" x14ac:dyDescent="0.3">
      <c r="D1337" s="2" t="s">
        <v>10394</v>
      </c>
      <c r="E1337" s="2">
        <v>33313582</v>
      </c>
      <c r="F1337" s="2">
        <v>21000000</v>
      </c>
      <c r="G1337" s="2">
        <f t="shared" si="20"/>
        <v>12313582</v>
      </c>
    </row>
    <row r="1338" spans="4:7" x14ac:dyDescent="0.3">
      <c r="D1338" s="2" t="s">
        <v>5003</v>
      </c>
      <c r="E1338" s="2">
        <v>62453315</v>
      </c>
      <c r="F1338" s="2">
        <v>50200000</v>
      </c>
      <c r="G1338" s="2">
        <f t="shared" si="20"/>
        <v>12253315</v>
      </c>
    </row>
    <row r="1339" spans="4:7" x14ac:dyDescent="0.3">
      <c r="D1339" s="2" t="s">
        <v>3378</v>
      </c>
      <c r="E1339" s="2">
        <v>70117571</v>
      </c>
      <c r="F1339" s="2">
        <v>58000000</v>
      </c>
      <c r="G1339" s="2">
        <f t="shared" si="20"/>
        <v>12117571</v>
      </c>
    </row>
    <row r="1340" spans="4:7" x14ac:dyDescent="0.3">
      <c r="D1340" s="2" t="s">
        <v>6598</v>
      </c>
      <c r="E1340" s="2">
        <v>42071069</v>
      </c>
      <c r="F1340" s="2">
        <v>30000000</v>
      </c>
      <c r="G1340" s="2">
        <f t="shared" si="20"/>
        <v>12071069</v>
      </c>
    </row>
    <row r="1341" spans="4:7" x14ac:dyDescent="0.3">
      <c r="D1341" s="2" t="s">
        <v>8348</v>
      </c>
      <c r="E1341" s="2">
        <v>42057340</v>
      </c>
      <c r="F1341" s="2">
        <v>30000000</v>
      </c>
      <c r="G1341" s="2">
        <f t="shared" si="20"/>
        <v>12057340</v>
      </c>
    </row>
    <row r="1342" spans="4:7" x14ac:dyDescent="0.3">
      <c r="D1342" s="2" t="s">
        <v>10880</v>
      </c>
      <c r="E1342" s="2">
        <v>32051917</v>
      </c>
      <c r="F1342" s="2">
        <v>20000000</v>
      </c>
      <c r="G1342" s="2">
        <f t="shared" si="20"/>
        <v>12051917</v>
      </c>
    </row>
    <row r="1343" spans="4:7" x14ac:dyDescent="0.3">
      <c r="D1343" s="2" t="s">
        <v>8379</v>
      </c>
      <c r="E1343" s="2">
        <v>42043633</v>
      </c>
      <c r="F1343" s="2">
        <v>30000000</v>
      </c>
      <c r="G1343" s="2">
        <f t="shared" si="20"/>
        <v>12043633</v>
      </c>
    </row>
    <row r="1344" spans="4:7" x14ac:dyDescent="0.3">
      <c r="D1344" s="2" t="s">
        <v>10884</v>
      </c>
      <c r="E1344" s="2">
        <v>32014289</v>
      </c>
      <c r="F1344" s="2">
        <v>20000000</v>
      </c>
      <c r="G1344" s="2">
        <f t="shared" si="20"/>
        <v>12014289</v>
      </c>
    </row>
    <row r="1345" spans="4:7" x14ac:dyDescent="0.3">
      <c r="D1345" s="2" t="s">
        <v>6474</v>
      </c>
      <c r="E1345" s="2">
        <v>52000688</v>
      </c>
      <c r="F1345" s="2">
        <v>40000000</v>
      </c>
      <c r="G1345" s="2">
        <f t="shared" si="20"/>
        <v>12000688</v>
      </c>
    </row>
    <row r="1346" spans="4:7" x14ac:dyDescent="0.3">
      <c r="D1346" s="2" t="s">
        <v>19812</v>
      </c>
      <c r="E1346" s="2">
        <v>14400000</v>
      </c>
      <c r="F1346" s="2">
        <v>2500000</v>
      </c>
      <c r="G1346" s="2">
        <f t="shared" si="20"/>
        <v>11900000</v>
      </c>
    </row>
    <row r="1347" spans="4:7" x14ac:dyDescent="0.3">
      <c r="D1347" s="2" t="s">
        <v>4070</v>
      </c>
      <c r="E1347" s="2">
        <v>71844424</v>
      </c>
      <c r="F1347" s="2">
        <v>60000000</v>
      </c>
      <c r="G1347" s="2">
        <f t="shared" si="20"/>
        <v>11844424</v>
      </c>
    </row>
    <row r="1348" spans="4:7" x14ac:dyDescent="0.3">
      <c r="D1348" s="2" t="s">
        <v>10893</v>
      </c>
      <c r="E1348" s="2">
        <v>31838002</v>
      </c>
      <c r="F1348" s="2">
        <v>20000000</v>
      </c>
      <c r="G1348" s="2">
        <f t="shared" si="20"/>
        <v>11838002</v>
      </c>
    </row>
    <row r="1349" spans="4:7" x14ac:dyDescent="0.3">
      <c r="D1349" s="2" t="s">
        <v>9585</v>
      </c>
      <c r="E1349" s="2">
        <v>36833473</v>
      </c>
      <c r="F1349" s="2">
        <v>25000000</v>
      </c>
      <c r="G1349" s="2">
        <f t="shared" ref="G1349:G1412" si="21">E1349-F1349</f>
        <v>11833473</v>
      </c>
    </row>
    <row r="1350" spans="4:7" x14ac:dyDescent="0.3">
      <c r="D1350" s="2" t="s">
        <v>23146</v>
      </c>
      <c r="E1350" s="2">
        <v>12006514</v>
      </c>
      <c r="F1350" s="2">
        <v>250000</v>
      </c>
      <c r="G1350" s="2">
        <f t="shared" si="21"/>
        <v>11756514</v>
      </c>
    </row>
    <row r="1351" spans="4:7" x14ac:dyDescent="0.3">
      <c r="D1351" s="2" t="s">
        <v>10498</v>
      </c>
      <c r="E1351" s="2">
        <v>13746550</v>
      </c>
      <c r="F1351" s="2">
        <v>2000000</v>
      </c>
      <c r="G1351" s="2">
        <f t="shared" si="21"/>
        <v>11746550</v>
      </c>
    </row>
    <row r="1352" spans="4:7" x14ac:dyDescent="0.3">
      <c r="D1352" s="2" t="s">
        <v>12241</v>
      </c>
      <c r="E1352" s="2">
        <v>15655665</v>
      </c>
      <c r="F1352" s="2">
        <v>4000000</v>
      </c>
      <c r="G1352" s="2">
        <f t="shared" si="21"/>
        <v>11655665</v>
      </c>
    </row>
    <row r="1353" spans="4:7" x14ac:dyDescent="0.3">
      <c r="D1353" s="2" t="s">
        <v>1688</v>
      </c>
      <c r="E1353" s="2">
        <v>101643008</v>
      </c>
      <c r="F1353" s="2">
        <v>90000000</v>
      </c>
      <c r="G1353" s="2">
        <f t="shared" si="21"/>
        <v>11643008</v>
      </c>
    </row>
    <row r="1354" spans="4:7" x14ac:dyDescent="0.3">
      <c r="D1354" s="2" t="s">
        <v>17718</v>
      </c>
      <c r="E1354" s="2">
        <v>13622333</v>
      </c>
      <c r="F1354" s="2">
        <v>2000000</v>
      </c>
      <c r="G1354" s="2">
        <f t="shared" si="21"/>
        <v>11622333</v>
      </c>
    </row>
    <row r="1355" spans="4:7" x14ac:dyDescent="0.3">
      <c r="D1355" s="2" t="s">
        <v>17085</v>
      </c>
      <c r="E1355" s="2">
        <v>17605861</v>
      </c>
      <c r="F1355" s="2">
        <v>6000000</v>
      </c>
      <c r="G1355" s="2">
        <f t="shared" si="21"/>
        <v>11605861</v>
      </c>
    </row>
    <row r="1356" spans="4:7" x14ac:dyDescent="0.3">
      <c r="D1356" s="2" t="s">
        <v>15019</v>
      </c>
      <c r="E1356" s="2">
        <v>21589307</v>
      </c>
      <c r="F1356" s="2">
        <v>10000000</v>
      </c>
      <c r="G1356" s="2">
        <f t="shared" si="21"/>
        <v>11589307</v>
      </c>
    </row>
    <row r="1357" spans="4:7" x14ac:dyDescent="0.3">
      <c r="D1357" s="2" t="s">
        <v>10973</v>
      </c>
      <c r="E1357" s="2">
        <v>31584722</v>
      </c>
      <c r="F1357" s="2">
        <v>20000000</v>
      </c>
      <c r="G1357" s="2">
        <f t="shared" si="21"/>
        <v>11584722</v>
      </c>
    </row>
    <row r="1358" spans="4:7" x14ac:dyDescent="0.3">
      <c r="D1358" s="2" t="s">
        <v>13423</v>
      </c>
      <c r="E1358" s="2">
        <v>25571351</v>
      </c>
      <c r="F1358" s="2">
        <v>14000000</v>
      </c>
      <c r="G1358" s="2">
        <f t="shared" si="21"/>
        <v>11571351</v>
      </c>
    </row>
    <row r="1359" spans="4:7" x14ac:dyDescent="0.3">
      <c r="D1359" s="2" t="s">
        <v>14720</v>
      </c>
      <c r="E1359" s="2">
        <v>22160085</v>
      </c>
      <c r="F1359" s="2">
        <v>10600000</v>
      </c>
      <c r="G1359" s="2">
        <f t="shared" si="21"/>
        <v>11560085</v>
      </c>
    </row>
    <row r="1360" spans="4:7" x14ac:dyDescent="0.3">
      <c r="D1360" s="2" t="s">
        <v>9181</v>
      </c>
      <c r="E1360" s="2">
        <v>38536376</v>
      </c>
      <c r="F1360" s="2">
        <v>27000000</v>
      </c>
      <c r="G1360" s="2">
        <f t="shared" si="21"/>
        <v>11536376</v>
      </c>
    </row>
    <row r="1361" spans="4:7" x14ac:dyDescent="0.3">
      <c r="D1361" s="2" t="s">
        <v>8928</v>
      </c>
      <c r="E1361" s="2">
        <v>39514713</v>
      </c>
      <c r="F1361" s="2">
        <v>28000000</v>
      </c>
      <c r="G1361" s="2">
        <f t="shared" si="21"/>
        <v>11514713</v>
      </c>
    </row>
    <row r="1362" spans="4:7" x14ac:dyDescent="0.3">
      <c r="D1362" s="2" t="s">
        <v>13432</v>
      </c>
      <c r="E1362" s="2">
        <v>25482931</v>
      </c>
      <c r="F1362" s="2">
        <v>14000000</v>
      </c>
      <c r="G1362" s="2">
        <f t="shared" si="21"/>
        <v>11482931</v>
      </c>
    </row>
    <row r="1363" spans="4:7" x14ac:dyDescent="0.3">
      <c r="D1363" s="2" t="s">
        <v>23806</v>
      </c>
      <c r="E1363" s="2">
        <v>11529368</v>
      </c>
      <c r="F1363" s="2">
        <v>65000</v>
      </c>
      <c r="G1363" s="2">
        <f t="shared" si="21"/>
        <v>11464368</v>
      </c>
    </row>
    <row r="1364" spans="4:7" x14ac:dyDescent="0.3">
      <c r="D1364" s="2" t="s">
        <v>12911</v>
      </c>
      <c r="E1364" s="2">
        <v>22954968</v>
      </c>
      <c r="F1364" s="2">
        <v>11500000</v>
      </c>
      <c r="G1364" s="2">
        <f t="shared" si="21"/>
        <v>11454968</v>
      </c>
    </row>
    <row r="1365" spans="4:7" x14ac:dyDescent="0.3">
      <c r="D1365" s="2" t="s">
        <v>9599</v>
      </c>
      <c r="E1365" s="2">
        <v>36447959</v>
      </c>
      <c r="F1365" s="2">
        <v>25000000</v>
      </c>
      <c r="G1365" s="2">
        <f t="shared" si="21"/>
        <v>11447959</v>
      </c>
    </row>
    <row r="1366" spans="4:7" x14ac:dyDescent="0.3">
      <c r="D1366" s="2" t="s">
        <v>12892</v>
      </c>
      <c r="E1366" s="2">
        <v>26421314</v>
      </c>
      <c r="F1366" s="2">
        <v>15000000</v>
      </c>
      <c r="G1366" s="2">
        <f t="shared" si="21"/>
        <v>11421314</v>
      </c>
    </row>
    <row r="1367" spans="4:7" x14ac:dyDescent="0.3">
      <c r="D1367" s="2" t="s">
        <v>8356</v>
      </c>
      <c r="E1367" s="2">
        <v>41407470</v>
      </c>
      <c r="F1367" s="2">
        <v>30000000</v>
      </c>
      <c r="G1367" s="2">
        <f t="shared" si="21"/>
        <v>11407470</v>
      </c>
    </row>
    <row r="1368" spans="4:7" x14ac:dyDescent="0.3">
      <c r="D1368" s="2" t="s">
        <v>12915</v>
      </c>
      <c r="E1368" s="2">
        <v>26384919</v>
      </c>
      <c r="F1368" s="2">
        <v>15000000</v>
      </c>
      <c r="G1368" s="2">
        <f t="shared" si="21"/>
        <v>11384919</v>
      </c>
    </row>
    <row r="1369" spans="4:7" x14ac:dyDescent="0.3">
      <c r="D1369" s="2" t="s">
        <v>14977</v>
      </c>
      <c r="E1369" s="2">
        <v>21371425</v>
      </c>
      <c r="F1369" s="2">
        <v>10000000</v>
      </c>
      <c r="G1369" s="2">
        <f t="shared" si="21"/>
        <v>11371425</v>
      </c>
    </row>
    <row r="1370" spans="4:7" x14ac:dyDescent="0.3">
      <c r="D1370" s="2" t="s">
        <v>4652</v>
      </c>
      <c r="E1370" s="2">
        <v>66365290</v>
      </c>
      <c r="F1370" s="2">
        <v>55000000</v>
      </c>
      <c r="G1370" s="2">
        <f t="shared" si="21"/>
        <v>11365290</v>
      </c>
    </row>
    <row r="1371" spans="4:7" x14ac:dyDescent="0.3">
      <c r="D1371" s="2" t="s">
        <v>2665</v>
      </c>
      <c r="E1371" s="2">
        <v>91188905</v>
      </c>
      <c r="F1371" s="2">
        <v>80000000</v>
      </c>
      <c r="G1371" s="2">
        <f t="shared" si="21"/>
        <v>11188905</v>
      </c>
    </row>
    <row r="1372" spans="4:7" x14ac:dyDescent="0.3">
      <c r="D1372" s="2" t="s">
        <v>12907</v>
      </c>
      <c r="E1372" s="2">
        <v>26161406</v>
      </c>
      <c r="F1372" s="2">
        <v>15000000</v>
      </c>
      <c r="G1372" s="2">
        <f t="shared" si="21"/>
        <v>11161406</v>
      </c>
    </row>
    <row r="1373" spans="4:7" x14ac:dyDescent="0.3">
      <c r="D1373" s="2" t="s">
        <v>10924</v>
      </c>
      <c r="E1373" s="2">
        <v>31146570</v>
      </c>
      <c r="F1373" s="2">
        <v>20000000</v>
      </c>
      <c r="G1373" s="2">
        <f t="shared" si="21"/>
        <v>11146570</v>
      </c>
    </row>
    <row r="1374" spans="4:7" x14ac:dyDescent="0.3">
      <c r="D1374" s="2" t="s">
        <v>8392</v>
      </c>
      <c r="E1374" s="2">
        <v>38122105</v>
      </c>
      <c r="F1374" s="2">
        <v>27000000</v>
      </c>
      <c r="G1374" s="2">
        <f t="shared" si="21"/>
        <v>11122105</v>
      </c>
    </row>
    <row r="1375" spans="4:7" x14ac:dyDescent="0.3">
      <c r="D1375" s="2" t="s">
        <v>4100</v>
      </c>
      <c r="E1375" s="2">
        <v>61112916</v>
      </c>
      <c r="F1375" s="2">
        <v>50000000</v>
      </c>
      <c r="G1375" s="2">
        <f t="shared" si="21"/>
        <v>11112916</v>
      </c>
    </row>
    <row r="1376" spans="4:7" x14ac:dyDescent="0.3">
      <c r="D1376" s="2" t="s">
        <v>7973</v>
      </c>
      <c r="E1376" s="2">
        <v>43095600</v>
      </c>
      <c r="F1376" s="2">
        <v>32000000</v>
      </c>
      <c r="G1376" s="2">
        <f t="shared" si="21"/>
        <v>11095600</v>
      </c>
    </row>
    <row r="1377" spans="4:7" x14ac:dyDescent="0.3">
      <c r="D1377" s="2" t="s">
        <v>209</v>
      </c>
      <c r="E1377" s="2">
        <v>218051260</v>
      </c>
      <c r="F1377" s="2">
        <v>207000000</v>
      </c>
      <c r="G1377" s="2">
        <f t="shared" si="21"/>
        <v>11051260</v>
      </c>
    </row>
    <row r="1378" spans="4:7" x14ac:dyDescent="0.3">
      <c r="D1378" s="2" t="s">
        <v>15646</v>
      </c>
      <c r="E1378" s="2">
        <v>20035310</v>
      </c>
      <c r="F1378" s="2">
        <v>9000000</v>
      </c>
      <c r="G1378" s="2">
        <f t="shared" si="21"/>
        <v>11035310</v>
      </c>
    </row>
    <row r="1379" spans="4:7" x14ac:dyDescent="0.3">
      <c r="D1379" s="2" t="s">
        <v>14651</v>
      </c>
      <c r="E1379" s="2">
        <v>16017403</v>
      </c>
      <c r="F1379" s="2">
        <v>5000000</v>
      </c>
      <c r="G1379" s="2">
        <f t="shared" si="21"/>
        <v>11017403</v>
      </c>
    </row>
    <row r="1380" spans="4:7" x14ac:dyDescent="0.3">
      <c r="D1380" s="2" t="s">
        <v>7119</v>
      </c>
      <c r="E1380" s="2">
        <v>48006503</v>
      </c>
      <c r="F1380" s="2">
        <v>37000000</v>
      </c>
      <c r="G1380" s="2">
        <f t="shared" si="21"/>
        <v>11006503</v>
      </c>
    </row>
    <row r="1381" spans="4:7" x14ac:dyDescent="0.3">
      <c r="D1381" s="2" t="s">
        <v>9292</v>
      </c>
      <c r="E1381" s="2">
        <v>36985501</v>
      </c>
      <c r="F1381" s="2">
        <v>26000000</v>
      </c>
      <c r="G1381" s="2">
        <f t="shared" si="21"/>
        <v>10985501</v>
      </c>
    </row>
    <row r="1382" spans="4:7" x14ac:dyDescent="0.3">
      <c r="D1382" s="2" t="s">
        <v>20679</v>
      </c>
      <c r="E1382" s="2">
        <v>12784397</v>
      </c>
      <c r="F1382" s="2">
        <v>1800000</v>
      </c>
      <c r="G1382" s="2">
        <f t="shared" si="21"/>
        <v>10984397</v>
      </c>
    </row>
    <row r="1383" spans="4:7" x14ac:dyDescent="0.3">
      <c r="D1383" s="2" t="s">
        <v>14144</v>
      </c>
      <c r="E1383" s="2">
        <v>22905674</v>
      </c>
      <c r="F1383" s="2">
        <v>12000000</v>
      </c>
      <c r="G1383" s="2">
        <f t="shared" si="21"/>
        <v>10905674</v>
      </c>
    </row>
    <row r="1384" spans="4:7" x14ac:dyDescent="0.3">
      <c r="D1384" s="2" t="s">
        <v>6464</v>
      </c>
      <c r="E1384" s="2">
        <v>50859889</v>
      </c>
      <c r="F1384" s="2">
        <v>40000000</v>
      </c>
      <c r="G1384" s="2">
        <f t="shared" si="21"/>
        <v>10859889</v>
      </c>
    </row>
    <row r="1385" spans="4:7" x14ac:dyDescent="0.3">
      <c r="D1385" s="2" t="s">
        <v>12197</v>
      </c>
      <c r="E1385" s="2">
        <v>27854896</v>
      </c>
      <c r="F1385" s="2">
        <v>17000000</v>
      </c>
      <c r="G1385" s="2">
        <f t="shared" si="21"/>
        <v>10854896</v>
      </c>
    </row>
    <row r="1386" spans="4:7" x14ac:dyDescent="0.3">
      <c r="D1386" s="2" t="s">
        <v>2203</v>
      </c>
      <c r="E1386" s="2">
        <v>100853835</v>
      </c>
      <c r="F1386" s="2">
        <v>90000000</v>
      </c>
      <c r="G1386" s="2">
        <f t="shared" si="21"/>
        <v>10853835</v>
      </c>
    </row>
    <row r="1387" spans="4:7" x14ac:dyDescent="0.3">
      <c r="D1387" s="2" t="s">
        <v>7381</v>
      </c>
      <c r="E1387" s="2">
        <v>45802315</v>
      </c>
      <c r="F1387" s="2">
        <v>35000000</v>
      </c>
      <c r="G1387" s="2">
        <f t="shared" si="21"/>
        <v>10802315</v>
      </c>
    </row>
    <row r="1388" spans="4:7" x14ac:dyDescent="0.3">
      <c r="D1388" s="2" t="s">
        <v>20886</v>
      </c>
      <c r="E1388" s="2">
        <v>11806119</v>
      </c>
      <c r="F1388" s="2">
        <v>1100000</v>
      </c>
      <c r="G1388" s="2">
        <f t="shared" si="21"/>
        <v>10706119</v>
      </c>
    </row>
    <row r="1389" spans="4:7" x14ac:dyDescent="0.3">
      <c r="D1389" s="2" t="s">
        <v>20032</v>
      </c>
      <c r="E1389" s="2">
        <v>12985267</v>
      </c>
      <c r="F1389" s="2">
        <v>2300000</v>
      </c>
      <c r="G1389" s="2">
        <f t="shared" si="21"/>
        <v>10685267</v>
      </c>
    </row>
    <row r="1390" spans="4:7" x14ac:dyDescent="0.3">
      <c r="D1390" s="2" t="s">
        <v>15039</v>
      </c>
      <c r="E1390" s="2">
        <v>13684949</v>
      </c>
      <c r="F1390" s="2">
        <v>3000000</v>
      </c>
      <c r="G1390" s="2">
        <f t="shared" si="21"/>
        <v>10684949</v>
      </c>
    </row>
    <row r="1391" spans="4:7" x14ac:dyDescent="0.3">
      <c r="D1391" s="2" t="s">
        <v>9117</v>
      </c>
      <c r="E1391" s="2">
        <v>40566655</v>
      </c>
      <c r="F1391" s="2">
        <v>30000000</v>
      </c>
      <c r="G1391" s="2">
        <f t="shared" si="21"/>
        <v>10566655</v>
      </c>
    </row>
    <row r="1392" spans="4:7" x14ac:dyDescent="0.3">
      <c r="D1392" s="2" t="s">
        <v>20172</v>
      </c>
      <c r="E1392" s="2">
        <v>12555230</v>
      </c>
      <c r="F1392" s="2">
        <v>2000000</v>
      </c>
      <c r="G1392" s="2">
        <f t="shared" si="21"/>
        <v>10555230</v>
      </c>
    </row>
    <row r="1393" spans="4:7" x14ac:dyDescent="0.3">
      <c r="D1393" s="2" t="s">
        <v>18890</v>
      </c>
      <c r="E1393" s="2">
        <v>14000000</v>
      </c>
      <c r="F1393" s="2">
        <v>3500000</v>
      </c>
      <c r="G1393" s="2">
        <f t="shared" si="21"/>
        <v>10500000</v>
      </c>
    </row>
    <row r="1394" spans="4:7" x14ac:dyDescent="0.3">
      <c r="D1394" s="2" t="s">
        <v>19894</v>
      </c>
      <c r="E1394" s="2">
        <v>12995673</v>
      </c>
      <c r="F1394" s="2">
        <v>2500000</v>
      </c>
      <c r="G1394" s="2">
        <f t="shared" si="21"/>
        <v>10495673</v>
      </c>
    </row>
    <row r="1395" spans="4:7" x14ac:dyDescent="0.3">
      <c r="D1395" s="2" t="s">
        <v>16552</v>
      </c>
      <c r="E1395" s="2">
        <v>17474107</v>
      </c>
      <c r="F1395" s="2">
        <v>7000000</v>
      </c>
      <c r="G1395" s="2">
        <f t="shared" si="21"/>
        <v>10474107</v>
      </c>
    </row>
    <row r="1396" spans="4:7" x14ac:dyDescent="0.3">
      <c r="D1396" s="2" t="s">
        <v>5146</v>
      </c>
      <c r="E1396" s="2">
        <v>60470220</v>
      </c>
      <c r="F1396" s="2">
        <v>50000000</v>
      </c>
      <c r="G1396" s="2">
        <f t="shared" si="21"/>
        <v>10470220</v>
      </c>
    </row>
    <row r="1397" spans="4:7" x14ac:dyDescent="0.3">
      <c r="D1397" s="2" t="s">
        <v>2671</v>
      </c>
      <c r="E1397" s="2">
        <v>90443603</v>
      </c>
      <c r="F1397" s="2">
        <v>80000000</v>
      </c>
      <c r="G1397" s="2">
        <f t="shared" si="21"/>
        <v>10443603</v>
      </c>
    </row>
    <row r="1398" spans="4:7" x14ac:dyDescent="0.3">
      <c r="D1398" s="2" t="s">
        <v>13748</v>
      </c>
      <c r="E1398" s="2">
        <v>25440971</v>
      </c>
      <c r="F1398" s="2">
        <v>15000000</v>
      </c>
      <c r="G1398" s="2">
        <f t="shared" si="21"/>
        <v>10440971</v>
      </c>
    </row>
    <row r="1399" spans="4:7" x14ac:dyDescent="0.3">
      <c r="D1399" s="2" t="s">
        <v>9067</v>
      </c>
      <c r="E1399" s="2">
        <v>26400000</v>
      </c>
      <c r="F1399" s="2">
        <v>16000000</v>
      </c>
      <c r="G1399" s="2">
        <f t="shared" si="21"/>
        <v>10400000</v>
      </c>
    </row>
    <row r="1400" spans="4:7" x14ac:dyDescent="0.3">
      <c r="D1400" s="2" t="s">
        <v>12461</v>
      </c>
      <c r="E1400" s="2">
        <v>26896744</v>
      </c>
      <c r="F1400" s="2">
        <v>16500000</v>
      </c>
      <c r="G1400" s="2">
        <f t="shared" si="21"/>
        <v>10396744</v>
      </c>
    </row>
    <row r="1401" spans="4:7" x14ac:dyDescent="0.3">
      <c r="D1401" s="2" t="s">
        <v>14950</v>
      </c>
      <c r="E1401" s="2">
        <v>20384136</v>
      </c>
      <c r="F1401" s="2">
        <v>10000000</v>
      </c>
      <c r="G1401" s="2">
        <f t="shared" si="21"/>
        <v>10384136</v>
      </c>
    </row>
    <row r="1402" spans="4:7" x14ac:dyDescent="0.3">
      <c r="D1402" s="2" t="s">
        <v>8955</v>
      </c>
      <c r="E1402" s="2">
        <v>38372662</v>
      </c>
      <c r="F1402" s="2">
        <v>28000000</v>
      </c>
      <c r="G1402" s="2">
        <f t="shared" si="21"/>
        <v>10372662</v>
      </c>
    </row>
    <row r="1403" spans="4:7" x14ac:dyDescent="0.3">
      <c r="D1403" s="2" t="s">
        <v>16881</v>
      </c>
      <c r="E1403" s="2">
        <v>16842303</v>
      </c>
      <c r="F1403" s="2">
        <v>6500000</v>
      </c>
      <c r="G1403" s="2">
        <f t="shared" si="21"/>
        <v>10342303</v>
      </c>
    </row>
    <row r="1404" spans="4:7" x14ac:dyDescent="0.3">
      <c r="D1404" s="2" t="s">
        <v>15023</v>
      </c>
      <c r="E1404" s="2">
        <v>20339754</v>
      </c>
      <c r="F1404" s="2">
        <v>10000000</v>
      </c>
      <c r="G1404" s="2">
        <f t="shared" si="21"/>
        <v>10339754</v>
      </c>
    </row>
    <row r="1405" spans="4:7" x14ac:dyDescent="0.3">
      <c r="D1405" s="2" t="s">
        <v>14958</v>
      </c>
      <c r="E1405" s="2">
        <v>20338609</v>
      </c>
      <c r="F1405" s="2">
        <v>10000000</v>
      </c>
      <c r="G1405" s="2">
        <f t="shared" si="21"/>
        <v>10338609</v>
      </c>
    </row>
    <row r="1406" spans="4:7" x14ac:dyDescent="0.3">
      <c r="D1406" s="2" t="s">
        <v>1011</v>
      </c>
      <c r="E1406" s="2">
        <v>110332737</v>
      </c>
      <c r="F1406" s="2">
        <v>100000000</v>
      </c>
      <c r="G1406" s="2">
        <f t="shared" si="21"/>
        <v>10332737</v>
      </c>
    </row>
    <row r="1407" spans="4:7" x14ac:dyDescent="0.3">
      <c r="D1407" s="2" t="s">
        <v>14257</v>
      </c>
      <c r="E1407" s="2">
        <v>22331028</v>
      </c>
      <c r="F1407" s="2">
        <v>12000000</v>
      </c>
      <c r="G1407" s="2">
        <f t="shared" si="21"/>
        <v>10331028</v>
      </c>
    </row>
    <row r="1408" spans="4:7" x14ac:dyDescent="0.3">
      <c r="D1408" s="2" t="s">
        <v>1233</v>
      </c>
      <c r="E1408" s="2">
        <v>137748063</v>
      </c>
      <c r="F1408" s="2">
        <v>127500000</v>
      </c>
      <c r="G1408" s="2">
        <f t="shared" si="21"/>
        <v>10248063</v>
      </c>
    </row>
    <row r="1409" spans="4:7" x14ac:dyDescent="0.3">
      <c r="D1409" s="2" t="s">
        <v>8403</v>
      </c>
      <c r="E1409" s="2">
        <v>40247512</v>
      </c>
      <c r="F1409" s="2">
        <v>30000000</v>
      </c>
      <c r="G1409" s="2">
        <f t="shared" si="21"/>
        <v>10247512</v>
      </c>
    </row>
    <row r="1410" spans="4:7" x14ac:dyDescent="0.3">
      <c r="D1410" s="2" t="s">
        <v>23844</v>
      </c>
      <c r="E1410" s="2">
        <v>10246600</v>
      </c>
      <c r="F1410" s="2">
        <v>25000</v>
      </c>
      <c r="G1410" s="2">
        <f t="shared" si="21"/>
        <v>10221600</v>
      </c>
    </row>
    <row r="1411" spans="4:7" x14ac:dyDescent="0.3">
      <c r="D1411" s="2" t="s">
        <v>12252</v>
      </c>
      <c r="E1411" s="2">
        <v>27154426</v>
      </c>
      <c r="F1411" s="2">
        <v>17000000</v>
      </c>
      <c r="G1411" s="2">
        <f t="shared" si="21"/>
        <v>10154426</v>
      </c>
    </row>
    <row r="1412" spans="4:7" x14ac:dyDescent="0.3">
      <c r="D1412" s="2" t="s">
        <v>18504</v>
      </c>
      <c r="E1412" s="2">
        <v>15152879</v>
      </c>
      <c r="F1412" s="2">
        <v>5000000</v>
      </c>
      <c r="G1412" s="2">
        <f t="shared" si="21"/>
        <v>10152879</v>
      </c>
    </row>
    <row r="1413" spans="4:7" x14ac:dyDescent="0.3">
      <c r="D1413" s="2" t="s">
        <v>17714</v>
      </c>
      <c r="E1413" s="2">
        <v>15126948</v>
      </c>
      <c r="F1413" s="2">
        <v>5000000</v>
      </c>
      <c r="G1413" s="2">
        <f t="shared" ref="G1413:G1476" si="22">E1413-F1413</f>
        <v>10126948</v>
      </c>
    </row>
    <row r="1414" spans="4:7" x14ac:dyDescent="0.3">
      <c r="D1414" s="2" t="s">
        <v>8364</v>
      </c>
      <c r="E1414" s="2">
        <v>40118420</v>
      </c>
      <c r="F1414" s="2">
        <v>30000000</v>
      </c>
      <c r="G1414" s="2">
        <f t="shared" si="22"/>
        <v>10118420</v>
      </c>
    </row>
    <row r="1415" spans="4:7" x14ac:dyDescent="0.3">
      <c r="D1415" s="2" t="s">
        <v>3909</v>
      </c>
      <c r="E1415" s="2">
        <v>54116191</v>
      </c>
      <c r="F1415" s="2">
        <v>44000000</v>
      </c>
      <c r="G1415" s="2">
        <f t="shared" si="22"/>
        <v>10116191</v>
      </c>
    </row>
    <row r="1416" spans="4:7" x14ac:dyDescent="0.3">
      <c r="D1416" s="2" t="s">
        <v>16059</v>
      </c>
      <c r="E1416" s="2">
        <v>18090181</v>
      </c>
      <c r="F1416" s="2">
        <v>8000000</v>
      </c>
      <c r="G1416" s="2">
        <f t="shared" si="22"/>
        <v>10090181</v>
      </c>
    </row>
    <row r="1417" spans="4:7" x14ac:dyDescent="0.3">
      <c r="D1417" s="2" t="s">
        <v>23682</v>
      </c>
      <c r="E1417" s="2">
        <v>10174663</v>
      </c>
      <c r="F1417" s="2">
        <v>100000</v>
      </c>
      <c r="G1417" s="2">
        <f t="shared" si="22"/>
        <v>10074663</v>
      </c>
    </row>
    <row r="1418" spans="4:7" x14ac:dyDescent="0.3">
      <c r="D1418" s="2" t="s">
        <v>10940</v>
      </c>
      <c r="E1418" s="2">
        <v>30028592</v>
      </c>
      <c r="F1418" s="2">
        <v>20000000</v>
      </c>
      <c r="G1418" s="2">
        <f t="shared" si="22"/>
        <v>10028592</v>
      </c>
    </row>
    <row r="1419" spans="4:7" x14ac:dyDescent="0.3">
      <c r="D1419" s="2" t="s">
        <v>2181</v>
      </c>
      <c r="E1419" s="2">
        <v>100018837</v>
      </c>
      <c r="F1419" s="2">
        <v>90000000</v>
      </c>
      <c r="G1419" s="2">
        <f t="shared" si="22"/>
        <v>10018837</v>
      </c>
    </row>
    <row r="1420" spans="4:7" x14ac:dyDescent="0.3">
      <c r="D1420" s="2" t="s">
        <v>2148</v>
      </c>
      <c r="E1420" s="2">
        <v>100012500</v>
      </c>
      <c r="F1420" s="2">
        <v>90000000</v>
      </c>
      <c r="G1420" s="2">
        <f t="shared" si="22"/>
        <v>10012500</v>
      </c>
    </row>
    <row r="1421" spans="4:7" x14ac:dyDescent="0.3">
      <c r="D1421" s="2" t="s">
        <v>9617</v>
      </c>
      <c r="E1421" s="2">
        <v>35000629</v>
      </c>
      <c r="F1421" s="2">
        <v>25000000</v>
      </c>
      <c r="G1421" s="2">
        <f t="shared" si="22"/>
        <v>10000629</v>
      </c>
    </row>
    <row r="1422" spans="4:7" x14ac:dyDescent="0.3">
      <c r="D1422" s="2" t="s">
        <v>12964</v>
      </c>
      <c r="E1422" s="2">
        <v>24984868</v>
      </c>
      <c r="F1422" s="2">
        <v>15000000</v>
      </c>
      <c r="G1422" s="2">
        <f t="shared" si="22"/>
        <v>9984868</v>
      </c>
    </row>
    <row r="1423" spans="4:7" x14ac:dyDescent="0.3">
      <c r="D1423" s="2" t="s">
        <v>10968</v>
      </c>
      <c r="E1423" s="2">
        <v>29975979</v>
      </c>
      <c r="F1423" s="2">
        <v>20000000</v>
      </c>
      <c r="G1423" s="2">
        <f t="shared" si="22"/>
        <v>9975979</v>
      </c>
    </row>
    <row r="1424" spans="4:7" x14ac:dyDescent="0.3">
      <c r="D1424" s="2" t="s">
        <v>16545</v>
      </c>
      <c r="E1424" s="2">
        <v>16901126</v>
      </c>
      <c r="F1424" s="2">
        <v>7000000</v>
      </c>
      <c r="G1424" s="2">
        <f t="shared" si="22"/>
        <v>9901126</v>
      </c>
    </row>
    <row r="1425" spans="4:7" x14ac:dyDescent="0.3">
      <c r="D1425" s="2" t="s">
        <v>12897</v>
      </c>
      <c r="E1425" s="2">
        <v>24881000</v>
      </c>
      <c r="F1425" s="2">
        <v>15000000</v>
      </c>
      <c r="G1425" s="2">
        <f t="shared" si="22"/>
        <v>9881000</v>
      </c>
    </row>
    <row r="1426" spans="4:7" x14ac:dyDescent="0.3">
      <c r="D1426" s="2" t="s">
        <v>13753</v>
      </c>
      <c r="E1426" s="2">
        <v>22858926</v>
      </c>
      <c r="F1426" s="2">
        <v>13000000</v>
      </c>
      <c r="G1426" s="2">
        <f t="shared" si="22"/>
        <v>9858926</v>
      </c>
    </row>
    <row r="1427" spans="4:7" x14ac:dyDescent="0.3">
      <c r="D1427" s="2" t="s">
        <v>6478</v>
      </c>
      <c r="E1427" s="2">
        <v>49851591</v>
      </c>
      <c r="F1427" s="2">
        <v>40000000</v>
      </c>
      <c r="G1427" s="2">
        <f t="shared" si="22"/>
        <v>9851591</v>
      </c>
    </row>
    <row r="1428" spans="4:7" x14ac:dyDescent="0.3">
      <c r="D1428" s="2" t="s">
        <v>16063</v>
      </c>
      <c r="E1428" s="2">
        <v>17843379</v>
      </c>
      <c r="F1428" s="2">
        <v>8000000</v>
      </c>
      <c r="G1428" s="2">
        <f t="shared" si="22"/>
        <v>9843379</v>
      </c>
    </row>
    <row r="1429" spans="4:7" x14ac:dyDescent="0.3">
      <c r="D1429" s="2" t="s">
        <v>19070</v>
      </c>
      <c r="E1429" s="2">
        <v>13092000</v>
      </c>
      <c r="F1429" s="2">
        <v>3300000</v>
      </c>
      <c r="G1429" s="2">
        <f t="shared" si="22"/>
        <v>9792000</v>
      </c>
    </row>
    <row r="1430" spans="4:7" x14ac:dyDescent="0.3">
      <c r="D1430" s="2" t="s">
        <v>14172</v>
      </c>
      <c r="E1430" s="2">
        <v>18761993</v>
      </c>
      <c r="F1430" s="2">
        <v>9000000</v>
      </c>
      <c r="G1430" s="2">
        <f t="shared" si="22"/>
        <v>9761993</v>
      </c>
    </row>
    <row r="1431" spans="4:7" x14ac:dyDescent="0.3">
      <c r="D1431" s="2" t="s">
        <v>10914</v>
      </c>
      <c r="E1431" s="2">
        <v>29753944</v>
      </c>
      <c r="F1431" s="2">
        <v>20000000</v>
      </c>
      <c r="G1431" s="2">
        <f t="shared" si="22"/>
        <v>9753944</v>
      </c>
    </row>
    <row r="1432" spans="4:7" x14ac:dyDescent="0.3">
      <c r="D1432" s="2" t="s">
        <v>3710</v>
      </c>
      <c r="E1432" s="2">
        <v>69688384</v>
      </c>
      <c r="F1432" s="2">
        <v>60000000</v>
      </c>
      <c r="G1432" s="2">
        <f t="shared" si="22"/>
        <v>9688384</v>
      </c>
    </row>
    <row r="1433" spans="4:7" x14ac:dyDescent="0.3">
      <c r="D1433" s="2" t="s">
        <v>4894</v>
      </c>
      <c r="E1433" s="2">
        <v>62563543</v>
      </c>
      <c r="F1433" s="2">
        <v>53000000</v>
      </c>
      <c r="G1433" s="2">
        <f t="shared" si="22"/>
        <v>9563543</v>
      </c>
    </row>
    <row r="1434" spans="4:7" x14ac:dyDescent="0.3">
      <c r="D1434" s="2" t="s">
        <v>20160</v>
      </c>
      <c r="E1434" s="2">
        <v>11546543</v>
      </c>
      <c r="F1434" s="2">
        <v>2000000</v>
      </c>
      <c r="G1434" s="2">
        <f t="shared" si="22"/>
        <v>9546543</v>
      </c>
    </row>
    <row r="1435" spans="4:7" x14ac:dyDescent="0.3">
      <c r="D1435" s="2" t="s">
        <v>16103</v>
      </c>
      <c r="E1435" s="2">
        <v>17536788</v>
      </c>
      <c r="F1435" s="2">
        <v>8000000</v>
      </c>
      <c r="G1435" s="2">
        <f t="shared" si="22"/>
        <v>9536788</v>
      </c>
    </row>
    <row r="1436" spans="4:7" x14ac:dyDescent="0.3">
      <c r="D1436" s="2" t="s">
        <v>20165</v>
      </c>
      <c r="E1436" s="2">
        <v>11533945</v>
      </c>
      <c r="F1436" s="2">
        <v>2000000</v>
      </c>
      <c r="G1436" s="2">
        <f t="shared" si="22"/>
        <v>9533945</v>
      </c>
    </row>
    <row r="1437" spans="4:7" x14ac:dyDescent="0.3">
      <c r="D1437" s="2" t="s">
        <v>17723</v>
      </c>
      <c r="E1437" s="2">
        <v>13464388</v>
      </c>
      <c r="F1437" s="2">
        <v>4000000</v>
      </c>
      <c r="G1437" s="2">
        <f t="shared" si="22"/>
        <v>9464388</v>
      </c>
    </row>
    <row r="1438" spans="4:7" x14ac:dyDescent="0.3">
      <c r="D1438" s="2" t="s">
        <v>9809</v>
      </c>
      <c r="E1438" s="2">
        <v>17427926</v>
      </c>
      <c r="F1438" s="2">
        <v>8000000</v>
      </c>
      <c r="G1438" s="2">
        <f t="shared" si="22"/>
        <v>9427926</v>
      </c>
    </row>
    <row r="1439" spans="4:7" x14ac:dyDescent="0.3">
      <c r="D1439" s="2" t="s">
        <v>44</v>
      </c>
      <c r="E1439" s="2">
        <v>309404152</v>
      </c>
      <c r="F1439" s="2">
        <v>300000000</v>
      </c>
      <c r="G1439" s="2">
        <f t="shared" si="22"/>
        <v>9404152</v>
      </c>
    </row>
    <row r="1440" spans="4:7" x14ac:dyDescent="0.3">
      <c r="D1440" s="2" t="s">
        <v>12445</v>
      </c>
      <c r="E1440" s="2">
        <v>27087695</v>
      </c>
      <c r="F1440" s="2">
        <v>17700000</v>
      </c>
      <c r="G1440" s="2">
        <f t="shared" si="22"/>
        <v>9387695</v>
      </c>
    </row>
    <row r="1441" spans="4:7" x14ac:dyDescent="0.3">
      <c r="D1441" s="2" t="s">
        <v>14569</v>
      </c>
      <c r="E1441" s="2">
        <v>21370057</v>
      </c>
      <c r="F1441" s="2">
        <v>12000000</v>
      </c>
      <c r="G1441" s="2">
        <f t="shared" si="22"/>
        <v>9370057</v>
      </c>
    </row>
    <row r="1442" spans="4:7" x14ac:dyDescent="0.3">
      <c r="D1442" s="2" t="s">
        <v>17701</v>
      </c>
      <c r="E1442" s="2">
        <v>14343976</v>
      </c>
      <c r="F1442" s="2">
        <v>5000000</v>
      </c>
      <c r="G1442" s="2">
        <f t="shared" si="22"/>
        <v>9343976</v>
      </c>
    </row>
    <row r="1443" spans="4:7" x14ac:dyDescent="0.3">
      <c r="D1443" s="2" t="s">
        <v>6016</v>
      </c>
      <c r="E1443" s="2">
        <v>53300852</v>
      </c>
      <c r="F1443" s="2">
        <v>44000000</v>
      </c>
      <c r="G1443" s="2">
        <f t="shared" si="22"/>
        <v>9300852</v>
      </c>
    </row>
    <row r="1444" spans="4:7" x14ac:dyDescent="0.3">
      <c r="D1444" s="2" t="s">
        <v>10858</v>
      </c>
      <c r="E1444" s="2">
        <v>34300771</v>
      </c>
      <c r="F1444" s="2">
        <v>25000000</v>
      </c>
      <c r="G1444" s="2">
        <f t="shared" si="22"/>
        <v>9300771</v>
      </c>
    </row>
    <row r="1445" spans="4:7" x14ac:dyDescent="0.3">
      <c r="D1445" s="2" t="s">
        <v>20176</v>
      </c>
      <c r="E1445" s="2">
        <v>11284657</v>
      </c>
      <c r="F1445" s="2">
        <v>2000000</v>
      </c>
      <c r="G1445" s="2">
        <f t="shared" si="22"/>
        <v>9284657</v>
      </c>
    </row>
    <row r="1446" spans="4:7" x14ac:dyDescent="0.3">
      <c r="D1446" s="2" t="s">
        <v>11887</v>
      </c>
      <c r="E1446" s="2">
        <v>26284475</v>
      </c>
      <c r="F1446" s="2">
        <v>17000000</v>
      </c>
      <c r="G1446" s="2">
        <f t="shared" si="22"/>
        <v>9284475</v>
      </c>
    </row>
    <row r="1447" spans="4:7" x14ac:dyDescent="0.3">
      <c r="D1447" s="2" t="s">
        <v>16072</v>
      </c>
      <c r="E1447" s="2">
        <v>17278980</v>
      </c>
      <c r="F1447" s="2">
        <v>8000000</v>
      </c>
      <c r="G1447" s="2">
        <f t="shared" si="22"/>
        <v>9278980</v>
      </c>
    </row>
    <row r="1448" spans="4:7" x14ac:dyDescent="0.3">
      <c r="D1448" s="2" t="s">
        <v>23571</v>
      </c>
      <c r="E1448" s="2">
        <v>9437933</v>
      </c>
      <c r="F1448" s="2">
        <v>180000</v>
      </c>
      <c r="G1448" s="2">
        <f t="shared" si="22"/>
        <v>9257933</v>
      </c>
    </row>
    <row r="1449" spans="4:7" x14ac:dyDescent="0.3">
      <c r="D1449" s="2" t="s">
        <v>15649</v>
      </c>
      <c r="E1449" s="2">
        <v>18225165</v>
      </c>
      <c r="F1449" s="2">
        <v>9000000</v>
      </c>
      <c r="G1449" s="2">
        <f t="shared" si="22"/>
        <v>9225165</v>
      </c>
    </row>
    <row r="1450" spans="4:7" x14ac:dyDescent="0.3">
      <c r="D1450" s="2" t="s">
        <v>13717</v>
      </c>
      <c r="E1450" s="2">
        <v>27141959</v>
      </c>
      <c r="F1450" s="2">
        <v>18000000</v>
      </c>
      <c r="G1450" s="2">
        <f t="shared" si="22"/>
        <v>9141959</v>
      </c>
    </row>
    <row r="1451" spans="4:7" x14ac:dyDescent="0.3">
      <c r="D1451" s="2" t="s">
        <v>14157</v>
      </c>
      <c r="E1451" s="2">
        <v>21133087</v>
      </c>
      <c r="F1451" s="2">
        <v>12000000</v>
      </c>
      <c r="G1451" s="2">
        <f t="shared" si="22"/>
        <v>9133087</v>
      </c>
    </row>
    <row r="1452" spans="4:7" x14ac:dyDescent="0.3">
      <c r="D1452" s="2" t="s">
        <v>17708</v>
      </c>
      <c r="E1452" s="2">
        <v>14123773</v>
      </c>
      <c r="F1452" s="2">
        <v>5000000</v>
      </c>
      <c r="G1452" s="2">
        <f t="shared" si="22"/>
        <v>9123773</v>
      </c>
    </row>
    <row r="1453" spans="4:7" x14ac:dyDescent="0.3">
      <c r="D1453" s="2" t="s">
        <v>17746</v>
      </c>
      <c r="E1453" s="2">
        <v>14100000</v>
      </c>
      <c r="F1453" s="2">
        <v>5000000</v>
      </c>
      <c r="G1453" s="2">
        <f t="shared" si="22"/>
        <v>9100000</v>
      </c>
    </row>
    <row r="1454" spans="4:7" x14ac:dyDescent="0.3">
      <c r="D1454" s="2" t="s">
        <v>8942</v>
      </c>
      <c r="E1454" s="2">
        <v>37053924</v>
      </c>
      <c r="F1454" s="2">
        <v>28000000</v>
      </c>
      <c r="G1454" s="2">
        <f t="shared" si="22"/>
        <v>9053924</v>
      </c>
    </row>
    <row r="1455" spans="4:7" x14ac:dyDescent="0.3">
      <c r="D1455" s="2" t="s">
        <v>3577</v>
      </c>
      <c r="E1455" s="2">
        <v>45045037</v>
      </c>
      <c r="F1455" s="2">
        <v>36000000</v>
      </c>
      <c r="G1455" s="2">
        <f t="shared" si="22"/>
        <v>9045037</v>
      </c>
    </row>
    <row r="1456" spans="4:7" x14ac:dyDescent="0.3">
      <c r="D1456" s="2" t="s">
        <v>21555</v>
      </c>
      <c r="E1456" s="2">
        <v>10042266</v>
      </c>
      <c r="F1456" s="2">
        <v>1000000</v>
      </c>
      <c r="G1456" s="2">
        <f t="shared" si="22"/>
        <v>9042266</v>
      </c>
    </row>
    <row r="1457" spans="4:7" x14ac:dyDescent="0.3">
      <c r="D1457" s="2" t="s">
        <v>16083</v>
      </c>
      <c r="E1457" s="2">
        <v>14015786</v>
      </c>
      <c r="F1457" s="2">
        <v>5000000</v>
      </c>
      <c r="G1457" s="2">
        <f t="shared" si="22"/>
        <v>9015786</v>
      </c>
    </row>
    <row r="1458" spans="4:7" x14ac:dyDescent="0.3">
      <c r="D1458" s="2" t="s">
        <v>18486</v>
      </c>
      <c r="E1458" s="2">
        <v>13008928</v>
      </c>
      <c r="F1458" s="2">
        <v>4000000</v>
      </c>
      <c r="G1458" s="2">
        <f t="shared" si="22"/>
        <v>9008928</v>
      </c>
    </row>
    <row r="1459" spans="4:7" x14ac:dyDescent="0.3">
      <c r="D1459" s="2" t="s">
        <v>15656</v>
      </c>
      <c r="E1459" s="2">
        <v>16938179</v>
      </c>
      <c r="F1459" s="2">
        <v>8000000</v>
      </c>
      <c r="G1459" s="2">
        <f t="shared" si="22"/>
        <v>8938179</v>
      </c>
    </row>
    <row r="1460" spans="4:7" x14ac:dyDescent="0.3">
      <c r="D1460" s="2" t="s">
        <v>11828</v>
      </c>
      <c r="E1460" s="2">
        <v>26906039</v>
      </c>
      <c r="F1460" s="2">
        <v>18000000</v>
      </c>
      <c r="G1460" s="2">
        <f t="shared" si="22"/>
        <v>8906039</v>
      </c>
    </row>
    <row r="1461" spans="4:7" x14ac:dyDescent="0.3">
      <c r="D1461" s="2" t="s">
        <v>11015</v>
      </c>
      <c r="E1461" s="2">
        <v>28876924</v>
      </c>
      <c r="F1461" s="2">
        <v>20000000</v>
      </c>
      <c r="G1461" s="2">
        <f t="shared" si="22"/>
        <v>8876924</v>
      </c>
    </row>
    <row r="1462" spans="4:7" x14ac:dyDescent="0.3">
      <c r="D1462" s="2" t="s">
        <v>5812</v>
      </c>
      <c r="E1462" s="2">
        <v>53854588</v>
      </c>
      <c r="F1462" s="2">
        <v>45000000</v>
      </c>
      <c r="G1462" s="2">
        <f t="shared" si="22"/>
        <v>8854588</v>
      </c>
    </row>
    <row r="1463" spans="4:7" x14ac:dyDescent="0.3">
      <c r="D1463" s="2" t="s">
        <v>8659</v>
      </c>
      <c r="E1463" s="2">
        <v>26830000</v>
      </c>
      <c r="F1463" s="2">
        <v>18000000</v>
      </c>
      <c r="G1463" s="2">
        <f t="shared" si="22"/>
        <v>8830000</v>
      </c>
    </row>
    <row r="1464" spans="4:7" x14ac:dyDescent="0.3">
      <c r="D1464" s="2" t="s">
        <v>17680</v>
      </c>
      <c r="E1464" s="2">
        <v>14821531</v>
      </c>
      <c r="F1464" s="2">
        <v>6000000</v>
      </c>
      <c r="G1464" s="2">
        <f t="shared" si="22"/>
        <v>8821531</v>
      </c>
    </row>
    <row r="1465" spans="4:7" x14ac:dyDescent="0.3">
      <c r="D1465" s="2" t="s">
        <v>16535</v>
      </c>
      <c r="E1465" s="2">
        <v>15818967</v>
      </c>
      <c r="F1465" s="2">
        <v>7000000</v>
      </c>
      <c r="G1465" s="2">
        <f t="shared" si="22"/>
        <v>8818967</v>
      </c>
    </row>
    <row r="1466" spans="4:7" x14ac:dyDescent="0.3">
      <c r="D1466" s="2" t="s">
        <v>7139</v>
      </c>
      <c r="E1466" s="2">
        <v>46813366</v>
      </c>
      <c r="F1466" s="2">
        <v>38000000</v>
      </c>
      <c r="G1466" s="2">
        <f t="shared" si="22"/>
        <v>8813366</v>
      </c>
    </row>
    <row r="1467" spans="4:7" x14ac:dyDescent="0.3">
      <c r="D1467" s="2" t="s">
        <v>7386</v>
      </c>
      <c r="E1467" s="2">
        <v>43792641</v>
      </c>
      <c r="F1467" s="2">
        <v>35000000</v>
      </c>
      <c r="G1467" s="2">
        <f t="shared" si="22"/>
        <v>8792641</v>
      </c>
    </row>
    <row r="1468" spans="4:7" x14ac:dyDescent="0.3">
      <c r="D1468" s="2" t="s">
        <v>6053</v>
      </c>
      <c r="E1468" s="2">
        <v>51768623</v>
      </c>
      <c r="F1468" s="2">
        <v>43000000</v>
      </c>
      <c r="G1468" s="2">
        <f t="shared" si="22"/>
        <v>8768623</v>
      </c>
    </row>
    <row r="1469" spans="4:7" x14ac:dyDescent="0.3">
      <c r="D1469" s="2" t="s">
        <v>11600</v>
      </c>
      <c r="E1469" s="2">
        <v>27758465</v>
      </c>
      <c r="F1469" s="2">
        <v>19000000</v>
      </c>
      <c r="G1469" s="2">
        <f t="shared" si="22"/>
        <v>8758465</v>
      </c>
    </row>
    <row r="1470" spans="4:7" x14ac:dyDescent="0.3">
      <c r="D1470" s="2" t="s">
        <v>16076</v>
      </c>
      <c r="E1470" s="2">
        <v>16699684</v>
      </c>
      <c r="F1470" s="2">
        <v>8000000</v>
      </c>
      <c r="G1470" s="2">
        <f t="shared" si="22"/>
        <v>8699684</v>
      </c>
    </row>
    <row r="1471" spans="4:7" x14ac:dyDescent="0.3">
      <c r="D1471" s="2" t="s">
        <v>19277</v>
      </c>
      <c r="E1471" s="2">
        <v>11694528</v>
      </c>
      <c r="F1471" s="2">
        <v>3000000</v>
      </c>
      <c r="G1471" s="2">
        <f t="shared" si="22"/>
        <v>8694528</v>
      </c>
    </row>
    <row r="1472" spans="4:7" x14ac:dyDescent="0.3">
      <c r="D1472" s="2" t="s">
        <v>22042</v>
      </c>
      <c r="E1472" s="2">
        <v>9600000</v>
      </c>
      <c r="F1472" s="2">
        <v>910000</v>
      </c>
      <c r="G1472" s="2">
        <f t="shared" si="22"/>
        <v>8690000</v>
      </c>
    </row>
    <row r="1473" spans="4:7" x14ac:dyDescent="0.3">
      <c r="D1473" s="2" t="s">
        <v>10114</v>
      </c>
      <c r="E1473" s="2">
        <v>32662299</v>
      </c>
      <c r="F1473" s="2">
        <v>24000000</v>
      </c>
      <c r="G1473" s="2">
        <f t="shared" si="22"/>
        <v>8662299</v>
      </c>
    </row>
    <row r="1474" spans="4:7" x14ac:dyDescent="0.3">
      <c r="D1474" s="2" t="s">
        <v>17091</v>
      </c>
      <c r="E1474" s="2">
        <v>11642254</v>
      </c>
      <c r="F1474" s="2">
        <v>3000000</v>
      </c>
      <c r="G1474" s="2">
        <f t="shared" si="22"/>
        <v>8642254</v>
      </c>
    </row>
    <row r="1475" spans="4:7" x14ac:dyDescent="0.3">
      <c r="D1475" s="2" t="s">
        <v>9706</v>
      </c>
      <c r="E1475" s="2">
        <v>33631221</v>
      </c>
      <c r="F1475" s="2">
        <v>25000000</v>
      </c>
      <c r="G1475" s="2">
        <f t="shared" si="22"/>
        <v>8631221</v>
      </c>
    </row>
    <row r="1476" spans="4:7" x14ac:dyDescent="0.3">
      <c r="D1476" s="2" t="s">
        <v>5563</v>
      </c>
      <c r="E1476" s="2">
        <v>56607223</v>
      </c>
      <c r="F1476" s="2">
        <v>48000000</v>
      </c>
      <c r="G1476" s="2">
        <f t="shared" si="22"/>
        <v>8607223</v>
      </c>
    </row>
    <row r="1477" spans="4:7" x14ac:dyDescent="0.3">
      <c r="D1477" s="2" t="s">
        <v>13917</v>
      </c>
      <c r="E1477" s="2">
        <v>21078145</v>
      </c>
      <c r="F1477" s="2">
        <v>12500000</v>
      </c>
      <c r="G1477" s="2">
        <f t="shared" ref="G1477:G1540" si="23">E1477-F1477</f>
        <v>8578145</v>
      </c>
    </row>
    <row r="1478" spans="4:7" x14ac:dyDescent="0.3">
      <c r="D1478" s="2" t="s">
        <v>3145</v>
      </c>
      <c r="E1478" s="2">
        <v>83503161</v>
      </c>
      <c r="F1478" s="2">
        <v>75000000</v>
      </c>
      <c r="G1478" s="2">
        <f t="shared" si="23"/>
        <v>8503161</v>
      </c>
    </row>
    <row r="1479" spans="4:7" x14ac:dyDescent="0.3">
      <c r="D1479" s="2" t="s">
        <v>8433</v>
      </c>
      <c r="E1479" s="2">
        <v>38432823</v>
      </c>
      <c r="F1479" s="2">
        <v>30000000</v>
      </c>
      <c r="G1479" s="2">
        <f t="shared" si="23"/>
        <v>8432823</v>
      </c>
    </row>
    <row r="1480" spans="4:7" x14ac:dyDescent="0.3">
      <c r="D1480" s="2" t="s">
        <v>8388</v>
      </c>
      <c r="E1480" s="2">
        <v>38413606</v>
      </c>
      <c r="F1480" s="2">
        <v>30000000</v>
      </c>
      <c r="G1480" s="2">
        <f t="shared" si="23"/>
        <v>8413606</v>
      </c>
    </row>
    <row r="1481" spans="4:7" x14ac:dyDescent="0.3">
      <c r="D1481" s="2" t="s">
        <v>4666</v>
      </c>
      <c r="E1481" s="2">
        <v>63408614</v>
      </c>
      <c r="F1481" s="2">
        <v>55000000</v>
      </c>
      <c r="G1481" s="2">
        <f t="shared" si="23"/>
        <v>8408614</v>
      </c>
    </row>
    <row r="1482" spans="4:7" x14ac:dyDescent="0.3">
      <c r="D1482" s="2" t="s">
        <v>11852</v>
      </c>
      <c r="E1482" s="2">
        <v>26400000</v>
      </c>
      <c r="F1482" s="2">
        <v>18000000</v>
      </c>
      <c r="G1482" s="2">
        <f t="shared" si="23"/>
        <v>8400000</v>
      </c>
    </row>
    <row r="1483" spans="4:7" x14ac:dyDescent="0.3">
      <c r="D1483" s="2" t="s">
        <v>1189</v>
      </c>
      <c r="E1483" s="2">
        <v>138396624</v>
      </c>
      <c r="F1483" s="2">
        <v>130000000</v>
      </c>
      <c r="G1483" s="2">
        <f t="shared" si="23"/>
        <v>8396624</v>
      </c>
    </row>
    <row r="1484" spans="4:7" x14ac:dyDescent="0.3">
      <c r="D1484" s="2" t="s">
        <v>17728</v>
      </c>
      <c r="E1484" s="2">
        <v>13350177</v>
      </c>
      <c r="F1484" s="2">
        <v>5000000</v>
      </c>
      <c r="G1484" s="2">
        <f t="shared" si="23"/>
        <v>8350177</v>
      </c>
    </row>
    <row r="1485" spans="4:7" x14ac:dyDescent="0.3">
      <c r="D1485" s="2" t="s">
        <v>5155</v>
      </c>
      <c r="E1485" s="2">
        <v>58336565</v>
      </c>
      <c r="F1485" s="2">
        <v>50000000</v>
      </c>
      <c r="G1485" s="2">
        <f t="shared" si="23"/>
        <v>8336565</v>
      </c>
    </row>
    <row r="1486" spans="4:7" x14ac:dyDescent="0.3">
      <c r="D1486" s="2" t="s">
        <v>1200</v>
      </c>
      <c r="E1486" s="2">
        <v>118311368</v>
      </c>
      <c r="F1486" s="2">
        <v>110000000</v>
      </c>
      <c r="G1486" s="2">
        <f t="shared" si="23"/>
        <v>8311368</v>
      </c>
    </row>
    <row r="1487" spans="4:7" x14ac:dyDescent="0.3">
      <c r="D1487" s="2" t="s">
        <v>4881</v>
      </c>
      <c r="E1487" s="2">
        <v>58297830</v>
      </c>
      <c r="F1487" s="2">
        <v>50000000</v>
      </c>
      <c r="G1487" s="2">
        <f t="shared" si="23"/>
        <v>8297830</v>
      </c>
    </row>
    <row r="1488" spans="4:7" x14ac:dyDescent="0.3">
      <c r="D1488" s="2" t="s">
        <v>14962</v>
      </c>
      <c r="E1488" s="2">
        <v>18272447</v>
      </c>
      <c r="F1488" s="2">
        <v>10000000</v>
      </c>
      <c r="G1488" s="2">
        <f t="shared" si="23"/>
        <v>8272447</v>
      </c>
    </row>
    <row r="1489" spans="4:7" x14ac:dyDescent="0.3">
      <c r="D1489" s="2" t="s">
        <v>17731</v>
      </c>
      <c r="E1489" s="2">
        <v>13269963</v>
      </c>
      <c r="F1489" s="2">
        <v>5000000</v>
      </c>
      <c r="G1489" s="2">
        <f t="shared" si="23"/>
        <v>8269963</v>
      </c>
    </row>
    <row r="1490" spans="4:7" x14ac:dyDescent="0.3">
      <c r="D1490" s="2" t="s">
        <v>8383</v>
      </c>
      <c r="E1490" s="2">
        <v>38232624</v>
      </c>
      <c r="F1490" s="2">
        <v>30000000</v>
      </c>
      <c r="G1490" s="2">
        <f t="shared" si="23"/>
        <v>8232624</v>
      </c>
    </row>
    <row r="1491" spans="4:7" x14ac:dyDescent="0.3">
      <c r="D1491" s="2" t="s">
        <v>15042</v>
      </c>
      <c r="E1491" s="2">
        <v>14597405</v>
      </c>
      <c r="F1491" s="2">
        <v>6400000</v>
      </c>
      <c r="G1491" s="2">
        <f t="shared" si="23"/>
        <v>8197405</v>
      </c>
    </row>
    <row r="1492" spans="4:7" x14ac:dyDescent="0.3">
      <c r="D1492" s="2" t="s">
        <v>6520</v>
      </c>
      <c r="E1492" s="2">
        <v>44175394</v>
      </c>
      <c r="F1492" s="2">
        <v>36000000</v>
      </c>
      <c r="G1492" s="2">
        <f t="shared" si="23"/>
        <v>8175394</v>
      </c>
    </row>
    <row r="1493" spans="4:7" x14ac:dyDescent="0.3">
      <c r="D1493" s="2" t="s">
        <v>16194</v>
      </c>
      <c r="E1493" s="2">
        <v>16168741</v>
      </c>
      <c r="F1493" s="2">
        <v>8000000</v>
      </c>
      <c r="G1493" s="2">
        <f t="shared" si="23"/>
        <v>8168741</v>
      </c>
    </row>
    <row r="1494" spans="4:7" x14ac:dyDescent="0.3">
      <c r="D1494" s="2" t="s">
        <v>23028</v>
      </c>
      <c r="E1494" s="2">
        <v>16115878</v>
      </c>
      <c r="F1494" s="2">
        <v>8000000</v>
      </c>
      <c r="G1494" s="2">
        <f t="shared" si="23"/>
        <v>8115878</v>
      </c>
    </row>
    <row r="1495" spans="4:7" x14ac:dyDescent="0.3">
      <c r="D1495" s="2" t="s">
        <v>21580</v>
      </c>
      <c r="E1495" s="2">
        <v>9000000</v>
      </c>
      <c r="F1495" s="2">
        <v>900000</v>
      </c>
      <c r="G1495" s="2">
        <f t="shared" si="23"/>
        <v>8100000</v>
      </c>
    </row>
    <row r="1496" spans="4:7" x14ac:dyDescent="0.3">
      <c r="D1496" s="2" t="s">
        <v>14974</v>
      </c>
      <c r="E1496" s="2">
        <v>17096053</v>
      </c>
      <c r="F1496" s="2">
        <v>9000000</v>
      </c>
      <c r="G1496" s="2">
        <f t="shared" si="23"/>
        <v>8096053</v>
      </c>
    </row>
    <row r="1497" spans="4:7" x14ac:dyDescent="0.3">
      <c r="D1497" s="2" t="s">
        <v>12901</v>
      </c>
      <c r="E1497" s="2">
        <v>23089926</v>
      </c>
      <c r="F1497" s="2">
        <v>15000000</v>
      </c>
      <c r="G1497" s="2">
        <f t="shared" si="23"/>
        <v>8089926</v>
      </c>
    </row>
    <row r="1498" spans="4:7" x14ac:dyDescent="0.3">
      <c r="D1498" s="2" t="s">
        <v>14197</v>
      </c>
      <c r="E1498" s="2">
        <v>21088568</v>
      </c>
      <c r="F1498" s="2">
        <v>13000000</v>
      </c>
      <c r="G1498" s="2">
        <f t="shared" si="23"/>
        <v>8088568</v>
      </c>
    </row>
    <row r="1499" spans="4:7" x14ac:dyDescent="0.3">
      <c r="D1499" s="2" t="s">
        <v>2175</v>
      </c>
      <c r="E1499" s="2">
        <v>83077470</v>
      </c>
      <c r="F1499" s="2">
        <v>75000000</v>
      </c>
      <c r="G1499" s="2">
        <f t="shared" si="23"/>
        <v>8077470</v>
      </c>
    </row>
    <row r="1500" spans="4:7" x14ac:dyDescent="0.3">
      <c r="D1500" s="2" t="s">
        <v>16344</v>
      </c>
      <c r="E1500" s="2">
        <v>12574715</v>
      </c>
      <c r="F1500" s="2">
        <v>4500000</v>
      </c>
      <c r="G1500" s="2">
        <f t="shared" si="23"/>
        <v>8074715</v>
      </c>
    </row>
    <row r="1501" spans="4:7" x14ac:dyDescent="0.3">
      <c r="D1501" s="2" t="s">
        <v>10431</v>
      </c>
      <c r="E1501" s="2">
        <v>30059386</v>
      </c>
      <c r="F1501" s="2">
        <v>22000000</v>
      </c>
      <c r="G1501" s="2">
        <f t="shared" si="23"/>
        <v>8059386</v>
      </c>
    </row>
    <row r="1502" spans="4:7" x14ac:dyDescent="0.3">
      <c r="D1502" s="2" t="s">
        <v>16080</v>
      </c>
      <c r="E1502" s="2">
        <v>15047419</v>
      </c>
      <c r="F1502" s="2">
        <v>7000000</v>
      </c>
      <c r="G1502" s="2">
        <f t="shared" si="23"/>
        <v>8047419</v>
      </c>
    </row>
    <row r="1503" spans="4:7" x14ac:dyDescent="0.3">
      <c r="D1503" s="2" t="s">
        <v>17055</v>
      </c>
      <c r="E1503" s="2">
        <v>14545844</v>
      </c>
      <c r="F1503" s="2">
        <v>6500000</v>
      </c>
      <c r="G1503" s="2">
        <f t="shared" si="23"/>
        <v>8045844</v>
      </c>
    </row>
    <row r="1504" spans="4:7" x14ac:dyDescent="0.3">
      <c r="D1504" s="2" t="s">
        <v>3402</v>
      </c>
      <c r="E1504" s="2">
        <v>78031620</v>
      </c>
      <c r="F1504" s="2">
        <v>70000000</v>
      </c>
      <c r="G1504" s="2">
        <f t="shared" si="23"/>
        <v>8031620</v>
      </c>
    </row>
    <row r="1505" spans="4:7" x14ac:dyDescent="0.3">
      <c r="D1505" s="2" t="s">
        <v>21569</v>
      </c>
      <c r="E1505" s="2">
        <v>9013113</v>
      </c>
      <c r="F1505" s="2">
        <v>1000000</v>
      </c>
      <c r="G1505" s="2">
        <f t="shared" si="23"/>
        <v>8013113</v>
      </c>
    </row>
    <row r="1506" spans="4:7" x14ac:dyDescent="0.3">
      <c r="D1506" s="2" t="s">
        <v>16515</v>
      </c>
      <c r="E1506" s="2">
        <v>21000000</v>
      </c>
      <c r="F1506" s="2">
        <v>13000000</v>
      </c>
      <c r="G1506" s="2">
        <f t="shared" si="23"/>
        <v>8000000</v>
      </c>
    </row>
    <row r="1507" spans="4:7" x14ac:dyDescent="0.3">
      <c r="D1507" s="2" t="s">
        <v>10441</v>
      </c>
      <c r="E1507" s="2">
        <v>29997095</v>
      </c>
      <c r="F1507" s="2">
        <v>22000000</v>
      </c>
      <c r="G1507" s="2">
        <f t="shared" si="23"/>
        <v>7997095</v>
      </c>
    </row>
    <row r="1508" spans="4:7" x14ac:dyDescent="0.3">
      <c r="D1508" s="2" t="s">
        <v>21304</v>
      </c>
      <c r="E1508" s="2">
        <v>9180275</v>
      </c>
      <c r="F1508" s="2">
        <v>1200000</v>
      </c>
      <c r="G1508" s="2">
        <f t="shared" si="23"/>
        <v>7980275</v>
      </c>
    </row>
    <row r="1509" spans="4:7" x14ac:dyDescent="0.3">
      <c r="D1509" s="2" t="s">
        <v>17742</v>
      </c>
      <c r="E1509" s="2">
        <v>12947763</v>
      </c>
      <c r="F1509" s="2">
        <v>5000000</v>
      </c>
      <c r="G1509" s="2">
        <f t="shared" si="23"/>
        <v>7947763</v>
      </c>
    </row>
    <row r="1510" spans="4:7" x14ac:dyDescent="0.3">
      <c r="D1510" s="2" t="s">
        <v>16540</v>
      </c>
      <c r="E1510" s="2">
        <v>14891000</v>
      </c>
      <c r="F1510" s="2">
        <v>7000000</v>
      </c>
      <c r="G1510" s="2">
        <f t="shared" si="23"/>
        <v>7891000</v>
      </c>
    </row>
    <row r="1511" spans="4:7" x14ac:dyDescent="0.3">
      <c r="D1511" s="2" t="s">
        <v>6426</v>
      </c>
      <c r="E1511" s="2">
        <v>57887882</v>
      </c>
      <c r="F1511" s="2">
        <v>50000000</v>
      </c>
      <c r="G1511" s="2">
        <f t="shared" si="23"/>
        <v>7887882</v>
      </c>
    </row>
    <row r="1512" spans="4:7" x14ac:dyDescent="0.3">
      <c r="D1512" s="2" t="s">
        <v>7135</v>
      </c>
      <c r="E1512" s="2">
        <v>44867349</v>
      </c>
      <c r="F1512" s="2">
        <v>37000000</v>
      </c>
      <c r="G1512" s="2">
        <f t="shared" si="23"/>
        <v>7867349</v>
      </c>
    </row>
    <row r="1513" spans="4:7" x14ac:dyDescent="0.3">
      <c r="D1513" s="2" t="s">
        <v>4096</v>
      </c>
      <c r="E1513" s="2">
        <v>77862546</v>
      </c>
      <c r="F1513" s="2">
        <v>70000000</v>
      </c>
      <c r="G1513" s="2">
        <f t="shared" si="23"/>
        <v>7862546</v>
      </c>
    </row>
    <row r="1514" spans="4:7" x14ac:dyDescent="0.3">
      <c r="D1514" s="2" t="s">
        <v>6482</v>
      </c>
      <c r="E1514" s="2">
        <v>47781388</v>
      </c>
      <c r="F1514" s="2">
        <v>40000000</v>
      </c>
      <c r="G1514" s="2">
        <f t="shared" si="23"/>
        <v>7781388</v>
      </c>
    </row>
    <row r="1515" spans="4:7" x14ac:dyDescent="0.3">
      <c r="D1515" s="2" t="s">
        <v>12464</v>
      </c>
      <c r="E1515" s="2">
        <v>23213577</v>
      </c>
      <c r="F1515" s="2">
        <v>15500000</v>
      </c>
      <c r="G1515" s="2">
        <f t="shared" si="23"/>
        <v>7713577</v>
      </c>
    </row>
    <row r="1516" spans="4:7" x14ac:dyDescent="0.3">
      <c r="D1516" s="2" t="s">
        <v>3965</v>
      </c>
      <c r="E1516" s="2">
        <v>102678089</v>
      </c>
      <c r="F1516" s="2">
        <v>95000000</v>
      </c>
      <c r="G1516" s="2">
        <f t="shared" si="23"/>
        <v>7678089</v>
      </c>
    </row>
    <row r="1517" spans="4:7" x14ac:dyDescent="0.3">
      <c r="D1517" s="2" t="s">
        <v>14986</v>
      </c>
      <c r="E1517" s="2">
        <v>17655201</v>
      </c>
      <c r="F1517" s="2">
        <v>10000000</v>
      </c>
      <c r="G1517" s="2">
        <f t="shared" si="23"/>
        <v>7655201</v>
      </c>
    </row>
    <row r="1518" spans="4:7" x14ac:dyDescent="0.3">
      <c r="D1518" s="2" t="s">
        <v>7464</v>
      </c>
      <c r="E1518" s="2">
        <v>37617947</v>
      </c>
      <c r="F1518" s="2">
        <v>30000000</v>
      </c>
      <c r="G1518" s="2">
        <f t="shared" si="23"/>
        <v>7617947</v>
      </c>
    </row>
    <row r="1519" spans="4:7" x14ac:dyDescent="0.3">
      <c r="D1519" s="2" t="s">
        <v>16582</v>
      </c>
      <c r="E1519" s="2">
        <v>14612840</v>
      </c>
      <c r="F1519" s="2">
        <v>7000000</v>
      </c>
      <c r="G1519" s="2">
        <f t="shared" si="23"/>
        <v>7612840</v>
      </c>
    </row>
    <row r="1520" spans="4:7" x14ac:dyDescent="0.3">
      <c r="D1520" s="2" t="s">
        <v>13742</v>
      </c>
      <c r="E1520" s="2">
        <v>25592632</v>
      </c>
      <c r="F1520" s="2">
        <v>18000000</v>
      </c>
      <c r="G1520" s="2">
        <f t="shared" si="23"/>
        <v>7592632</v>
      </c>
    </row>
    <row r="1521" spans="4:7" x14ac:dyDescent="0.3">
      <c r="D1521" s="2" t="s">
        <v>5822</v>
      </c>
      <c r="E1521" s="2">
        <v>52580895</v>
      </c>
      <c r="F1521" s="2">
        <v>45000000</v>
      </c>
      <c r="G1521" s="2">
        <f t="shared" si="23"/>
        <v>7580895</v>
      </c>
    </row>
    <row r="1522" spans="4:7" x14ac:dyDescent="0.3">
      <c r="D1522" s="2" t="s">
        <v>8374</v>
      </c>
      <c r="E1522" s="2">
        <v>39568996</v>
      </c>
      <c r="F1522" s="2">
        <v>32000000</v>
      </c>
      <c r="G1522" s="2">
        <f t="shared" si="23"/>
        <v>7568996</v>
      </c>
    </row>
    <row r="1523" spans="4:7" x14ac:dyDescent="0.3">
      <c r="D1523" s="2" t="s">
        <v>8974</v>
      </c>
      <c r="E1523" s="2">
        <v>28563179</v>
      </c>
      <c r="F1523" s="2">
        <v>21000000</v>
      </c>
      <c r="G1523" s="2">
        <f t="shared" si="23"/>
        <v>7563179</v>
      </c>
    </row>
    <row r="1524" spans="4:7" x14ac:dyDescent="0.3">
      <c r="D1524" s="2" t="s">
        <v>9635</v>
      </c>
      <c r="E1524" s="2">
        <v>32553210</v>
      </c>
      <c r="F1524" s="2">
        <v>25000000</v>
      </c>
      <c r="G1524" s="2">
        <f t="shared" si="23"/>
        <v>7553210</v>
      </c>
    </row>
    <row r="1525" spans="4:7" x14ac:dyDescent="0.3">
      <c r="D1525" s="2" t="s">
        <v>16340</v>
      </c>
      <c r="E1525" s="2">
        <v>17544812</v>
      </c>
      <c r="F1525" s="2">
        <v>10000000</v>
      </c>
      <c r="G1525" s="2">
        <f t="shared" si="23"/>
        <v>7544812</v>
      </c>
    </row>
    <row r="1526" spans="4:7" x14ac:dyDescent="0.3">
      <c r="D1526" s="2" t="s">
        <v>1809</v>
      </c>
      <c r="E1526" s="2">
        <v>107515297</v>
      </c>
      <c r="F1526" s="2">
        <v>100000000</v>
      </c>
      <c r="G1526" s="2">
        <f t="shared" si="23"/>
        <v>7515297</v>
      </c>
    </row>
    <row r="1527" spans="4:7" x14ac:dyDescent="0.3">
      <c r="D1527" s="2" t="s">
        <v>12934</v>
      </c>
      <c r="E1527" s="2">
        <v>21468807</v>
      </c>
      <c r="F1527" s="2">
        <v>14000000</v>
      </c>
      <c r="G1527" s="2">
        <f t="shared" si="23"/>
        <v>7468807</v>
      </c>
    </row>
    <row r="1528" spans="4:7" x14ac:dyDescent="0.3">
      <c r="D1528" s="2" t="s">
        <v>10118</v>
      </c>
      <c r="E1528" s="2">
        <v>31452765</v>
      </c>
      <c r="F1528" s="2">
        <v>24000000</v>
      </c>
      <c r="G1528" s="2">
        <f t="shared" si="23"/>
        <v>7452765</v>
      </c>
    </row>
    <row r="1529" spans="4:7" x14ac:dyDescent="0.3">
      <c r="D1529" s="2" t="s">
        <v>10127</v>
      </c>
      <c r="E1529" s="2">
        <v>32416109</v>
      </c>
      <c r="F1529" s="2">
        <v>25000000</v>
      </c>
      <c r="G1529" s="2">
        <f t="shared" si="23"/>
        <v>7416109</v>
      </c>
    </row>
    <row r="1530" spans="4:7" x14ac:dyDescent="0.3">
      <c r="D1530" s="2" t="s">
        <v>14947</v>
      </c>
      <c r="E1530" s="2">
        <v>24397469</v>
      </c>
      <c r="F1530" s="2">
        <v>17000000</v>
      </c>
      <c r="G1530" s="2">
        <f t="shared" si="23"/>
        <v>7397469</v>
      </c>
    </row>
    <row r="1531" spans="4:7" x14ac:dyDescent="0.3">
      <c r="D1531" s="2" t="s">
        <v>14600</v>
      </c>
      <c r="E1531" s="2">
        <v>18381787</v>
      </c>
      <c r="F1531" s="2">
        <v>11000000</v>
      </c>
      <c r="G1531" s="2">
        <f t="shared" si="23"/>
        <v>7381787</v>
      </c>
    </row>
    <row r="1532" spans="4:7" x14ac:dyDescent="0.3">
      <c r="D1532" s="2" t="s">
        <v>9663</v>
      </c>
      <c r="E1532" s="2">
        <v>32368960</v>
      </c>
      <c r="F1532" s="2">
        <v>25000000</v>
      </c>
      <c r="G1532" s="2">
        <f t="shared" si="23"/>
        <v>7368960</v>
      </c>
    </row>
    <row r="1533" spans="4:7" x14ac:dyDescent="0.3">
      <c r="D1533" s="2" t="s">
        <v>10928</v>
      </c>
      <c r="E1533" s="2">
        <v>27277055</v>
      </c>
      <c r="F1533" s="2">
        <v>20000000</v>
      </c>
      <c r="G1533" s="2">
        <f t="shared" si="23"/>
        <v>7277055</v>
      </c>
    </row>
    <row r="1534" spans="4:7" x14ac:dyDescent="0.3">
      <c r="D1534" s="2" t="s">
        <v>3715</v>
      </c>
      <c r="E1534" s="2">
        <v>70236496</v>
      </c>
      <c r="F1534" s="2">
        <v>63000000</v>
      </c>
      <c r="G1534" s="2">
        <f t="shared" si="23"/>
        <v>7236496</v>
      </c>
    </row>
    <row r="1535" spans="4:7" x14ac:dyDescent="0.3">
      <c r="D1535" s="2" t="s">
        <v>15665</v>
      </c>
      <c r="E1535" s="2">
        <v>16235293</v>
      </c>
      <c r="F1535" s="2">
        <v>9000000</v>
      </c>
      <c r="G1535" s="2">
        <f t="shared" si="23"/>
        <v>7235293</v>
      </c>
    </row>
    <row r="1536" spans="4:7" x14ac:dyDescent="0.3">
      <c r="D1536" s="2" t="s">
        <v>17059</v>
      </c>
      <c r="E1536" s="2">
        <v>13235267</v>
      </c>
      <c r="F1536" s="2">
        <v>6000000</v>
      </c>
      <c r="G1536" s="2">
        <f t="shared" si="23"/>
        <v>7235267</v>
      </c>
    </row>
    <row r="1537" spans="4:7" x14ac:dyDescent="0.3">
      <c r="D1537" s="2" t="s">
        <v>9298</v>
      </c>
      <c r="E1537" s="2">
        <v>33200000</v>
      </c>
      <c r="F1537" s="2">
        <v>26000000</v>
      </c>
      <c r="G1537" s="2">
        <f t="shared" si="23"/>
        <v>7200000</v>
      </c>
    </row>
    <row r="1538" spans="4:7" x14ac:dyDescent="0.3">
      <c r="D1538" s="2" t="s">
        <v>17751</v>
      </c>
      <c r="E1538" s="2">
        <v>12200000</v>
      </c>
      <c r="F1538" s="2">
        <v>5000000</v>
      </c>
      <c r="G1538" s="2">
        <f t="shared" si="23"/>
        <v>7200000</v>
      </c>
    </row>
    <row r="1539" spans="4:7" x14ac:dyDescent="0.3">
      <c r="D1539" s="2" t="s">
        <v>12919</v>
      </c>
      <c r="E1539" s="2">
        <v>22189039</v>
      </c>
      <c r="F1539" s="2">
        <v>15000000</v>
      </c>
      <c r="G1539" s="2">
        <f t="shared" si="23"/>
        <v>7189039</v>
      </c>
    </row>
    <row r="1540" spans="4:7" x14ac:dyDescent="0.3">
      <c r="D1540" s="2" t="s">
        <v>9062</v>
      </c>
      <c r="E1540" s="2">
        <v>42168445</v>
      </c>
      <c r="F1540" s="2">
        <v>35000000</v>
      </c>
      <c r="G1540" s="2">
        <f t="shared" si="23"/>
        <v>7168445</v>
      </c>
    </row>
    <row r="1541" spans="4:7" x14ac:dyDescent="0.3">
      <c r="D1541" s="2" t="s">
        <v>22295</v>
      </c>
      <c r="E1541" s="2">
        <v>7830611</v>
      </c>
      <c r="F1541" s="2">
        <v>700000</v>
      </c>
      <c r="G1541" s="2">
        <f t="shared" ref="G1541:G1604" si="24">E1541-F1541</f>
        <v>7130611</v>
      </c>
    </row>
    <row r="1542" spans="4:7" x14ac:dyDescent="0.3">
      <c r="D1542" s="2" t="s">
        <v>8462</v>
      </c>
      <c r="E1542" s="2">
        <v>26096584</v>
      </c>
      <c r="F1542" s="2">
        <v>19000000</v>
      </c>
      <c r="G1542" s="2">
        <f t="shared" si="24"/>
        <v>7096584</v>
      </c>
    </row>
    <row r="1543" spans="4:7" x14ac:dyDescent="0.3">
      <c r="D1543" s="2" t="s">
        <v>6617</v>
      </c>
      <c r="E1543" s="2">
        <v>32055248</v>
      </c>
      <c r="F1543" s="2">
        <v>25000000</v>
      </c>
      <c r="G1543" s="2">
        <f t="shared" si="24"/>
        <v>7055248</v>
      </c>
    </row>
    <row r="1544" spans="4:7" x14ac:dyDescent="0.3">
      <c r="D1544" s="2" t="s">
        <v>8783</v>
      </c>
      <c r="E1544" s="2">
        <v>37036404</v>
      </c>
      <c r="F1544" s="2">
        <v>30000000</v>
      </c>
      <c r="G1544" s="2">
        <f t="shared" si="24"/>
        <v>7036404</v>
      </c>
    </row>
    <row r="1545" spans="4:7" x14ac:dyDescent="0.3">
      <c r="D1545" s="2" t="s">
        <v>6509</v>
      </c>
      <c r="E1545" s="2">
        <v>47034272</v>
      </c>
      <c r="F1545" s="2">
        <v>40000000</v>
      </c>
      <c r="G1545" s="2">
        <f t="shared" si="24"/>
        <v>7034272</v>
      </c>
    </row>
    <row r="1546" spans="4:7" x14ac:dyDescent="0.3">
      <c r="D1546" s="2" t="s">
        <v>19291</v>
      </c>
      <c r="E1546" s="2">
        <v>10017041</v>
      </c>
      <c r="F1546" s="2">
        <v>3000000</v>
      </c>
      <c r="G1546" s="2">
        <f t="shared" si="24"/>
        <v>7017041</v>
      </c>
    </row>
    <row r="1547" spans="4:7" x14ac:dyDescent="0.3">
      <c r="D1547" s="2" t="s">
        <v>1654</v>
      </c>
      <c r="E1547" s="2">
        <v>140015224</v>
      </c>
      <c r="F1547" s="2">
        <v>133000000</v>
      </c>
      <c r="G1547" s="2">
        <f t="shared" si="24"/>
        <v>7015224</v>
      </c>
    </row>
    <row r="1548" spans="4:7" x14ac:dyDescent="0.3">
      <c r="D1548" s="2" t="s">
        <v>5863</v>
      </c>
      <c r="E1548" s="2">
        <v>32003620</v>
      </c>
      <c r="F1548" s="2">
        <v>25000000</v>
      </c>
      <c r="G1548" s="2">
        <f t="shared" si="24"/>
        <v>7003620</v>
      </c>
    </row>
    <row r="1549" spans="4:7" x14ac:dyDescent="0.3">
      <c r="D1549" s="2" t="s">
        <v>16555</v>
      </c>
      <c r="E1549" s="2">
        <v>14003141</v>
      </c>
      <c r="F1549" s="2">
        <v>7000000</v>
      </c>
      <c r="G1549" s="2">
        <f t="shared" si="24"/>
        <v>7003141</v>
      </c>
    </row>
    <row r="1550" spans="4:7" x14ac:dyDescent="0.3">
      <c r="D1550" s="2" t="s">
        <v>20155</v>
      </c>
      <c r="E1550" s="2">
        <v>9003011</v>
      </c>
      <c r="F1550" s="2">
        <v>2000000</v>
      </c>
      <c r="G1550" s="2">
        <f t="shared" si="24"/>
        <v>7003011</v>
      </c>
    </row>
    <row r="1551" spans="4:7" x14ac:dyDescent="0.3">
      <c r="D1551" s="2" t="s">
        <v>7473</v>
      </c>
      <c r="E1551" s="2">
        <v>33987757</v>
      </c>
      <c r="F1551" s="2">
        <v>27000000</v>
      </c>
      <c r="G1551" s="2">
        <f t="shared" si="24"/>
        <v>6987757</v>
      </c>
    </row>
    <row r="1552" spans="4:7" x14ac:dyDescent="0.3">
      <c r="D1552" s="2" t="s">
        <v>23534</v>
      </c>
      <c r="E1552" s="2">
        <v>7137502</v>
      </c>
      <c r="F1552" s="2">
        <v>175000</v>
      </c>
      <c r="G1552" s="2">
        <f t="shared" si="24"/>
        <v>6962502</v>
      </c>
    </row>
    <row r="1553" spans="4:7" x14ac:dyDescent="0.3">
      <c r="D1553" s="2" t="s">
        <v>7397</v>
      </c>
      <c r="E1553" s="2">
        <v>41954997</v>
      </c>
      <c r="F1553" s="2">
        <v>35000000</v>
      </c>
      <c r="G1553" s="2">
        <f t="shared" si="24"/>
        <v>6954997</v>
      </c>
    </row>
    <row r="1554" spans="4:7" x14ac:dyDescent="0.3">
      <c r="D1554" s="2" t="s">
        <v>15867</v>
      </c>
      <c r="E1554" s="2">
        <v>14879556</v>
      </c>
      <c r="F1554" s="2">
        <v>8000000</v>
      </c>
      <c r="G1554" s="2">
        <f t="shared" si="24"/>
        <v>6879556</v>
      </c>
    </row>
    <row r="1555" spans="4:7" x14ac:dyDescent="0.3">
      <c r="D1555" s="2" t="s">
        <v>21301</v>
      </c>
      <c r="E1555" s="2">
        <v>13876974</v>
      </c>
      <c r="F1555" s="2">
        <v>7000000</v>
      </c>
      <c r="G1555" s="2">
        <f t="shared" si="24"/>
        <v>6876974</v>
      </c>
    </row>
    <row r="1556" spans="4:7" x14ac:dyDescent="0.3">
      <c r="D1556" s="2" t="s">
        <v>16885</v>
      </c>
      <c r="E1556" s="2">
        <v>13367101</v>
      </c>
      <c r="F1556" s="2">
        <v>6500000</v>
      </c>
      <c r="G1556" s="2">
        <f t="shared" si="24"/>
        <v>6867101</v>
      </c>
    </row>
    <row r="1557" spans="4:7" x14ac:dyDescent="0.3">
      <c r="D1557" s="2" t="s">
        <v>18925</v>
      </c>
      <c r="E1557" s="2">
        <v>10305534</v>
      </c>
      <c r="F1557" s="2">
        <v>3500000</v>
      </c>
      <c r="G1557" s="2">
        <f t="shared" si="24"/>
        <v>6805534</v>
      </c>
    </row>
    <row r="1558" spans="4:7" x14ac:dyDescent="0.3">
      <c r="D1558" s="2" t="s">
        <v>14847</v>
      </c>
      <c r="E1558" s="2">
        <v>16800000</v>
      </c>
      <c r="F1558" s="2">
        <v>10000000</v>
      </c>
      <c r="G1558" s="2">
        <f t="shared" si="24"/>
        <v>6800000</v>
      </c>
    </row>
    <row r="1559" spans="4:7" x14ac:dyDescent="0.3">
      <c r="D1559" s="2" t="s">
        <v>17070</v>
      </c>
      <c r="E1559" s="2">
        <v>12793213</v>
      </c>
      <c r="F1559" s="2">
        <v>6000000</v>
      </c>
      <c r="G1559" s="2">
        <f t="shared" si="24"/>
        <v>6793213</v>
      </c>
    </row>
    <row r="1560" spans="4:7" x14ac:dyDescent="0.3">
      <c r="D1560" s="2" t="s">
        <v>11082</v>
      </c>
      <c r="E1560" s="2">
        <v>25753840</v>
      </c>
      <c r="F1560" s="2">
        <v>19000000</v>
      </c>
      <c r="G1560" s="2">
        <f t="shared" si="24"/>
        <v>6753840</v>
      </c>
    </row>
    <row r="1561" spans="4:7" x14ac:dyDescent="0.3">
      <c r="D1561" s="2" t="s">
        <v>4082</v>
      </c>
      <c r="E1561" s="2">
        <v>66734992</v>
      </c>
      <c r="F1561" s="2">
        <v>60000000</v>
      </c>
      <c r="G1561" s="2">
        <f t="shared" si="24"/>
        <v>6734992</v>
      </c>
    </row>
    <row r="1562" spans="4:7" x14ac:dyDescent="0.3">
      <c r="D1562" s="2" t="s">
        <v>5232</v>
      </c>
      <c r="E1562" s="2">
        <v>56724080</v>
      </c>
      <c r="F1562" s="2">
        <v>50000000</v>
      </c>
      <c r="G1562" s="2">
        <f t="shared" si="24"/>
        <v>6724080</v>
      </c>
    </row>
    <row r="1563" spans="4:7" x14ac:dyDescent="0.3">
      <c r="D1563" s="2" t="s">
        <v>17783</v>
      </c>
      <c r="E1563" s="2">
        <v>11675178</v>
      </c>
      <c r="F1563" s="2">
        <v>5000000</v>
      </c>
      <c r="G1563" s="2">
        <f t="shared" si="24"/>
        <v>6675178</v>
      </c>
    </row>
    <row r="1564" spans="4:7" x14ac:dyDescent="0.3">
      <c r="D1564" s="2" t="s">
        <v>13470</v>
      </c>
      <c r="E1564" s="2">
        <v>15171475</v>
      </c>
      <c r="F1564" s="2">
        <v>8500000</v>
      </c>
      <c r="G1564" s="2">
        <f t="shared" si="24"/>
        <v>6671475</v>
      </c>
    </row>
    <row r="1565" spans="4:7" x14ac:dyDescent="0.3">
      <c r="D1565" s="2" t="s">
        <v>22146</v>
      </c>
      <c r="E1565" s="2">
        <v>7098492</v>
      </c>
      <c r="F1565" s="2">
        <v>500000</v>
      </c>
      <c r="G1565" s="2">
        <f t="shared" si="24"/>
        <v>6598492</v>
      </c>
    </row>
    <row r="1566" spans="4:7" x14ac:dyDescent="0.3">
      <c r="D1566" s="2" t="s">
        <v>14180</v>
      </c>
      <c r="E1566" s="2">
        <v>18595716</v>
      </c>
      <c r="F1566" s="2">
        <v>12000000</v>
      </c>
      <c r="G1566" s="2">
        <f t="shared" si="24"/>
        <v>6595716</v>
      </c>
    </row>
    <row r="1567" spans="4:7" x14ac:dyDescent="0.3">
      <c r="D1567" s="2" t="s">
        <v>23629</v>
      </c>
      <c r="E1567" s="2">
        <v>6706368</v>
      </c>
      <c r="F1567" s="2">
        <v>160000</v>
      </c>
      <c r="G1567" s="2">
        <f t="shared" si="24"/>
        <v>6546368</v>
      </c>
    </row>
    <row r="1568" spans="4:7" x14ac:dyDescent="0.3">
      <c r="D1568" s="2" t="s">
        <v>7401</v>
      </c>
      <c r="E1568" s="2">
        <v>39532308</v>
      </c>
      <c r="F1568" s="2">
        <v>33000000</v>
      </c>
      <c r="G1568" s="2">
        <f t="shared" si="24"/>
        <v>6532308</v>
      </c>
    </row>
    <row r="1569" spans="4:7" x14ac:dyDescent="0.3">
      <c r="D1569" s="2" t="s">
        <v>9642</v>
      </c>
      <c r="E1569" s="2">
        <v>31526393</v>
      </c>
      <c r="F1569" s="2">
        <v>25000000</v>
      </c>
      <c r="G1569" s="2">
        <f t="shared" si="24"/>
        <v>6526393</v>
      </c>
    </row>
    <row r="1570" spans="4:7" x14ac:dyDescent="0.3">
      <c r="D1570" s="2" t="s">
        <v>18514</v>
      </c>
      <c r="E1570" s="2">
        <v>10515579</v>
      </c>
      <c r="F1570" s="2">
        <v>4000000</v>
      </c>
      <c r="G1570" s="2">
        <f t="shared" si="24"/>
        <v>6515579</v>
      </c>
    </row>
    <row r="1571" spans="4:7" x14ac:dyDescent="0.3">
      <c r="D1571" s="2" t="s">
        <v>10951</v>
      </c>
      <c r="E1571" s="2">
        <v>26415649</v>
      </c>
      <c r="F1571" s="2">
        <v>20000000</v>
      </c>
      <c r="G1571" s="2">
        <f t="shared" si="24"/>
        <v>6415649</v>
      </c>
    </row>
    <row r="1572" spans="4:7" x14ac:dyDescent="0.3">
      <c r="D1572" s="2" t="s">
        <v>12959</v>
      </c>
      <c r="E1572" s="2">
        <v>21383298</v>
      </c>
      <c r="F1572" s="2">
        <v>15000000</v>
      </c>
      <c r="G1572" s="2">
        <f t="shared" si="24"/>
        <v>6383298</v>
      </c>
    </row>
    <row r="1573" spans="4:7" x14ac:dyDescent="0.3">
      <c r="D1573" s="2" t="s">
        <v>19699</v>
      </c>
      <c r="E1573" s="2">
        <v>9054736</v>
      </c>
      <c r="F1573" s="2">
        <v>2700000</v>
      </c>
      <c r="G1573" s="2">
        <f t="shared" si="24"/>
        <v>6354736</v>
      </c>
    </row>
    <row r="1574" spans="4:7" x14ac:dyDescent="0.3">
      <c r="D1574" s="2" t="s">
        <v>5839</v>
      </c>
      <c r="E1574" s="2">
        <v>46280507</v>
      </c>
      <c r="F1574" s="2">
        <v>40000000</v>
      </c>
      <c r="G1574" s="2">
        <f t="shared" si="24"/>
        <v>6280507</v>
      </c>
    </row>
    <row r="1575" spans="4:7" x14ac:dyDescent="0.3">
      <c r="D1575" s="2" t="s">
        <v>13456</v>
      </c>
      <c r="E1575" s="2">
        <v>20246959</v>
      </c>
      <c r="F1575" s="2">
        <v>14000000</v>
      </c>
      <c r="G1575" s="2">
        <f t="shared" si="24"/>
        <v>6246959</v>
      </c>
    </row>
    <row r="1576" spans="4:7" x14ac:dyDescent="0.3">
      <c r="D1576" s="2" t="s">
        <v>21565</v>
      </c>
      <c r="E1576" s="2">
        <v>9701559</v>
      </c>
      <c r="F1576" s="2">
        <v>3500000</v>
      </c>
      <c r="G1576" s="2">
        <f t="shared" si="24"/>
        <v>6201559</v>
      </c>
    </row>
    <row r="1577" spans="4:7" x14ac:dyDescent="0.3">
      <c r="D1577" s="2" t="s">
        <v>14992</v>
      </c>
      <c r="E1577" s="2">
        <v>16153600</v>
      </c>
      <c r="F1577" s="2">
        <v>10000000</v>
      </c>
      <c r="G1577" s="2">
        <f t="shared" si="24"/>
        <v>6153600</v>
      </c>
    </row>
    <row r="1578" spans="4:7" x14ac:dyDescent="0.3">
      <c r="D1578" s="2" t="s">
        <v>18519</v>
      </c>
      <c r="E1578" s="2">
        <v>10097096</v>
      </c>
      <c r="F1578" s="2">
        <v>4000000</v>
      </c>
      <c r="G1578" s="2">
        <f t="shared" si="24"/>
        <v>6097096</v>
      </c>
    </row>
    <row r="1579" spans="4:7" x14ac:dyDescent="0.3">
      <c r="D1579" s="2" t="s">
        <v>14997</v>
      </c>
      <c r="E1579" s="2">
        <v>16033556</v>
      </c>
      <c r="F1579" s="2">
        <v>10000000</v>
      </c>
      <c r="G1579" s="2">
        <f t="shared" si="24"/>
        <v>6033556</v>
      </c>
    </row>
    <row r="1580" spans="4:7" x14ac:dyDescent="0.3">
      <c r="D1580" s="2" t="s">
        <v>20906</v>
      </c>
      <c r="E1580" s="2">
        <v>7022940</v>
      </c>
      <c r="F1580" s="2">
        <v>1000000</v>
      </c>
      <c r="G1580" s="2">
        <f t="shared" si="24"/>
        <v>6022940</v>
      </c>
    </row>
    <row r="1581" spans="4:7" x14ac:dyDescent="0.3">
      <c r="D1581" s="2" t="s">
        <v>7188</v>
      </c>
      <c r="E1581" s="2">
        <v>42019483</v>
      </c>
      <c r="F1581" s="2">
        <v>36000000</v>
      </c>
      <c r="G1581" s="2">
        <f t="shared" si="24"/>
        <v>6019483</v>
      </c>
    </row>
    <row r="1582" spans="4:7" x14ac:dyDescent="0.3">
      <c r="D1582" s="2" t="s">
        <v>6503</v>
      </c>
      <c r="E1582" s="2">
        <v>46012734</v>
      </c>
      <c r="F1582" s="2">
        <v>40000000</v>
      </c>
      <c r="G1582" s="2">
        <f t="shared" si="24"/>
        <v>6012734</v>
      </c>
    </row>
    <row r="1583" spans="4:7" x14ac:dyDescent="0.3">
      <c r="D1583" s="2" t="s">
        <v>10955</v>
      </c>
      <c r="E1583" s="2">
        <v>26003149</v>
      </c>
      <c r="F1583" s="2">
        <v>20000000</v>
      </c>
      <c r="G1583" s="2">
        <f t="shared" si="24"/>
        <v>6003149</v>
      </c>
    </row>
    <row r="1584" spans="4:7" x14ac:dyDescent="0.3">
      <c r="D1584" s="2" t="s">
        <v>12925</v>
      </c>
      <c r="E1584" s="2">
        <v>20998709</v>
      </c>
      <c r="F1584" s="2">
        <v>15000000</v>
      </c>
      <c r="G1584" s="2">
        <f t="shared" si="24"/>
        <v>5998709</v>
      </c>
    </row>
    <row r="1585" spans="4:7" x14ac:dyDescent="0.3">
      <c r="D1585" s="2" t="s">
        <v>11847</v>
      </c>
      <c r="E1585" s="2">
        <v>23993605</v>
      </c>
      <c r="F1585" s="2">
        <v>18000000</v>
      </c>
      <c r="G1585" s="2">
        <f t="shared" si="24"/>
        <v>5993605</v>
      </c>
    </row>
    <row r="1586" spans="4:7" x14ac:dyDescent="0.3">
      <c r="D1586" s="2" t="s">
        <v>12111</v>
      </c>
      <c r="E1586" s="2">
        <v>23472900</v>
      </c>
      <c r="F1586" s="2">
        <v>17500000</v>
      </c>
      <c r="G1586" s="2">
        <f t="shared" si="24"/>
        <v>5972900</v>
      </c>
    </row>
    <row r="1587" spans="4:7" x14ac:dyDescent="0.3">
      <c r="D1587" s="2" t="s">
        <v>18929</v>
      </c>
      <c r="E1587" s="2">
        <v>9449219</v>
      </c>
      <c r="F1587" s="2">
        <v>3500000</v>
      </c>
      <c r="G1587" s="2">
        <f t="shared" si="24"/>
        <v>5949219</v>
      </c>
    </row>
    <row r="1588" spans="4:7" x14ac:dyDescent="0.3">
      <c r="D1588" s="2" t="s">
        <v>8411</v>
      </c>
      <c r="E1588" s="2">
        <v>35927406</v>
      </c>
      <c r="F1588" s="2">
        <v>30000000</v>
      </c>
      <c r="G1588" s="2">
        <f t="shared" si="24"/>
        <v>5927406</v>
      </c>
    </row>
    <row r="1589" spans="4:7" x14ac:dyDescent="0.3">
      <c r="D1589" s="2" t="s">
        <v>9112</v>
      </c>
      <c r="E1589" s="2">
        <v>30920167</v>
      </c>
      <c r="F1589" s="2">
        <v>25000000</v>
      </c>
      <c r="G1589" s="2">
        <f t="shared" si="24"/>
        <v>5920167</v>
      </c>
    </row>
    <row r="1590" spans="4:7" x14ac:dyDescent="0.3">
      <c r="D1590" s="2" t="s">
        <v>20894</v>
      </c>
      <c r="E1590" s="2">
        <v>7417210</v>
      </c>
      <c r="F1590" s="2">
        <v>1500000</v>
      </c>
      <c r="G1590" s="2">
        <f t="shared" si="24"/>
        <v>5917210</v>
      </c>
    </row>
    <row r="1591" spans="4:7" x14ac:dyDescent="0.3">
      <c r="D1591" s="2" t="s">
        <v>7934</v>
      </c>
      <c r="E1591" s="2">
        <v>37911876</v>
      </c>
      <c r="F1591" s="2">
        <v>32000000</v>
      </c>
      <c r="G1591" s="2">
        <f t="shared" si="24"/>
        <v>5911876</v>
      </c>
    </row>
    <row r="1592" spans="4:7" x14ac:dyDescent="0.3">
      <c r="D1592" s="2" t="s">
        <v>20900</v>
      </c>
      <c r="E1592" s="2">
        <v>7362100</v>
      </c>
      <c r="F1592" s="2">
        <v>1500000</v>
      </c>
      <c r="G1592" s="2">
        <f t="shared" si="24"/>
        <v>5862100</v>
      </c>
    </row>
    <row r="1593" spans="4:7" x14ac:dyDescent="0.3">
      <c r="D1593" s="2" t="s">
        <v>6513</v>
      </c>
      <c r="E1593" s="2">
        <v>45856732</v>
      </c>
      <c r="F1593" s="2">
        <v>40000000</v>
      </c>
      <c r="G1593" s="2">
        <f t="shared" si="24"/>
        <v>5856732</v>
      </c>
    </row>
    <row r="1594" spans="4:7" x14ac:dyDescent="0.3">
      <c r="D1594" s="2" t="s">
        <v>1365</v>
      </c>
      <c r="E1594" s="2">
        <v>115802596</v>
      </c>
      <c r="F1594" s="2">
        <v>110000000</v>
      </c>
      <c r="G1594" s="2">
        <f t="shared" si="24"/>
        <v>5802596</v>
      </c>
    </row>
    <row r="1595" spans="4:7" x14ac:dyDescent="0.3">
      <c r="D1595" s="2" t="s">
        <v>12929</v>
      </c>
      <c r="E1595" s="2">
        <v>20801344</v>
      </c>
      <c r="F1595" s="2">
        <v>15000000</v>
      </c>
      <c r="G1595" s="2">
        <f t="shared" si="24"/>
        <v>5801344</v>
      </c>
    </row>
    <row r="1596" spans="4:7" x14ac:dyDescent="0.3">
      <c r="D1596" s="2" t="s">
        <v>17081</v>
      </c>
      <c r="E1596" s="2">
        <v>11797927</v>
      </c>
      <c r="F1596" s="2">
        <v>6000000</v>
      </c>
      <c r="G1596" s="2">
        <f t="shared" si="24"/>
        <v>5797927</v>
      </c>
    </row>
    <row r="1597" spans="4:7" x14ac:dyDescent="0.3">
      <c r="D1597" s="2" t="s">
        <v>15824</v>
      </c>
      <c r="E1597" s="2">
        <v>14373825</v>
      </c>
      <c r="F1597" s="2">
        <v>8600000</v>
      </c>
      <c r="G1597" s="2">
        <f t="shared" si="24"/>
        <v>5773825</v>
      </c>
    </row>
    <row r="1598" spans="4:7" x14ac:dyDescent="0.3">
      <c r="D1598" s="2" t="s">
        <v>5264</v>
      </c>
      <c r="E1598" s="2">
        <v>50740078</v>
      </c>
      <c r="F1598" s="2">
        <v>45000000</v>
      </c>
      <c r="G1598" s="2">
        <f t="shared" si="24"/>
        <v>5740078</v>
      </c>
    </row>
    <row r="1599" spans="4:7" x14ac:dyDescent="0.3">
      <c r="D1599" s="2" t="s">
        <v>12204</v>
      </c>
      <c r="E1599" s="2">
        <v>22734486</v>
      </c>
      <c r="F1599" s="2">
        <v>17000000</v>
      </c>
      <c r="G1599" s="2">
        <f t="shared" si="24"/>
        <v>5734486</v>
      </c>
    </row>
    <row r="1600" spans="4:7" x14ac:dyDescent="0.3">
      <c r="D1600" s="2" t="s">
        <v>7415</v>
      </c>
      <c r="E1600" s="2">
        <v>40687294</v>
      </c>
      <c r="F1600" s="2">
        <v>35000000</v>
      </c>
      <c r="G1600" s="2">
        <f t="shared" si="24"/>
        <v>5687294</v>
      </c>
    </row>
    <row r="1601" spans="4:7" x14ac:dyDescent="0.3">
      <c r="D1601" s="2" t="s">
        <v>5172</v>
      </c>
      <c r="E1601" s="2">
        <v>55682070</v>
      </c>
      <c r="F1601" s="2">
        <v>50000000</v>
      </c>
      <c r="G1601" s="2">
        <f t="shared" si="24"/>
        <v>5682070</v>
      </c>
    </row>
    <row r="1602" spans="4:7" x14ac:dyDescent="0.3">
      <c r="D1602" s="2" t="s">
        <v>10947</v>
      </c>
      <c r="E1602" s="2">
        <v>25677801</v>
      </c>
      <c r="F1602" s="2">
        <v>20000000</v>
      </c>
      <c r="G1602" s="2">
        <f t="shared" si="24"/>
        <v>5677801</v>
      </c>
    </row>
    <row r="1603" spans="4:7" x14ac:dyDescent="0.3">
      <c r="D1603" s="2" t="s">
        <v>15002</v>
      </c>
      <c r="E1603" s="2">
        <v>16667084</v>
      </c>
      <c r="F1603" s="2">
        <v>11000000</v>
      </c>
      <c r="G1603" s="2">
        <f t="shared" si="24"/>
        <v>5667084</v>
      </c>
    </row>
    <row r="1604" spans="4:7" x14ac:dyDescent="0.3">
      <c r="D1604" s="2" t="s">
        <v>5835</v>
      </c>
      <c r="E1604" s="2">
        <v>50648679</v>
      </c>
      <c r="F1604" s="2">
        <v>45000000</v>
      </c>
      <c r="G1604" s="2">
        <f t="shared" si="24"/>
        <v>5648679</v>
      </c>
    </row>
    <row r="1605" spans="4:7" x14ac:dyDescent="0.3">
      <c r="D1605" s="2" t="s">
        <v>14193</v>
      </c>
      <c r="E1605" s="2">
        <v>17613460</v>
      </c>
      <c r="F1605" s="2">
        <v>12000000</v>
      </c>
      <c r="G1605" s="2">
        <f t="shared" ref="G1605:G1668" si="25">E1605-F1605</f>
        <v>5613460</v>
      </c>
    </row>
    <row r="1606" spans="4:7" x14ac:dyDescent="0.3">
      <c r="D1606" s="2" t="s">
        <v>10962</v>
      </c>
      <c r="E1606" s="2">
        <v>25584685</v>
      </c>
      <c r="F1606" s="2">
        <v>20000000</v>
      </c>
      <c r="G1606" s="2">
        <f t="shared" si="25"/>
        <v>5584685</v>
      </c>
    </row>
    <row r="1607" spans="4:7" x14ac:dyDescent="0.3">
      <c r="D1607" s="2" t="s">
        <v>16559</v>
      </c>
      <c r="E1607" s="2">
        <v>12583510</v>
      </c>
      <c r="F1607" s="2">
        <v>7000000</v>
      </c>
      <c r="G1607" s="2">
        <f t="shared" si="25"/>
        <v>5583510</v>
      </c>
    </row>
    <row r="1608" spans="4:7" x14ac:dyDescent="0.3">
      <c r="D1608" s="2" t="s">
        <v>12946</v>
      </c>
      <c r="E1608" s="2">
        <v>20566327</v>
      </c>
      <c r="F1608" s="2">
        <v>15000000</v>
      </c>
      <c r="G1608" s="2">
        <f t="shared" si="25"/>
        <v>5566327</v>
      </c>
    </row>
    <row r="1609" spans="4:7" x14ac:dyDescent="0.3">
      <c r="D1609" s="2" t="s">
        <v>8414</v>
      </c>
      <c r="E1609" s="2">
        <v>35565975</v>
      </c>
      <c r="F1609" s="2">
        <v>30000000</v>
      </c>
      <c r="G1609" s="2">
        <f t="shared" si="25"/>
        <v>5565975</v>
      </c>
    </row>
    <row r="1610" spans="4:7" x14ac:dyDescent="0.3">
      <c r="D1610" s="2" t="s">
        <v>6525</v>
      </c>
      <c r="E1610" s="2">
        <v>45500797</v>
      </c>
      <c r="F1610" s="2">
        <v>40000000</v>
      </c>
      <c r="G1610" s="2">
        <f t="shared" si="25"/>
        <v>5500797</v>
      </c>
    </row>
    <row r="1611" spans="4:7" x14ac:dyDescent="0.3">
      <c r="D1611" s="2" t="s">
        <v>4700</v>
      </c>
      <c r="E1611" s="2">
        <v>55473600</v>
      </c>
      <c r="F1611" s="2">
        <v>50000000</v>
      </c>
      <c r="G1611" s="2">
        <f t="shared" si="25"/>
        <v>5473600</v>
      </c>
    </row>
    <row r="1612" spans="4:7" x14ac:dyDescent="0.3">
      <c r="D1612" s="2" t="s">
        <v>17114</v>
      </c>
      <c r="E1612" s="2">
        <v>11434867</v>
      </c>
      <c r="F1612" s="2">
        <v>6000000</v>
      </c>
      <c r="G1612" s="2">
        <f t="shared" si="25"/>
        <v>5434867</v>
      </c>
    </row>
    <row r="1613" spans="4:7" x14ac:dyDescent="0.3">
      <c r="D1613" s="2" t="s">
        <v>11698</v>
      </c>
      <c r="E1613" s="2">
        <v>20433940</v>
      </c>
      <c r="F1613" s="2">
        <v>15000000</v>
      </c>
      <c r="G1613" s="2">
        <f t="shared" si="25"/>
        <v>5433940</v>
      </c>
    </row>
    <row r="1614" spans="4:7" x14ac:dyDescent="0.3">
      <c r="D1614" s="2" t="s">
        <v>18270</v>
      </c>
      <c r="E1614" s="2">
        <v>10429707</v>
      </c>
      <c r="F1614" s="2">
        <v>5000000</v>
      </c>
      <c r="G1614" s="2">
        <f t="shared" si="25"/>
        <v>5429707</v>
      </c>
    </row>
    <row r="1615" spans="4:7" x14ac:dyDescent="0.3">
      <c r="D1615" s="2" t="s">
        <v>20282</v>
      </c>
      <c r="E1615" s="2">
        <v>7369373</v>
      </c>
      <c r="F1615" s="2">
        <v>2000000</v>
      </c>
      <c r="G1615" s="2">
        <f t="shared" si="25"/>
        <v>5369373</v>
      </c>
    </row>
    <row r="1616" spans="4:7" x14ac:dyDescent="0.3">
      <c r="D1616" s="2" t="s">
        <v>7006</v>
      </c>
      <c r="E1616" s="2">
        <v>40334024</v>
      </c>
      <c r="F1616" s="2">
        <v>35000000</v>
      </c>
      <c r="G1616" s="2">
        <f t="shared" si="25"/>
        <v>5334024</v>
      </c>
    </row>
    <row r="1617" spans="4:7" x14ac:dyDescent="0.3">
      <c r="D1617" s="2" t="s">
        <v>14201</v>
      </c>
      <c r="E1617" s="2">
        <v>17292381</v>
      </c>
      <c r="F1617" s="2">
        <v>12000000</v>
      </c>
      <c r="G1617" s="2">
        <f t="shared" si="25"/>
        <v>5292381</v>
      </c>
    </row>
    <row r="1618" spans="4:7" x14ac:dyDescent="0.3">
      <c r="D1618" s="2" t="s">
        <v>8418</v>
      </c>
      <c r="E1618" s="2">
        <v>35266619</v>
      </c>
      <c r="F1618" s="2">
        <v>30000000</v>
      </c>
      <c r="G1618" s="2">
        <f t="shared" si="25"/>
        <v>5266619</v>
      </c>
    </row>
    <row r="1619" spans="4:7" x14ac:dyDescent="0.3">
      <c r="D1619" s="2" t="s">
        <v>22522</v>
      </c>
      <c r="E1619" s="2">
        <v>5739376</v>
      </c>
      <c r="F1619" s="2">
        <v>500000</v>
      </c>
      <c r="G1619" s="2">
        <f t="shared" si="25"/>
        <v>5239376</v>
      </c>
    </row>
    <row r="1620" spans="4:7" x14ac:dyDescent="0.3">
      <c r="D1620" s="2" t="s">
        <v>11822</v>
      </c>
      <c r="E1620" s="2">
        <v>30222640</v>
      </c>
      <c r="F1620" s="2">
        <v>25000000</v>
      </c>
      <c r="G1620" s="2">
        <f t="shared" si="25"/>
        <v>5222640</v>
      </c>
    </row>
    <row r="1621" spans="4:7" x14ac:dyDescent="0.3">
      <c r="D1621" s="2" t="s">
        <v>12950</v>
      </c>
      <c r="E1621" s="2">
        <v>20218921</v>
      </c>
      <c r="F1621" s="2">
        <v>15000000</v>
      </c>
      <c r="G1621" s="2">
        <f t="shared" si="25"/>
        <v>5218921</v>
      </c>
    </row>
    <row r="1622" spans="4:7" x14ac:dyDescent="0.3">
      <c r="D1622" s="2" t="s">
        <v>23705</v>
      </c>
      <c r="E1622" s="2">
        <v>5228617</v>
      </c>
      <c r="F1622" s="2">
        <v>100000</v>
      </c>
      <c r="G1622" s="2">
        <f t="shared" si="25"/>
        <v>5128617</v>
      </c>
    </row>
    <row r="1623" spans="4:7" x14ac:dyDescent="0.3">
      <c r="D1623" s="2" t="s">
        <v>19325</v>
      </c>
      <c r="E1623" s="2">
        <v>8114507</v>
      </c>
      <c r="F1623" s="2">
        <v>3000000</v>
      </c>
      <c r="G1623" s="2">
        <f t="shared" si="25"/>
        <v>5114507</v>
      </c>
    </row>
    <row r="1624" spans="4:7" x14ac:dyDescent="0.3">
      <c r="D1624" s="2" t="s">
        <v>16437</v>
      </c>
      <c r="E1624" s="2">
        <v>12610552</v>
      </c>
      <c r="F1624" s="2">
        <v>7500000</v>
      </c>
      <c r="G1624" s="2">
        <f t="shared" si="25"/>
        <v>5110552</v>
      </c>
    </row>
    <row r="1625" spans="4:7" x14ac:dyDescent="0.3">
      <c r="D1625" s="2" t="s">
        <v>175</v>
      </c>
      <c r="E1625" s="2">
        <v>255108370</v>
      </c>
      <c r="F1625" s="2">
        <v>250000000</v>
      </c>
      <c r="G1625" s="2">
        <f t="shared" si="25"/>
        <v>5108370</v>
      </c>
    </row>
    <row r="1626" spans="4:7" x14ac:dyDescent="0.3">
      <c r="D1626" s="2" t="s">
        <v>10992</v>
      </c>
      <c r="E1626" s="2">
        <v>25077977</v>
      </c>
      <c r="F1626" s="2">
        <v>20000000</v>
      </c>
      <c r="G1626" s="2">
        <f t="shared" si="25"/>
        <v>5077977</v>
      </c>
    </row>
    <row r="1627" spans="4:7" x14ac:dyDescent="0.3">
      <c r="D1627" s="2" t="s">
        <v>18526</v>
      </c>
      <c r="E1627" s="2">
        <v>8243880</v>
      </c>
      <c r="F1627" s="2">
        <v>3200000</v>
      </c>
      <c r="G1627" s="2">
        <f t="shared" si="25"/>
        <v>5043880</v>
      </c>
    </row>
    <row r="1628" spans="4:7" x14ac:dyDescent="0.3">
      <c r="D1628" s="2" t="s">
        <v>8815</v>
      </c>
      <c r="E1628" s="2">
        <v>17016190</v>
      </c>
      <c r="F1628" s="2">
        <v>12000000</v>
      </c>
      <c r="G1628" s="2">
        <f t="shared" si="25"/>
        <v>5016190</v>
      </c>
    </row>
    <row r="1629" spans="4:7" x14ac:dyDescent="0.3">
      <c r="D1629" s="2" t="s">
        <v>9656</v>
      </c>
      <c r="E1629" s="2">
        <v>30012990</v>
      </c>
      <c r="F1629" s="2">
        <v>25000000</v>
      </c>
      <c r="G1629" s="2">
        <f t="shared" si="25"/>
        <v>5012990</v>
      </c>
    </row>
    <row r="1630" spans="4:7" x14ac:dyDescent="0.3">
      <c r="D1630" s="2" t="s">
        <v>13836</v>
      </c>
      <c r="E1630" s="2">
        <v>18004225</v>
      </c>
      <c r="F1630" s="2">
        <v>13000000</v>
      </c>
      <c r="G1630" s="2">
        <f t="shared" si="25"/>
        <v>5004225</v>
      </c>
    </row>
    <row r="1631" spans="4:7" x14ac:dyDescent="0.3">
      <c r="D1631" s="2" t="s">
        <v>8946</v>
      </c>
      <c r="E1631" s="2">
        <v>33000377</v>
      </c>
      <c r="F1631" s="2">
        <v>28000000</v>
      </c>
      <c r="G1631" s="2">
        <f t="shared" si="25"/>
        <v>5000377</v>
      </c>
    </row>
    <row r="1632" spans="4:7" x14ac:dyDescent="0.3">
      <c r="D1632" s="2" t="s">
        <v>5166</v>
      </c>
      <c r="E1632" s="2">
        <v>54997476</v>
      </c>
      <c r="F1632" s="2">
        <v>50000000</v>
      </c>
      <c r="G1632" s="2">
        <f t="shared" si="25"/>
        <v>4997476</v>
      </c>
    </row>
    <row r="1633" spans="4:7" x14ac:dyDescent="0.3">
      <c r="D1633" s="2" t="s">
        <v>21621</v>
      </c>
      <c r="E1633" s="2">
        <v>5997134</v>
      </c>
      <c r="F1633" s="2">
        <v>1000000</v>
      </c>
      <c r="G1633" s="2">
        <f t="shared" si="25"/>
        <v>4997134</v>
      </c>
    </row>
    <row r="1634" spans="4:7" x14ac:dyDescent="0.3">
      <c r="D1634" s="2" t="s">
        <v>1358</v>
      </c>
      <c r="E1634" s="2">
        <v>124976634</v>
      </c>
      <c r="F1634" s="2">
        <v>120000000</v>
      </c>
      <c r="G1634" s="2">
        <f t="shared" si="25"/>
        <v>4976634</v>
      </c>
    </row>
    <row r="1635" spans="4:7" x14ac:dyDescent="0.3">
      <c r="D1635" s="2" t="s">
        <v>11862</v>
      </c>
      <c r="E1635" s="2">
        <v>22927390</v>
      </c>
      <c r="F1635" s="2">
        <v>18000000</v>
      </c>
      <c r="G1635" s="2">
        <f t="shared" si="25"/>
        <v>4927390</v>
      </c>
    </row>
    <row r="1636" spans="4:7" x14ac:dyDescent="0.3">
      <c r="D1636" s="2" t="s">
        <v>21329</v>
      </c>
      <c r="E1636" s="2">
        <v>6100000</v>
      </c>
      <c r="F1636" s="2">
        <v>1200000</v>
      </c>
      <c r="G1636" s="2">
        <f t="shared" si="25"/>
        <v>4900000</v>
      </c>
    </row>
    <row r="1637" spans="4:7" x14ac:dyDescent="0.3">
      <c r="D1637" s="2" t="s">
        <v>19332</v>
      </c>
      <c r="E1637" s="2">
        <v>7888703</v>
      </c>
      <c r="F1637" s="2">
        <v>3000000</v>
      </c>
      <c r="G1637" s="2">
        <f t="shared" si="25"/>
        <v>4888703</v>
      </c>
    </row>
    <row r="1638" spans="4:7" x14ac:dyDescent="0.3">
      <c r="D1638" s="2" t="s">
        <v>4886</v>
      </c>
      <c r="E1638" s="2">
        <v>57386369</v>
      </c>
      <c r="F1638" s="2">
        <v>52500000</v>
      </c>
      <c r="G1638" s="2">
        <f t="shared" si="25"/>
        <v>4886369</v>
      </c>
    </row>
    <row r="1639" spans="4:7" x14ac:dyDescent="0.3">
      <c r="D1639" s="2" t="s">
        <v>10134</v>
      </c>
      <c r="E1639" s="2">
        <v>28871190</v>
      </c>
      <c r="F1639" s="2">
        <v>24000000</v>
      </c>
      <c r="G1639" s="2">
        <f t="shared" si="25"/>
        <v>4871190</v>
      </c>
    </row>
    <row r="1640" spans="4:7" x14ac:dyDescent="0.3">
      <c r="D1640" s="2" t="s">
        <v>10589</v>
      </c>
      <c r="E1640" s="2">
        <v>24848292</v>
      </c>
      <c r="F1640" s="2">
        <v>20000000</v>
      </c>
      <c r="G1640" s="2">
        <f t="shared" si="25"/>
        <v>4848292</v>
      </c>
    </row>
    <row r="1641" spans="4:7" x14ac:dyDescent="0.3">
      <c r="D1641" s="2" t="s">
        <v>19103</v>
      </c>
      <c r="E1641" s="2">
        <v>8108247</v>
      </c>
      <c r="F1641" s="2">
        <v>3300000</v>
      </c>
      <c r="G1641" s="2">
        <f t="shared" si="25"/>
        <v>4808247</v>
      </c>
    </row>
    <row r="1642" spans="4:7" x14ac:dyDescent="0.3">
      <c r="D1642" s="2" t="s">
        <v>6492</v>
      </c>
      <c r="E1642" s="2">
        <v>47806295</v>
      </c>
      <c r="F1642" s="2">
        <v>43000000</v>
      </c>
      <c r="G1642" s="2">
        <f t="shared" si="25"/>
        <v>4806295</v>
      </c>
    </row>
    <row r="1643" spans="4:7" x14ac:dyDescent="0.3">
      <c r="D1643" s="2" t="s">
        <v>23373</v>
      </c>
      <c r="E1643" s="2">
        <v>5000000</v>
      </c>
      <c r="F1643" s="2">
        <v>210000</v>
      </c>
      <c r="G1643" s="2">
        <f t="shared" si="25"/>
        <v>4790000</v>
      </c>
    </row>
    <row r="1644" spans="4:7" x14ac:dyDescent="0.3">
      <c r="D1644" s="2" t="s">
        <v>22241</v>
      </c>
      <c r="E1644" s="2">
        <v>5518918</v>
      </c>
      <c r="F1644" s="2">
        <v>750000</v>
      </c>
      <c r="G1644" s="2">
        <f t="shared" si="25"/>
        <v>4768918</v>
      </c>
    </row>
    <row r="1645" spans="4:7" x14ac:dyDescent="0.3">
      <c r="D1645" s="2" t="s">
        <v>9121</v>
      </c>
      <c r="E1645" s="2">
        <v>31768374</v>
      </c>
      <c r="F1645" s="2">
        <v>27000000</v>
      </c>
      <c r="G1645" s="2">
        <f t="shared" si="25"/>
        <v>4768374</v>
      </c>
    </row>
    <row r="1646" spans="4:7" x14ac:dyDescent="0.3">
      <c r="D1646" s="2" t="s">
        <v>13859</v>
      </c>
      <c r="E1646" s="2">
        <v>17738570</v>
      </c>
      <c r="F1646" s="2">
        <v>13000000</v>
      </c>
      <c r="G1646" s="2">
        <f t="shared" si="25"/>
        <v>4738570</v>
      </c>
    </row>
    <row r="1647" spans="4:7" x14ac:dyDescent="0.3">
      <c r="D1647" s="2" t="s">
        <v>7945</v>
      </c>
      <c r="E1647" s="2">
        <v>36733909</v>
      </c>
      <c r="F1647" s="2">
        <v>32000000</v>
      </c>
      <c r="G1647" s="2">
        <f t="shared" si="25"/>
        <v>4733909</v>
      </c>
    </row>
    <row r="1648" spans="4:7" x14ac:dyDescent="0.3">
      <c r="D1648" s="2" t="s">
        <v>20204</v>
      </c>
      <c r="E1648" s="2">
        <v>6719300</v>
      </c>
      <c r="F1648" s="2">
        <v>2000000</v>
      </c>
      <c r="G1648" s="2">
        <f t="shared" si="25"/>
        <v>4719300</v>
      </c>
    </row>
    <row r="1649" spans="4:7" x14ac:dyDescent="0.3">
      <c r="D1649" s="2" t="s">
        <v>8423</v>
      </c>
      <c r="E1649" s="2">
        <v>34703228</v>
      </c>
      <c r="F1649" s="2">
        <v>30000000</v>
      </c>
      <c r="G1649" s="2">
        <f t="shared" si="25"/>
        <v>4703228</v>
      </c>
    </row>
    <row r="1650" spans="4:7" x14ac:dyDescent="0.3">
      <c r="D1650" s="2" t="s">
        <v>7411</v>
      </c>
      <c r="E1650" s="2">
        <v>39692139</v>
      </c>
      <c r="F1650" s="2">
        <v>35000000</v>
      </c>
      <c r="G1650" s="2">
        <f t="shared" si="25"/>
        <v>4692139</v>
      </c>
    </row>
    <row r="1651" spans="4:7" x14ac:dyDescent="0.3">
      <c r="D1651" s="2" t="s">
        <v>10408</v>
      </c>
      <c r="E1651" s="2">
        <v>30659817</v>
      </c>
      <c r="F1651" s="2">
        <v>26000000</v>
      </c>
      <c r="G1651" s="2">
        <f t="shared" si="25"/>
        <v>4659817</v>
      </c>
    </row>
    <row r="1652" spans="4:7" x14ac:dyDescent="0.3">
      <c r="D1652" s="2" t="s">
        <v>17796</v>
      </c>
      <c r="E1652" s="2">
        <v>9658370</v>
      </c>
      <c r="F1652" s="2">
        <v>5000000</v>
      </c>
      <c r="G1652" s="2">
        <f t="shared" si="25"/>
        <v>4658370</v>
      </c>
    </row>
    <row r="1653" spans="4:7" x14ac:dyDescent="0.3">
      <c r="D1653" s="2" t="s">
        <v>17802</v>
      </c>
      <c r="E1653" s="2">
        <v>9628751</v>
      </c>
      <c r="F1653" s="2">
        <v>5000000</v>
      </c>
      <c r="G1653" s="2">
        <f t="shared" si="25"/>
        <v>4628751</v>
      </c>
    </row>
    <row r="1654" spans="4:7" x14ac:dyDescent="0.3">
      <c r="D1654" s="2" t="s">
        <v>12475</v>
      </c>
      <c r="E1654" s="2">
        <v>20627372</v>
      </c>
      <c r="F1654" s="2">
        <v>16000000</v>
      </c>
      <c r="G1654" s="2">
        <f t="shared" si="25"/>
        <v>4627372</v>
      </c>
    </row>
    <row r="1655" spans="4:7" x14ac:dyDescent="0.3">
      <c r="D1655" s="2" t="s">
        <v>9620</v>
      </c>
      <c r="E1655" s="2">
        <v>34604054</v>
      </c>
      <c r="F1655" s="2">
        <v>30000000</v>
      </c>
      <c r="G1655" s="2">
        <f t="shared" si="25"/>
        <v>4604054</v>
      </c>
    </row>
    <row r="1656" spans="4:7" x14ac:dyDescent="0.3">
      <c r="D1656" s="2" t="s">
        <v>14711</v>
      </c>
      <c r="E1656" s="2">
        <v>18535191</v>
      </c>
      <c r="F1656" s="2">
        <v>14000000</v>
      </c>
      <c r="G1656" s="2">
        <f t="shared" si="25"/>
        <v>4535191</v>
      </c>
    </row>
    <row r="1657" spans="4:7" x14ac:dyDescent="0.3">
      <c r="D1657" s="2" t="s">
        <v>20234</v>
      </c>
      <c r="E1657" s="2">
        <v>6531491</v>
      </c>
      <c r="F1657" s="2">
        <v>2000000</v>
      </c>
      <c r="G1657" s="2">
        <f t="shared" si="25"/>
        <v>4531491</v>
      </c>
    </row>
    <row r="1658" spans="4:7" x14ac:dyDescent="0.3">
      <c r="D1658" s="2" t="s">
        <v>15075</v>
      </c>
      <c r="E1658" s="2">
        <v>14479776</v>
      </c>
      <c r="F1658" s="2">
        <v>10000000</v>
      </c>
      <c r="G1658" s="2">
        <f t="shared" si="25"/>
        <v>4479776</v>
      </c>
    </row>
    <row r="1659" spans="4:7" x14ac:dyDescent="0.3">
      <c r="D1659" s="2" t="s">
        <v>11872</v>
      </c>
      <c r="E1659" s="2">
        <v>22452209</v>
      </c>
      <c r="F1659" s="2">
        <v>18000000</v>
      </c>
      <c r="G1659" s="2">
        <f t="shared" si="25"/>
        <v>4452209</v>
      </c>
    </row>
    <row r="1660" spans="4:7" x14ac:dyDescent="0.3">
      <c r="D1660" s="2" t="s">
        <v>9698</v>
      </c>
      <c r="E1660" s="2">
        <v>25590119</v>
      </c>
      <c r="F1660" s="2">
        <v>21150000</v>
      </c>
      <c r="G1660" s="2">
        <f t="shared" si="25"/>
        <v>4440119</v>
      </c>
    </row>
    <row r="1661" spans="4:7" x14ac:dyDescent="0.3">
      <c r="D1661" s="2" t="s">
        <v>19882</v>
      </c>
      <c r="E1661" s="2">
        <v>6851969</v>
      </c>
      <c r="F1661" s="2">
        <v>2500000</v>
      </c>
      <c r="G1661" s="2">
        <f t="shared" si="25"/>
        <v>4351969</v>
      </c>
    </row>
    <row r="1662" spans="4:7" x14ac:dyDescent="0.3">
      <c r="D1662" s="2" t="s">
        <v>10226</v>
      </c>
      <c r="E1662" s="2">
        <v>27338033</v>
      </c>
      <c r="F1662" s="2">
        <v>23000000</v>
      </c>
      <c r="G1662" s="2">
        <f t="shared" si="25"/>
        <v>4338033</v>
      </c>
    </row>
    <row r="1663" spans="4:7" x14ac:dyDescent="0.3">
      <c r="D1663" s="2" t="s">
        <v>2700</v>
      </c>
      <c r="E1663" s="2">
        <v>74329966</v>
      </c>
      <c r="F1663" s="2">
        <v>70000000</v>
      </c>
      <c r="G1663" s="2">
        <f t="shared" si="25"/>
        <v>4329966</v>
      </c>
    </row>
    <row r="1664" spans="4:7" x14ac:dyDescent="0.3">
      <c r="D1664" s="2" t="s">
        <v>23383</v>
      </c>
      <c r="E1664" s="2">
        <v>4505922</v>
      </c>
      <c r="F1664" s="2">
        <v>200000</v>
      </c>
      <c r="G1664" s="2">
        <f t="shared" si="25"/>
        <v>4305922</v>
      </c>
    </row>
    <row r="1665" spans="4:7" x14ac:dyDescent="0.3">
      <c r="D1665" s="2" t="s">
        <v>14204</v>
      </c>
      <c r="E1665" s="2">
        <v>16300302</v>
      </c>
      <c r="F1665" s="2">
        <v>12000000</v>
      </c>
      <c r="G1665" s="2">
        <f t="shared" si="25"/>
        <v>4300302</v>
      </c>
    </row>
    <row r="1666" spans="4:7" x14ac:dyDescent="0.3">
      <c r="D1666" s="2" t="s">
        <v>10585</v>
      </c>
      <c r="E1666" s="2">
        <v>25296447</v>
      </c>
      <c r="F1666" s="2">
        <v>21000000</v>
      </c>
      <c r="G1666" s="2">
        <f t="shared" si="25"/>
        <v>4296447</v>
      </c>
    </row>
    <row r="1667" spans="4:7" x14ac:dyDescent="0.3">
      <c r="D1667" s="2" t="s">
        <v>19337</v>
      </c>
      <c r="E1667" s="2">
        <v>7282851</v>
      </c>
      <c r="F1667" s="2">
        <v>3000000</v>
      </c>
      <c r="G1667" s="2">
        <f t="shared" si="25"/>
        <v>4282851</v>
      </c>
    </row>
    <row r="1668" spans="4:7" x14ac:dyDescent="0.3">
      <c r="D1668" s="2" t="s">
        <v>19073</v>
      </c>
      <c r="E1668" s="2">
        <v>7563397</v>
      </c>
      <c r="F1668" s="2">
        <v>3300000</v>
      </c>
      <c r="G1668" s="2">
        <f t="shared" si="25"/>
        <v>4263397</v>
      </c>
    </row>
    <row r="1669" spans="4:7" x14ac:dyDescent="0.3">
      <c r="D1669" s="2" t="s">
        <v>9677</v>
      </c>
      <c r="E1669" s="2">
        <v>29247405</v>
      </c>
      <c r="F1669" s="2">
        <v>25000000</v>
      </c>
      <c r="G1669" s="2">
        <f t="shared" ref="G1669:G1732" si="26">E1669-F1669</f>
        <v>4247405</v>
      </c>
    </row>
    <row r="1670" spans="4:7" x14ac:dyDescent="0.3">
      <c r="D1670" s="2" t="s">
        <v>18816</v>
      </c>
      <c r="E1670" s="2">
        <v>8000000</v>
      </c>
      <c r="F1670" s="2">
        <v>3768785</v>
      </c>
      <c r="G1670" s="2">
        <f t="shared" si="26"/>
        <v>4231215</v>
      </c>
    </row>
    <row r="1671" spans="4:7" x14ac:dyDescent="0.3">
      <c r="D1671" s="2" t="s">
        <v>17095</v>
      </c>
      <c r="E1671" s="2">
        <v>9203192</v>
      </c>
      <c r="F1671" s="2">
        <v>5000000</v>
      </c>
      <c r="G1671" s="2">
        <f t="shared" si="26"/>
        <v>4203192</v>
      </c>
    </row>
    <row r="1672" spans="4:7" x14ac:dyDescent="0.3">
      <c r="D1672" s="2" t="s">
        <v>9415</v>
      </c>
      <c r="E1672" s="2">
        <v>84185387</v>
      </c>
      <c r="F1672" s="2">
        <v>80000000</v>
      </c>
      <c r="G1672" s="2">
        <f t="shared" si="26"/>
        <v>4185387</v>
      </c>
    </row>
    <row r="1673" spans="4:7" x14ac:dyDescent="0.3">
      <c r="D1673" s="2" t="s">
        <v>12937</v>
      </c>
      <c r="E1673" s="2">
        <v>19158074</v>
      </c>
      <c r="F1673" s="2">
        <v>15000000</v>
      </c>
      <c r="G1673" s="2">
        <f t="shared" si="26"/>
        <v>4158074</v>
      </c>
    </row>
    <row r="1674" spans="4:7" x14ac:dyDescent="0.3">
      <c r="D1674" s="2" t="s">
        <v>10615</v>
      </c>
      <c r="E1674" s="2">
        <v>24104113</v>
      </c>
      <c r="F1674" s="2">
        <v>20000000</v>
      </c>
      <c r="G1674" s="2">
        <f t="shared" si="26"/>
        <v>4104113</v>
      </c>
    </row>
    <row r="1675" spans="4:7" x14ac:dyDescent="0.3">
      <c r="D1675" s="2" t="s">
        <v>19319</v>
      </c>
      <c r="E1675" s="2">
        <v>7059537</v>
      </c>
      <c r="F1675" s="2">
        <v>3000000</v>
      </c>
      <c r="G1675" s="2">
        <f t="shared" si="26"/>
        <v>4059537</v>
      </c>
    </row>
    <row r="1676" spans="4:7" x14ac:dyDescent="0.3">
      <c r="D1676" s="2" t="s">
        <v>17762</v>
      </c>
      <c r="E1676" s="2">
        <v>12055108</v>
      </c>
      <c r="F1676" s="2">
        <v>8000000</v>
      </c>
      <c r="G1676" s="2">
        <f t="shared" si="26"/>
        <v>4055108</v>
      </c>
    </row>
    <row r="1677" spans="4:7" x14ac:dyDescent="0.3">
      <c r="D1677" s="2" t="s">
        <v>20828</v>
      </c>
      <c r="E1677" s="2">
        <v>6026908</v>
      </c>
      <c r="F1677" s="2">
        <v>2000000</v>
      </c>
      <c r="G1677" s="2">
        <f t="shared" si="26"/>
        <v>4026908</v>
      </c>
    </row>
    <row r="1678" spans="4:7" x14ac:dyDescent="0.3">
      <c r="D1678" s="2" t="s">
        <v>7430</v>
      </c>
      <c r="E1678" s="2">
        <v>39026186</v>
      </c>
      <c r="F1678" s="2">
        <v>35000000</v>
      </c>
      <c r="G1678" s="2">
        <f t="shared" si="26"/>
        <v>4026186</v>
      </c>
    </row>
    <row r="1679" spans="4:7" x14ac:dyDescent="0.3">
      <c r="D1679" s="2" t="s">
        <v>7054</v>
      </c>
      <c r="E1679" s="2">
        <v>41997790</v>
      </c>
      <c r="F1679" s="2">
        <v>38000000</v>
      </c>
      <c r="G1679" s="2">
        <f t="shared" si="26"/>
        <v>3997790</v>
      </c>
    </row>
    <row r="1680" spans="4:7" x14ac:dyDescent="0.3">
      <c r="D1680" s="2" t="s">
        <v>4513</v>
      </c>
      <c r="E1680" s="2">
        <v>60984028</v>
      </c>
      <c r="F1680" s="2">
        <v>57000000</v>
      </c>
      <c r="G1680" s="2">
        <f t="shared" si="26"/>
        <v>3984028</v>
      </c>
    </row>
    <row r="1681" spans="4:7" x14ac:dyDescent="0.3">
      <c r="D1681" s="2" t="s">
        <v>22158</v>
      </c>
      <c r="E1681" s="2">
        <v>4771000</v>
      </c>
      <c r="F1681" s="2">
        <v>800000</v>
      </c>
      <c r="G1681" s="2">
        <f t="shared" si="26"/>
        <v>3971000</v>
      </c>
    </row>
    <row r="1682" spans="4:7" x14ac:dyDescent="0.3">
      <c r="D1682" s="2" t="s">
        <v>21664</v>
      </c>
      <c r="E1682" s="2">
        <v>4946250</v>
      </c>
      <c r="F1682" s="2">
        <v>1000000</v>
      </c>
      <c r="G1682" s="2">
        <f t="shared" si="26"/>
        <v>3946250</v>
      </c>
    </row>
    <row r="1683" spans="4:7" x14ac:dyDescent="0.3">
      <c r="D1683" s="2" t="s">
        <v>23149</v>
      </c>
      <c r="E1683" s="2">
        <v>4186931</v>
      </c>
      <c r="F1683" s="2">
        <v>250000</v>
      </c>
      <c r="G1683" s="2">
        <f t="shared" si="26"/>
        <v>3936931</v>
      </c>
    </row>
    <row r="1684" spans="4:7" x14ac:dyDescent="0.3">
      <c r="D1684" s="2" t="s">
        <v>20674</v>
      </c>
      <c r="E1684" s="2">
        <v>5709616</v>
      </c>
      <c r="F1684" s="2">
        <v>1800000</v>
      </c>
      <c r="G1684" s="2">
        <f t="shared" si="26"/>
        <v>3909616</v>
      </c>
    </row>
    <row r="1685" spans="4:7" x14ac:dyDescent="0.3">
      <c r="D1685" s="2" t="s">
        <v>19833</v>
      </c>
      <c r="E1685" s="2">
        <v>6401336</v>
      </c>
      <c r="F1685" s="2">
        <v>2500000</v>
      </c>
      <c r="G1685" s="2">
        <f t="shared" si="26"/>
        <v>3901336</v>
      </c>
    </row>
    <row r="1686" spans="4:7" x14ac:dyDescent="0.3">
      <c r="D1686" s="2" t="s">
        <v>10397</v>
      </c>
      <c r="E1686" s="2">
        <v>25842000</v>
      </c>
      <c r="F1686" s="2">
        <v>22000000</v>
      </c>
      <c r="G1686" s="2">
        <f t="shared" si="26"/>
        <v>3842000</v>
      </c>
    </row>
    <row r="1687" spans="4:7" x14ac:dyDescent="0.3">
      <c r="D1687" s="2" t="s">
        <v>9856</v>
      </c>
      <c r="E1687" s="2">
        <v>28831145</v>
      </c>
      <c r="F1687" s="2">
        <v>25000000</v>
      </c>
      <c r="G1687" s="2">
        <f t="shared" si="26"/>
        <v>3831145</v>
      </c>
    </row>
    <row r="1688" spans="4:7" x14ac:dyDescent="0.3">
      <c r="D1688" s="2" t="s">
        <v>18535</v>
      </c>
      <c r="E1688" s="2">
        <v>7825820</v>
      </c>
      <c r="F1688" s="2">
        <v>4000000</v>
      </c>
      <c r="G1688" s="2">
        <f t="shared" si="26"/>
        <v>3825820</v>
      </c>
    </row>
    <row r="1689" spans="4:7" x14ac:dyDescent="0.3">
      <c r="D1689" s="2" t="s">
        <v>18522</v>
      </c>
      <c r="E1689" s="2">
        <v>9821335</v>
      </c>
      <c r="F1689" s="2">
        <v>6000000</v>
      </c>
      <c r="G1689" s="2">
        <f t="shared" si="26"/>
        <v>3821335</v>
      </c>
    </row>
    <row r="1690" spans="4:7" x14ac:dyDescent="0.3">
      <c r="D1690" s="2" t="s">
        <v>17807</v>
      </c>
      <c r="E1690" s="2">
        <v>8786715</v>
      </c>
      <c r="F1690" s="2">
        <v>5000000</v>
      </c>
      <c r="G1690" s="2">
        <f t="shared" si="26"/>
        <v>3786715</v>
      </c>
    </row>
    <row r="1691" spans="4:7" x14ac:dyDescent="0.3">
      <c r="D1691" s="2" t="s">
        <v>20751</v>
      </c>
      <c r="E1691" s="2">
        <v>7267324</v>
      </c>
      <c r="F1691" s="2">
        <v>3500000</v>
      </c>
      <c r="G1691" s="2">
        <f t="shared" si="26"/>
        <v>3767324</v>
      </c>
    </row>
    <row r="1692" spans="4:7" x14ac:dyDescent="0.3">
      <c r="D1692" s="2" t="s">
        <v>18544</v>
      </c>
      <c r="E1692" s="2">
        <v>7159147</v>
      </c>
      <c r="F1692" s="2">
        <v>3400000</v>
      </c>
      <c r="G1692" s="2">
        <f t="shared" si="26"/>
        <v>3759147</v>
      </c>
    </row>
    <row r="1693" spans="4:7" x14ac:dyDescent="0.3">
      <c r="D1693" s="2" t="s">
        <v>3740</v>
      </c>
      <c r="E1693" s="2">
        <v>53846915</v>
      </c>
      <c r="F1693" s="2">
        <v>50100000</v>
      </c>
      <c r="G1693" s="2">
        <f t="shared" si="26"/>
        <v>3746915</v>
      </c>
    </row>
    <row r="1694" spans="4:7" x14ac:dyDescent="0.3">
      <c r="D1694" s="2" t="s">
        <v>5616</v>
      </c>
      <c r="E1694" s="2">
        <v>103738726</v>
      </c>
      <c r="F1694" s="2">
        <v>100000000</v>
      </c>
      <c r="G1694" s="2">
        <f t="shared" si="26"/>
        <v>3738726</v>
      </c>
    </row>
    <row r="1695" spans="4:7" x14ac:dyDescent="0.3">
      <c r="D1695" s="2" t="s">
        <v>22974</v>
      </c>
      <c r="E1695" s="2">
        <v>4000000</v>
      </c>
      <c r="F1695" s="2">
        <v>350000</v>
      </c>
      <c r="G1695" s="2">
        <f t="shared" si="26"/>
        <v>3650000</v>
      </c>
    </row>
    <row r="1696" spans="4:7" x14ac:dyDescent="0.3">
      <c r="D1696" s="2" t="s">
        <v>16896</v>
      </c>
      <c r="E1696" s="2">
        <v>10149779</v>
      </c>
      <c r="F1696" s="2">
        <v>6500000</v>
      </c>
      <c r="G1696" s="2">
        <f t="shared" si="26"/>
        <v>3649779</v>
      </c>
    </row>
    <row r="1697" spans="4:7" x14ac:dyDescent="0.3">
      <c r="D1697" s="2" t="s">
        <v>846</v>
      </c>
      <c r="E1697" s="2">
        <v>153629485</v>
      </c>
      <c r="F1697" s="2">
        <v>150000000</v>
      </c>
      <c r="G1697" s="2">
        <f t="shared" si="26"/>
        <v>3629485</v>
      </c>
    </row>
    <row r="1698" spans="4:7" x14ac:dyDescent="0.3">
      <c r="D1698" s="2" t="s">
        <v>15530</v>
      </c>
      <c r="E1698" s="2">
        <v>14114488</v>
      </c>
      <c r="F1698" s="2">
        <v>10500000</v>
      </c>
      <c r="G1698" s="2">
        <f t="shared" si="26"/>
        <v>3614488</v>
      </c>
    </row>
    <row r="1699" spans="4:7" x14ac:dyDescent="0.3">
      <c r="D1699" s="2" t="s">
        <v>3243</v>
      </c>
      <c r="E1699" s="2">
        <v>75600000</v>
      </c>
      <c r="F1699" s="2">
        <v>72000000</v>
      </c>
      <c r="G1699" s="2">
        <f t="shared" si="26"/>
        <v>3600000</v>
      </c>
    </row>
    <row r="1700" spans="4:7" x14ac:dyDescent="0.3">
      <c r="D1700" s="2" t="s">
        <v>8964</v>
      </c>
      <c r="E1700" s="2">
        <v>31600000</v>
      </c>
      <c r="F1700" s="2">
        <v>28000000</v>
      </c>
      <c r="G1700" s="2">
        <f t="shared" si="26"/>
        <v>3600000</v>
      </c>
    </row>
    <row r="1701" spans="4:7" x14ac:dyDescent="0.3">
      <c r="D1701" s="2" t="s">
        <v>13808</v>
      </c>
      <c r="E1701" s="2">
        <v>16574731</v>
      </c>
      <c r="F1701" s="2">
        <v>13000000</v>
      </c>
      <c r="G1701" s="2">
        <f t="shared" si="26"/>
        <v>3574731</v>
      </c>
    </row>
    <row r="1702" spans="4:7" x14ac:dyDescent="0.3">
      <c r="D1702" s="2" t="s">
        <v>23162</v>
      </c>
      <c r="E1702" s="2">
        <v>3799339</v>
      </c>
      <c r="F1702" s="2">
        <v>250000</v>
      </c>
      <c r="G1702" s="2">
        <f t="shared" si="26"/>
        <v>3549339</v>
      </c>
    </row>
    <row r="1703" spans="4:7" x14ac:dyDescent="0.3">
      <c r="D1703" s="2" t="s">
        <v>19141</v>
      </c>
      <c r="E1703" s="2">
        <v>6517198</v>
      </c>
      <c r="F1703" s="2">
        <v>3000000</v>
      </c>
      <c r="G1703" s="2">
        <f t="shared" si="26"/>
        <v>3517198</v>
      </c>
    </row>
    <row r="1704" spans="4:7" x14ac:dyDescent="0.3">
      <c r="D1704" s="2" t="s">
        <v>4205</v>
      </c>
      <c r="E1704" s="2">
        <v>48472213</v>
      </c>
      <c r="F1704" s="2">
        <v>45000000</v>
      </c>
      <c r="G1704" s="2">
        <f t="shared" si="26"/>
        <v>3472213</v>
      </c>
    </row>
    <row r="1705" spans="4:7" x14ac:dyDescent="0.3">
      <c r="D1705" s="2" t="s">
        <v>7788</v>
      </c>
      <c r="E1705" s="2">
        <v>37432299</v>
      </c>
      <c r="F1705" s="2">
        <v>34000000</v>
      </c>
      <c r="G1705" s="2">
        <f t="shared" si="26"/>
        <v>3432299</v>
      </c>
    </row>
    <row r="1706" spans="4:7" x14ac:dyDescent="0.3">
      <c r="D1706" s="2" t="s">
        <v>4670</v>
      </c>
      <c r="E1706" s="2">
        <v>58422650</v>
      </c>
      <c r="F1706" s="2">
        <v>55000000</v>
      </c>
      <c r="G1706" s="2">
        <f t="shared" si="26"/>
        <v>3422650</v>
      </c>
    </row>
    <row r="1707" spans="4:7" x14ac:dyDescent="0.3">
      <c r="D1707" s="2" t="s">
        <v>11044</v>
      </c>
      <c r="E1707" s="2">
        <v>23393765</v>
      </c>
      <c r="F1707" s="2">
        <v>20000000</v>
      </c>
      <c r="G1707" s="2">
        <f t="shared" si="26"/>
        <v>3393765</v>
      </c>
    </row>
    <row r="1708" spans="4:7" x14ac:dyDescent="0.3">
      <c r="D1708" s="2" t="s">
        <v>20218</v>
      </c>
      <c r="E1708" s="2">
        <v>5383834</v>
      </c>
      <c r="F1708" s="2">
        <v>2000000</v>
      </c>
      <c r="G1708" s="2">
        <f t="shared" si="26"/>
        <v>3383834</v>
      </c>
    </row>
    <row r="1709" spans="4:7" x14ac:dyDescent="0.3">
      <c r="D1709" s="2" t="s">
        <v>11070</v>
      </c>
      <c r="E1709" s="2">
        <v>18352454</v>
      </c>
      <c r="F1709" s="2">
        <v>15000000</v>
      </c>
      <c r="G1709" s="2">
        <f t="shared" si="26"/>
        <v>3352454</v>
      </c>
    </row>
    <row r="1710" spans="4:7" x14ac:dyDescent="0.3">
      <c r="D1710" s="2" t="s">
        <v>9693</v>
      </c>
      <c r="E1710" s="2">
        <v>28341469</v>
      </c>
      <c r="F1710" s="2">
        <v>25000000</v>
      </c>
      <c r="G1710" s="2">
        <f t="shared" si="26"/>
        <v>3341469</v>
      </c>
    </row>
    <row r="1711" spans="4:7" x14ac:dyDescent="0.3">
      <c r="D1711" s="2" t="s">
        <v>19950</v>
      </c>
      <c r="E1711" s="2">
        <v>5731103</v>
      </c>
      <c r="F1711" s="2">
        <v>2400000</v>
      </c>
      <c r="G1711" s="2">
        <f t="shared" si="26"/>
        <v>3331103</v>
      </c>
    </row>
    <row r="1712" spans="4:7" x14ac:dyDescent="0.3">
      <c r="D1712" s="2" t="s">
        <v>1523</v>
      </c>
      <c r="E1712" s="2">
        <v>113330342</v>
      </c>
      <c r="F1712" s="2">
        <v>110000000</v>
      </c>
      <c r="G1712" s="2">
        <f t="shared" si="26"/>
        <v>3330342</v>
      </c>
    </row>
    <row r="1713" spans="4:7" x14ac:dyDescent="0.3">
      <c r="D1713" s="2" t="s">
        <v>18151</v>
      </c>
      <c r="E1713" s="2">
        <v>8025872</v>
      </c>
      <c r="F1713" s="2">
        <v>4700000</v>
      </c>
      <c r="G1713" s="2">
        <f t="shared" si="26"/>
        <v>3325872</v>
      </c>
    </row>
    <row r="1714" spans="4:7" x14ac:dyDescent="0.3">
      <c r="D1714" s="2" t="s">
        <v>23388</v>
      </c>
      <c r="E1714" s="2">
        <v>3500000</v>
      </c>
      <c r="F1714" s="2">
        <v>200000</v>
      </c>
      <c r="G1714" s="2">
        <f t="shared" si="26"/>
        <v>3300000</v>
      </c>
    </row>
    <row r="1715" spans="4:7" x14ac:dyDescent="0.3">
      <c r="D1715" s="2" t="s">
        <v>14243</v>
      </c>
      <c r="E1715" s="2">
        <v>15294553</v>
      </c>
      <c r="F1715" s="2">
        <v>12000000</v>
      </c>
      <c r="G1715" s="2">
        <f t="shared" si="26"/>
        <v>3294553</v>
      </c>
    </row>
    <row r="1716" spans="4:7" x14ac:dyDescent="0.3">
      <c r="D1716" s="2" t="s">
        <v>10995</v>
      </c>
      <c r="E1716" s="2">
        <v>23292105</v>
      </c>
      <c r="F1716" s="2">
        <v>20000000</v>
      </c>
      <c r="G1716" s="2">
        <f t="shared" si="26"/>
        <v>3292105</v>
      </c>
    </row>
    <row r="1717" spans="4:7" x14ac:dyDescent="0.3">
      <c r="D1717" s="2" t="s">
        <v>6119</v>
      </c>
      <c r="E1717" s="2">
        <v>45290318</v>
      </c>
      <c r="F1717" s="2">
        <v>42000000</v>
      </c>
      <c r="G1717" s="2">
        <f t="shared" si="26"/>
        <v>3290318</v>
      </c>
    </row>
    <row r="1718" spans="4:7" x14ac:dyDescent="0.3">
      <c r="D1718" s="2" t="s">
        <v>22244</v>
      </c>
      <c r="E1718" s="2">
        <v>4007792</v>
      </c>
      <c r="F1718" s="2">
        <v>750000</v>
      </c>
      <c r="G1718" s="2">
        <f t="shared" si="26"/>
        <v>3257792</v>
      </c>
    </row>
    <row r="1719" spans="4:7" x14ac:dyDescent="0.3">
      <c r="D1719" s="2" t="s">
        <v>11695</v>
      </c>
      <c r="E1719" s="2">
        <v>22245861</v>
      </c>
      <c r="F1719" s="2">
        <v>19000000</v>
      </c>
      <c r="G1719" s="2">
        <f t="shared" si="26"/>
        <v>3245861</v>
      </c>
    </row>
    <row r="1720" spans="4:7" x14ac:dyDescent="0.3">
      <c r="D1720" s="2" t="s">
        <v>20802</v>
      </c>
      <c r="E1720" s="2">
        <v>4231500</v>
      </c>
      <c r="F1720" s="2">
        <v>1000000</v>
      </c>
      <c r="G1720" s="2">
        <f t="shared" si="26"/>
        <v>3231500</v>
      </c>
    </row>
    <row r="1721" spans="4:7" x14ac:dyDescent="0.3">
      <c r="D1721" s="2" t="s">
        <v>6133</v>
      </c>
      <c r="E1721" s="2">
        <v>35228696</v>
      </c>
      <c r="F1721" s="2">
        <v>32000000</v>
      </c>
      <c r="G1721" s="2">
        <f t="shared" si="26"/>
        <v>3228696</v>
      </c>
    </row>
    <row r="1722" spans="4:7" x14ac:dyDescent="0.3">
      <c r="D1722" s="2" t="s">
        <v>7155</v>
      </c>
      <c r="E1722" s="2">
        <v>68208190</v>
      </c>
      <c r="F1722" s="2">
        <v>65000000</v>
      </c>
      <c r="G1722" s="2">
        <f t="shared" si="26"/>
        <v>3208190</v>
      </c>
    </row>
    <row r="1723" spans="4:7" x14ac:dyDescent="0.3">
      <c r="D1723" s="2" t="s">
        <v>10978</v>
      </c>
      <c r="E1723" s="2">
        <v>23179303</v>
      </c>
      <c r="F1723" s="2">
        <v>20000000</v>
      </c>
      <c r="G1723" s="2">
        <f t="shared" si="26"/>
        <v>3179303</v>
      </c>
    </row>
    <row r="1724" spans="4:7" x14ac:dyDescent="0.3">
      <c r="D1724" s="2" t="s">
        <v>23781</v>
      </c>
      <c r="E1724" s="2">
        <v>3216970</v>
      </c>
      <c r="F1724" s="2">
        <v>60000</v>
      </c>
      <c r="G1724" s="2">
        <f t="shared" si="26"/>
        <v>3156970</v>
      </c>
    </row>
    <row r="1725" spans="4:7" x14ac:dyDescent="0.3">
      <c r="D1725" s="2" t="s">
        <v>23209</v>
      </c>
      <c r="E1725" s="2">
        <v>3388210</v>
      </c>
      <c r="F1725" s="2">
        <v>250000</v>
      </c>
      <c r="G1725" s="2">
        <f t="shared" si="26"/>
        <v>3138210</v>
      </c>
    </row>
    <row r="1726" spans="4:7" x14ac:dyDescent="0.3">
      <c r="D1726" s="2" t="s">
        <v>20922</v>
      </c>
      <c r="E1726" s="2">
        <v>5132222</v>
      </c>
      <c r="F1726" s="2">
        <v>2000000</v>
      </c>
      <c r="G1726" s="2">
        <f t="shared" si="26"/>
        <v>3132222</v>
      </c>
    </row>
    <row r="1727" spans="4:7" x14ac:dyDescent="0.3">
      <c r="D1727" s="2" t="s">
        <v>3368</v>
      </c>
      <c r="E1727" s="2">
        <v>78120196</v>
      </c>
      <c r="F1727" s="2">
        <v>75000000</v>
      </c>
      <c r="G1727" s="2">
        <f t="shared" si="26"/>
        <v>3120196</v>
      </c>
    </row>
    <row r="1728" spans="4:7" x14ac:dyDescent="0.3">
      <c r="D1728" s="2" t="s">
        <v>20223</v>
      </c>
      <c r="E1728" s="2">
        <v>4599680</v>
      </c>
      <c r="F1728" s="2">
        <v>1500000</v>
      </c>
      <c r="G1728" s="2">
        <f t="shared" si="26"/>
        <v>3099680</v>
      </c>
    </row>
    <row r="1729" spans="4:7" x14ac:dyDescent="0.3">
      <c r="D1729" s="2" t="s">
        <v>20213</v>
      </c>
      <c r="E1729" s="2">
        <v>5792822</v>
      </c>
      <c r="F1729" s="2">
        <v>2700000</v>
      </c>
      <c r="G1729" s="2">
        <f t="shared" si="26"/>
        <v>3092822</v>
      </c>
    </row>
    <row r="1730" spans="4:7" x14ac:dyDescent="0.3">
      <c r="D1730" s="2" t="s">
        <v>3545</v>
      </c>
      <c r="E1730" s="2">
        <v>71069884</v>
      </c>
      <c r="F1730" s="2">
        <v>68000000</v>
      </c>
      <c r="G1730" s="2">
        <f t="shared" si="26"/>
        <v>3069884</v>
      </c>
    </row>
    <row r="1731" spans="4:7" x14ac:dyDescent="0.3">
      <c r="D1731" s="2" t="s">
        <v>7949</v>
      </c>
      <c r="E1731" s="2">
        <v>35063732</v>
      </c>
      <c r="F1731" s="2">
        <v>32000000</v>
      </c>
      <c r="G1731" s="2">
        <f t="shared" si="26"/>
        <v>3063732</v>
      </c>
    </row>
    <row r="1732" spans="4:7" x14ac:dyDescent="0.3">
      <c r="D1732" s="2" t="s">
        <v>12498</v>
      </c>
      <c r="E1732" s="2">
        <v>19057024</v>
      </c>
      <c r="F1732" s="2">
        <v>16000000</v>
      </c>
      <c r="G1732" s="2">
        <f t="shared" si="26"/>
        <v>3057024</v>
      </c>
    </row>
    <row r="1733" spans="4:7" x14ac:dyDescent="0.3">
      <c r="D1733" s="2" t="s">
        <v>2364</v>
      </c>
      <c r="E1733" s="2">
        <v>78009155</v>
      </c>
      <c r="F1733" s="2">
        <v>75000000</v>
      </c>
      <c r="G1733" s="2">
        <f t="shared" ref="G1733:G1796" si="27">E1733-F1733</f>
        <v>3009155</v>
      </c>
    </row>
    <row r="1734" spans="4:7" x14ac:dyDescent="0.3">
      <c r="D1734" s="2" t="s">
        <v>21469</v>
      </c>
      <c r="E1734" s="2">
        <v>4105123</v>
      </c>
      <c r="F1734" s="2">
        <v>1100000</v>
      </c>
      <c r="G1734" s="2">
        <f t="shared" si="27"/>
        <v>3005123</v>
      </c>
    </row>
    <row r="1735" spans="4:7" x14ac:dyDescent="0.3">
      <c r="D1735" s="2" t="s">
        <v>3893</v>
      </c>
      <c r="E1735" s="2">
        <v>65000000</v>
      </c>
      <c r="F1735" s="2">
        <v>62000000</v>
      </c>
      <c r="G1735" s="2">
        <f t="shared" si="27"/>
        <v>3000000</v>
      </c>
    </row>
    <row r="1736" spans="4:7" x14ac:dyDescent="0.3">
      <c r="D1736" s="2" t="s">
        <v>16356</v>
      </c>
      <c r="E1736" s="2">
        <v>10460089</v>
      </c>
      <c r="F1736" s="2">
        <v>7500000</v>
      </c>
      <c r="G1736" s="2">
        <f t="shared" si="27"/>
        <v>2960089</v>
      </c>
    </row>
    <row r="1737" spans="4:7" x14ac:dyDescent="0.3">
      <c r="D1737" s="2" t="s">
        <v>13767</v>
      </c>
      <c r="E1737" s="2">
        <v>16929123</v>
      </c>
      <c r="F1737" s="2">
        <v>14000000</v>
      </c>
      <c r="G1737" s="2">
        <f t="shared" si="27"/>
        <v>2929123</v>
      </c>
    </row>
    <row r="1738" spans="4:7" x14ac:dyDescent="0.3">
      <c r="D1738" s="2" t="s">
        <v>23974</v>
      </c>
      <c r="E1738" s="2">
        <v>3151130</v>
      </c>
      <c r="F1738" s="2">
        <v>230000</v>
      </c>
      <c r="G1738" s="2">
        <f t="shared" si="27"/>
        <v>2921130</v>
      </c>
    </row>
    <row r="1739" spans="4:7" x14ac:dyDescent="0.3">
      <c r="D1739" s="2" t="s">
        <v>14592</v>
      </c>
      <c r="E1739" s="2">
        <v>13903262</v>
      </c>
      <c r="F1739" s="2">
        <v>11000000</v>
      </c>
      <c r="G1739" s="2">
        <f t="shared" si="27"/>
        <v>2903262</v>
      </c>
    </row>
    <row r="1740" spans="4:7" x14ac:dyDescent="0.3">
      <c r="D1740" s="2" t="s">
        <v>19842</v>
      </c>
      <c r="E1740" s="2">
        <v>5400000</v>
      </c>
      <c r="F1740" s="2">
        <v>2500000</v>
      </c>
      <c r="G1740" s="2">
        <f t="shared" si="27"/>
        <v>2900000</v>
      </c>
    </row>
    <row r="1741" spans="4:7" x14ac:dyDescent="0.3">
      <c r="D1741" s="2" t="s">
        <v>18933</v>
      </c>
      <c r="E1741" s="2">
        <v>6390032</v>
      </c>
      <c r="F1741" s="2">
        <v>3500000</v>
      </c>
      <c r="G1741" s="2">
        <f t="shared" si="27"/>
        <v>2890032</v>
      </c>
    </row>
    <row r="1742" spans="4:7" x14ac:dyDescent="0.3">
      <c r="D1742" s="2" t="s">
        <v>17076</v>
      </c>
      <c r="E1742" s="2">
        <v>11883495</v>
      </c>
      <c r="F1742" s="2">
        <v>9000000</v>
      </c>
      <c r="G1742" s="2">
        <f t="shared" si="27"/>
        <v>2883495</v>
      </c>
    </row>
    <row r="1743" spans="4:7" x14ac:dyDescent="0.3">
      <c r="D1743" s="2" t="s">
        <v>10537</v>
      </c>
      <c r="E1743" s="2">
        <v>24362501</v>
      </c>
      <c r="F1743" s="2">
        <v>21500000</v>
      </c>
      <c r="G1743" s="2">
        <f t="shared" si="27"/>
        <v>2862501</v>
      </c>
    </row>
    <row r="1744" spans="4:7" x14ac:dyDescent="0.3">
      <c r="D1744" s="2" t="s">
        <v>15738</v>
      </c>
      <c r="E1744" s="2">
        <v>11860839</v>
      </c>
      <c r="F1744" s="2">
        <v>9000000</v>
      </c>
      <c r="G1744" s="2">
        <f t="shared" si="27"/>
        <v>2860839</v>
      </c>
    </row>
    <row r="1745" spans="4:7" x14ac:dyDescent="0.3">
      <c r="D1745" s="2" t="s">
        <v>295</v>
      </c>
      <c r="E1745" s="2">
        <v>202853933</v>
      </c>
      <c r="F1745" s="2">
        <v>200000000</v>
      </c>
      <c r="G1745" s="2">
        <f t="shared" si="27"/>
        <v>2853933</v>
      </c>
    </row>
    <row r="1746" spans="4:7" x14ac:dyDescent="0.3">
      <c r="D1746" s="2" t="s">
        <v>19346</v>
      </c>
      <c r="E1746" s="2">
        <v>5844929</v>
      </c>
      <c r="F1746" s="2">
        <v>3000000</v>
      </c>
      <c r="G1746" s="2">
        <f t="shared" si="27"/>
        <v>2844929</v>
      </c>
    </row>
    <row r="1747" spans="4:7" x14ac:dyDescent="0.3">
      <c r="D1747" s="2" t="s">
        <v>23987</v>
      </c>
      <c r="E1747" s="2">
        <v>2856622</v>
      </c>
      <c r="F1747" s="2">
        <v>25000</v>
      </c>
      <c r="G1747" s="2">
        <f t="shared" si="27"/>
        <v>2831622</v>
      </c>
    </row>
    <row r="1748" spans="4:7" x14ac:dyDescent="0.3">
      <c r="D1748" s="2" t="s">
        <v>15094</v>
      </c>
      <c r="E1748" s="2">
        <v>8828771</v>
      </c>
      <c r="F1748" s="2">
        <v>6000000</v>
      </c>
      <c r="G1748" s="2">
        <f t="shared" si="27"/>
        <v>2828771</v>
      </c>
    </row>
    <row r="1749" spans="4:7" x14ac:dyDescent="0.3">
      <c r="D1749" s="2" t="s">
        <v>5195</v>
      </c>
      <c r="E1749" s="2">
        <v>52822418</v>
      </c>
      <c r="F1749" s="2">
        <v>50000000</v>
      </c>
      <c r="G1749" s="2">
        <f t="shared" si="27"/>
        <v>2822418</v>
      </c>
    </row>
    <row r="1750" spans="4:7" x14ac:dyDescent="0.3">
      <c r="D1750" s="2" t="s">
        <v>15008</v>
      </c>
      <c r="E1750" s="2">
        <v>15417771</v>
      </c>
      <c r="F1750" s="2">
        <v>12600000</v>
      </c>
      <c r="G1750" s="2">
        <f t="shared" si="27"/>
        <v>2817771</v>
      </c>
    </row>
    <row r="1751" spans="4:7" x14ac:dyDescent="0.3">
      <c r="D1751" s="2" t="s">
        <v>16373</v>
      </c>
      <c r="E1751" s="2">
        <v>10814185</v>
      </c>
      <c r="F1751" s="2">
        <v>8000000</v>
      </c>
      <c r="G1751" s="2">
        <f t="shared" si="27"/>
        <v>2814185</v>
      </c>
    </row>
    <row r="1752" spans="4:7" x14ac:dyDescent="0.3">
      <c r="D1752" s="2" t="s">
        <v>3091</v>
      </c>
      <c r="E1752" s="2">
        <v>55808744</v>
      </c>
      <c r="F1752" s="2">
        <v>53000000</v>
      </c>
      <c r="G1752" s="2">
        <f t="shared" si="27"/>
        <v>2808744</v>
      </c>
    </row>
    <row r="1753" spans="4:7" x14ac:dyDescent="0.3">
      <c r="D1753" s="2" t="s">
        <v>10870</v>
      </c>
      <c r="E1753" s="2">
        <v>32774834</v>
      </c>
      <c r="F1753" s="2">
        <v>30000000</v>
      </c>
      <c r="G1753" s="2">
        <f t="shared" si="27"/>
        <v>2774834</v>
      </c>
    </row>
    <row r="1754" spans="4:7" x14ac:dyDescent="0.3">
      <c r="D1754" s="2" t="s">
        <v>22526</v>
      </c>
      <c r="E1754" s="2">
        <v>3773863</v>
      </c>
      <c r="F1754" s="2">
        <v>1000000</v>
      </c>
      <c r="G1754" s="2">
        <f t="shared" si="27"/>
        <v>2773863</v>
      </c>
    </row>
    <row r="1755" spans="4:7" x14ac:dyDescent="0.3">
      <c r="D1755" s="2" t="s">
        <v>5178</v>
      </c>
      <c r="E1755" s="2">
        <v>52752475</v>
      </c>
      <c r="F1755" s="2">
        <v>50000000</v>
      </c>
      <c r="G1755" s="2">
        <f t="shared" si="27"/>
        <v>2752475</v>
      </c>
    </row>
    <row r="1756" spans="4:7" x14ac:dyDescent="0.3">
      <c r="D1756" s="2" t="s">
        <v>23566</v>
      </c>
      <c r="E1756" s="2">
        <v>2882062</v>
      </c>
      <c r="F1756" s="2">
        <v>150000</v>
      </c>
      <c r="G1756" s="2">
        <f t="shared" si="27"/>
        <v>2732062</v>
      </c>
    </row>
    <row r="1757" spans="4:7" x14ac:dyDescent="0.3">
      <c r="D1757" s="2" t="s">
        <v>22813</v>
      </c>
      <c r="E1757" s="2">
        <v>2938208</v>
      </c>
      <c r="F1757" s="2">
        <v>225000</v>
      </c>
      <c r="G1757" s="2">
        <f t="shared" si="27"/>
        <v>2713208</v>
      </c>
    </row>
    <row r="1758" spans="4:7" x14ac:dyDescent="0.3">
      <c r="D1758" s="2" t="s">
        <v>20601</v>
      </c>
      <c r="E1758" s="2">
        <v>4600000</v>
      </c>
      <c r="F1758" s="2">
        <v>1900000</v>
      </c>
      <c r="G1758" s="2">
        <f t="shared" si="27"/>
        <v>2700000</v>
      </c>
    </row>
    <row r="1759" spans="4:7" x14ac:dyDescent="0.3">
      <c r="D1759" s="2" t="s">
        <v>19614</v>
      </c>
      <c r="E1759" s="2">
        <v>5595428</v>
      </c>
      <c r="F1759" s="2">
        <v>2900000</v>
      </c>
      <c r="G1759" s="2">
        <f t="shared" si="27"/>
        <v>2695428</v>
      </c>
    </row>
    <row r="1760" spans="4:7" x14ac:dyDescent="0.3">
      <c r="D1760" s="2" t="s">
        <v>21152</v>
      </c>
      <c r="E1760" s="2">
        <v>3650677</v>
      </c>
      <c r="F1760" s="2">
        <v>960000</v>
      </c>
      <c r="G1760" s="2">
        <f t="shared" si="27"/>
        <v>2690677</v>
      </c>
    </row>
    <row r="1761" spans="4:7" x14ac:dyDescent="0.3">
      <c r="D1761" s="2" t="s">
        <v>8968</v>
      </c>
      <c r="E1761" s="2">
        <v>30688364</v>
      </c>
      <c r="F1761" s="2">
        <v>28000000</v>
      </c>
      <c r="G1761" s="2">
        <f t="shared" si="27"/>
        <v>2688364</v>
      </c>
    </row>
    <row r="1762" spans="4:7" x14ac:dyDescent="0.3">
      <c r="D1762" s="2" t="s">
        <v>6144</v>
      </c>
      <c r="E1762" s="2">
        <v>34667015</v>
      </c>
      <c r="F1762" s="2">
        <v>32000000</v>
      </c>
      <c r="G1762" s="2">
        <f t="shared" si="27"/>
        <v>2667015</v>
      </c>
    </row>
    <row r="1763" spans="4:7" x14ac:dyDescent="0.3">
      <c r="D1763" s="2" t="s">
        <v>6613</v>
      </c>
      <c r="E1763" s="2">
        <v>42615685</v>
      </c>
      <c r="F1763" s="2">
        <v>40000000</v>
      </c>
      <c r="G1763" s="2">
        <f t="shared" si="27"/>
        <v>2615685</v>
      </c>
    </row>
    <row r="1764" spans="4:7" x14ac:dyDescent="0.3">
      <c r="D1764" s="2" t="s">
        <v>17105</v>
      </c>
      <c r="E1764" s="2">
        <v>8596914</v>
      </c>
      <c r="F1764" s="2">
        <v>6000000</v>
      </c>
      <c r="G1764" s="2">
        <f t="shared" si="27"/>
        <v>2596914</v>
      </c>
    </row>
    <row r="1765" spans="4:7" x14ac:dyDescent="0.3">
      <c r="D1765" s="2" t="s">
        <v>14595</v>
      </c>
      <c r="E1765" s="2">
        <v>13592872</v>
      </c>
      <c r="F1765" s="2">
        <v>11000000</v>
      </c>
      <c r="G1765" s="2">
        <f t="shared" si="27"/>
        <v>2592872</v>
      </c>
    </row>
    <row r="1766" spans="4:7" x14ac:dyDescent="0.3">
      <c r="D1766" s="2" t="s">
        <v>7228</v>
      </c>
      <c r="E1766" s="2">
        <v>37788228</v>
      </c>
      <c r="F1766" s="2">
        <v>35200000</v>
      </c>
      <c r="G1766" s="2">
        <f t="shared" si="27"/>
        <v>2588228</v>
      </c>
    </row>
    <row r="1767" spans="4:7" x14ac:dyDescent="0.3">
      <c r="D1767" s="2" t="s">
        <v>19146</v>
      </c>
      <c r="E1767" s="2">
        <v>5776314</v>
      </c>
      <c r="F1767" s="2">
        <v>3200000</v>
      </c>
      <c r="G1767" s="2">
        <f t="shared" si="27"/>
        <v>2576314</v>
      </c>
    </row>
    <row r="1768" spans="4:7" x14ac:dyDescent="0.3">
      <c r="D1768" s="2" t="s">
        <v>6585</v>
      </c>
      <c r="E1768" s="2">
        <v>42575718</v>
      </c>
      <c r="F1768" s="2">
        <v>40000000</v>
      </c>
      <c r="G1768" s="2">
        <f t="shared" si="27"/>
        <v>2575718</v>
      </c>
    </row>
    <row r="1769" spans="4:7" x14ac:dyDescent="0.3">
      <c r="D1769" s="2" t="s">
        <v>17786</v>
      </c>
      <c r="E1769" s="2">
        <v>10572742</v>
      </c>
      <c r="F1769" s="2">
        <v>8000000</v>
      </c>
      <c r="G1769" s="2">
        <f t="shared" si="27"/>
        <v>2572742</v>
      </c>
    </row>
    <row r="1770" spans="4:7" x14ac:dyDescent="0.3">
      <c r="D1770" s="2" t="s">
        <v>15045</v>
      </c>
      <c r="E1770" s="2">
        <v>12570442</v>
      </c>
      <c r="F1770" s="2">
        <v>10000000</v>
      </c>
      <c r="G1770" s="2">
        <f t="shared" si="27"/>
        <v>2570442</v>
      </c>
    </row>
    <row r="1771" spans="4:7" x14ac:dyDescent="0.3">
      <c r="D1771" s="2" t="s">
        <v>14605</v>
      </c>
      <c r="E1771" s="2">
        <v>13558739</v>
      </c>
      <c r="F1771" s="2">
        <v>11000000</v>
      </c>
      <c r="G1771" s="2">
        <f t="shared" si="27"/>
        <v>2558739</v>
      </c>
    </row>
    <row r="1772" spans="4:7" x14ac:dyDescent="0.3">
      <c r="D1772" s="2" t="s">
        <v>10231</v>
      </c>
      <c r="E1772" s="2">
        <v>25556065</v>
      </c>
      <c r="F1772" s="2">
        <v>23000000</v>
      </c>
      <c r="G1772" s="2">
        <f t="shared" si="27"/>
        <v>2556065</v>
      </c>
    </row>
    <row r="1773" spans="4:7" x14ac:dyDescent="0.3">
      <c r="D1773" s="2" t="s">
        <v>18554</v>
      </c>
      <c r="E1773" s="2">
        <v>6525762</v>
      </c>
      <c r="F1773" s="2">
        <v>4000000</v>
      </c>
      <c r="G1773" s="2">
        <f t="shared" si="27"/>
        <v>2525762</v>
      </c>
    </row>
    <row r="1774" spans="4:7" x14ac:dyDescent="0.3">
      <c r="D1774" s="2" t="s">
        <v>15049</v>
      </c>
      <c r="E1774" s="2">
        <v>12514138</v>
      </c>
      <c r="F1774" s="2">
        <v>10000000</v>
      </c>
      <c r="G1774" s="2">
        <f t="shared" si="27"/>
        <v>2514138</v>
      </c>
    </row>
    <row r="1775" spans="4:7" x14ac:dyDescent="0.3">
      <c r="D1775" s="2" t="s">
        <v>9073</v>
      </c>
      <c r="E1775" s="2">
        <v>17508670</v>
      </c>
      <c r="F1775" s="2">
        <v>15000000</v>
      </c>
      <c r="G1775" s="2">
        <f t="shared" si="27"/>
        <v>2508670</v>
      </c>
    </row>
    <row r="1776" spans="4:7" x14ac:dyDescent="0.3">
      <c r="D1776" s="2" t="s">
        <v>9302</v>
      </c>
      <c r="E1776" s="2">
        <v>28501651</v>
      </c>
      <c r="F1776" s="2">
        <v>26000000</v>
      </c>
      <c r="G1776" s="2">
        <f t="shared" si="27"/>
        <v>2501651</v>
      </c>
    </row>
    <row r="1777" spans="4:7" x14ac:dyDescent="0.3">
      <c r="D1777" s="2" t="s">
        <v>11644</v>
      </c>
      <c r="E1777" s="2">
        <v>21483154</v>
      </c>
      <c r="F1777" s="2">
        <v>19000000</v>
      </c>
      <c r="G1777" s="2">
        <f t="shared" si="27"/>
        <v>2483154</v>
      </c>
    </row>
    <row r="1778" spans="4:7" x14ac:dyDescent="0.3">
      <c r="D1778" s="2" t="s">
        <v>7424</v>
      </c>
      <c r="E1778" s="2">
        <v>37481242</v>
      </c>
      <c r="F1778" s="2">
        <v>35000000</v>
      </c>
      <c r="G1778" s="2">
        <f t="shared" si="27"/>
        <v>2481242</v>
      </c>
    </row>
    <row r="1779" spans="4:7" x14ac:dyDescent="0.3">
      <c r="D1779" s="2" t="s">
        <v>13075</v>
      </c>
      <c r="E1779" s="2">
        <v>17439163</v>
      </c>
      <c r="F1779" s="2">
        <v>15000000</v>
      </c>
      <c r="G1779" s="2">
        <f t="shared" si="27"/>
        <v>2439163</v>
      </c>
    </row>
    <row r="1780" spans="4:7" x14ac:dyDescent="0.3">
      <c r="D1780" s="2" t="s">
        <v>22947</v>
      </c>
      <c r="E1780" s="2">
        <v>2808000</v>
      </c>
      <c r="F1780" s="2">
        <v>379000</v>
      </c>
      <c r="G1780" s="2">
        <f t="shared" si="27"/>
        <v>2429000</v>
      </c>
    </row>
    <row r="1781" spans="4:7" x14ac:dyDescent="0.3">
      <c r="D1781" s="2" t="s">
        <v>12955</v>
      </c>
      <c r="E1781" s="2">
        <v>17411331</v>
      </c>
      <c r="F1781" s="2">
        <v>15000000</v>
      </c>
      <c r="G1781" s="2">
        <f t="shared" si="27"/>
        <v>2411331</v>
      </c>
    </row>
    <row r="1782" spans="4:7" x14ac:dyDescent="0.3">
      <c r="D1782" s="2" t="s">
        <v>21248</v>
      </c>
      <c r="E1782" s="2">
        <v>2833383</v>
      </c>
      <c r="F1782" s="2">
        <v>427000</v>
      </c>
      <c r="G1782" s="2">
        <f t="shared" si="27"/>
        <v>2406383</v>
      </c>
    </row>
    <row r="1783" spans="4:7" x14ac:dyDescent="0.3">
      <c r="D1783" s="2" t="s">
        <v>4172</v>
      </c>
      <c r="E1783" s="2">
        <v>62401264</v>
      </c>
      <c r="F1783" s="2">
        <v>60000000</v>
      </c>
      <c r="G1783" s="2">
        <f t="shared" si="27"/>
        <v>2401264</v>
      </c>
    </row>
    <row r="1784" spans="4:7" x14ac:dyDescent="0.3">
      <c r="D1784" s="2" t="s">
        <v>22381</v>
      </c>
      <c r="E1784" s="2">
        <v>3000000</v>
      </c>
      <c r="F1784" s="2">
        <v>609000</v>
      </c>
      <c r="G1784" s="2">
        <f t="shared" si="27"/>
        <v>2391000</v>
      </c>
    </row>
    <row r="1785" spans="4:7" x14ac:dyDescent="0.3">
      <c r="D1785" s="2" t="s">
        <v>21637</v>
      </c>
      <c r="E1785" s="2">
        <v>3386698</v>
      </c>
      <c r="F1785" s="2">
        <v>1000000</v>
      </c>
      <c r="G1785" s="2">
        <f t="shared" si="27"/>
        <v>2386698</v>
      </c>
    </row>
    <row r="1786" spans="4:7" x14ac:dyDescent="0.3">
      <c r="D1786" s="2" t="s">
        <v>9776</v>
      </c>
      <c r="E1786" s="2">
        <v>15361537</v>
      </c>
      <c r="F1786" s="2">
        <v>13000000</v>
      </c>
      <c r="G1786" s="2">
        <f t="shared" si="27"/>
        <v>2361537</v>
      </c>
    </row>
    <row r="1787" spans="4:7" x14ac:dyDescent="0.3">
      <c r="D1787" s="2" t="s">
        <v>8540</v>
      </c>
      <c r="E1787" s="2">
        <v>32357532</v>
      </c>
      <c r="F1787" s="2">
        <v>30000000</v>
      </c>
      <c r="G1787" s="2">
        <f t="shared" si="27"/>
        <v>2357532</v>
      </c>
    </row>
    <row r="1788" spans="4:7" x14ac:dyDescent="0.3">
      <c r="D1788" s="2" t="s">
        <v>13593</v>
      </c>
      <c r="E1788" s="2">
        <v>15854988</v>
      </c>
      <c r="F1788" s="2">
        <v>13500000</v>
      </c>
      <c r="G1788" s="2">
        <f t="shared" si="27"/>
        <v>2354988</v>
      </c>
    </row>
    <row r="1789" spans="4:7" x14ac:dyDescent="0.3">
      <c r="D1789" s="2" t="s">
        <v>13464</v>
      </c>
      <c r="E1789" s="2">
        <v>14348123</v>
      </c>
      <c r="F1789" s="2">
        <v>12000000</v>
      </c>
      <c r="G1789" s="2">
        <f t="shared" si="27"/>
        <v>2348123</v>
      </c>
    </row>
    <row r="1790" spans="4:7" x14ac:dyDescent="0.3">
      <c r="D1790" s="2" t="s">
        <v>18951</v>
      </c>
      <c r="E1790" s="2">
        <v>5923044</v>
      </c>
      <c r="F1790" s="2">
        <v>3600000</v>
      </c>
      <c r="G1790" s="2">
        <f t="shared" si="27"/>
        <v>2323044</v>
      </c>
    </row>
    <row r="1791" spans="4:7" x14ac:dyDescent="0.3">
      <c r="D1791" s="2" t="s">
        <v>5857</v>
      </c>
      <c r="E1791" s="2">
        <v>47307550</v>
      </c>
      <c r="F1791" s="2">
        <v>45000000</v>
      </c>
      <c r="G1791" s="2">
        <f t="shared" si="27"/>
        <v>2307550</v>
      </c>
    </row>
    <row r="1792" spans="4:7" x14ac:dyDescent="0.3">
      <c r="D1792" s="2" t="s">
        <v>7477</v>
      </c>
      <c r="E1792" s="2">
        <v>37304950</v>
      </c>
      <c r="F1792" s="2">
        <v>35000000</v>
      </c>
      <c r="G1792" s="2">
        <f t="shared" si="27"/>
        <v>2304950</v>
      </c>
    </row>
    <row r="1793" spans="4:7" x14ac:dyDescent="0.3">
      <c r="D1793" s="2" t="s">
        <v>13444</v>
      </c>
      <c r="E1793" s="2">
        <v>16298046</v>
      </c>
      <c r="F1793" s="2">
        <v>14000000</v>
      </c>
      <c r="G1793" s="2">
        <f t="shared" si="27"/>
        <v>2298046</v>
      </c>
    </row>
    <row r="1794" spans="4:7" x14ac:dyDescent="0.3">
      <c r="D1794" s="2" t="s">
        <v>19359</v>
      </c>
      <c r="E1794" s="2">
        <v>4170647</v>
      </c>
      <c r="F1794" s="2">
        <v>1900000</v>
      </c>
      <c r="G1794" s="2">
        <f t="shared" si="27"/>
        <v>2270647</v>
      </c>
    </row>
    <row r="1795" spans="4:7" x14ac:dyDescent="0.3">
      <c r="D1795" s="2" t="s">
        <v>16093</v>
      </c>
      <c r="E1795" s="2">
        <v>10269307</v>
      </c>
      <c r="F1795" s="2">
        <v>8000000</v>
      </c>
      <c r="G1795" s="2">
        <f t="shared" si="27"/>
        <v>2269307</v>
      </c>
    </row>
    <row r="1796" spans="4:7" x14ac:dyDescent="0.3">
      <c r="D1796" s="2" t="s">
        <v>22767</v>
      </c>
      <c r="E1796" s="2">
        <v>2712293</v>
      </c>
      <c r="F1796" s="2">
        <v>450000</v>
      </c>
      <c r="G1796" s="2">
        <f t="shared" si="27"/>
        <v>2262293</v>
      </c>
    </row>
    <row r="1797" spans="4:7" x14ac:dyDescent="0.3">
      <c r="D1797" s="2" t="s">
        <v>12985</v>
      </c>
      <c r="E1797" s="2">
        <v>17237244</v>
      </c>
      <c r="F1797" s="2">
        <v>15000000</v>
      </c>
      <c r="G1797" s="2">
        <f t="shared" ref="G1797:G1860" si="28">E1797-F1797</f>
        <v>2237244</v>
      </c>
    </row>
    <row r="1798" spans="4:7" x14ac:dyDescent="0.3">
      <c r="D1798" s="2" t="s">
        <v>23409</v>
      </c>
      <c r="E1798" s="2">
        <v>2428241</v>
      </c>
      <c r="F1798" s="2">
        <v>200000</v>
      </c>
      <c r="G1798" s="2">
        <f t="shared" si="28"/>
        <v>2228241</v>
      </c>
    </row>
    <row r="1799" spans="4:7" x14ac:dyDescent="0.3">
      <c r="D1799" s="2" t="s">
        <v>14647</v>
      </c>
      <c r="E1799" s="2">
        <v>13214255</v>
      </c>
      <c r="F1799" s="2">
        <v>11000000</v>
      </c>
      <c r="G1799" s="2">
        <f t="shared" si="28"/>
        <v>2214255</v>
      </c>
    </row>
    <row r="1800" spans="4:7" x14ac:dyDescent="0.3">
      <c r="D1800" s="2" t="s">
        <v>16571</v>
      </c>
      <c r="E1800" s="2">
        <v>9190525</v>
      </c>
      <c r="F1800" s="2">
        <v>7000000</v>
      </c>
      <c r="G1800" s="2">
        <f t="shared" si="28"/>
        <v>2190525</v>
      </c>
    </row>
    <row r="1801" spans="4:7" x14ac:dyDescent="0.3">
      <c r="D1801" s="2" t="s">
        <v>7881</v>
      </c>
      <c r="E1801" s="2">
        <v>34180954</v>
      </c>
      <c r="F1801" s="2">
        <v>32000000</v>
      </c>
      <c r="G1801" s="2">
        <f t="shared" si="28"/>
        <v>2180954</v>
      </c>
    </row>
    <row r="1802" spans="4:7" x14ac:dyDescent="0.3">
      <c r="D1802" s="2" t="s">
        <v>5568</v>
      </c>
      <c r="E1802" s="2">
        <v>50173190</v>
      </c>
      <c r="F1802" s="2">
        <v>48000000</v>
      </c>
      <c r="G1802" s="2">
        <f t="shared" si="28"/>
        <v>2173190</v>
      </c>
    </row>
    <row r="1803" spans="4:7" x14ac:dyDescent="0.3">
      <c r="D1803" s="2" t="s">
        <v>16588</v>
      </c>
      <c r="E1803" s="2">
        <v>9166863</v>
      </c>
      <c r="F1803" s="2">
        <v>7000000</v>
      </c>
      <c r="G1803" s="2">
        <f t="shared" si="28"/>
        <v>2166863</v>
      </c>
    </row>
    <row r="1804" spans="4:7" x14ac:dyDescent="0.3">
      <c r="D1804" s="2" t="s">
        <v>12361</v>
      </c>
      <c r="E1804" s="2">
        <v>18663911</v>
      </c>
      <c r="F1804" s="2">
        <v>16500000</v>
      </c>
      <c r="G1804" s="2">
        <f t="shared" si="28"/>
        <v>2163911</v>
      </c>
    </row>
    <row r="1805" spans="4:7" x14ac:dyDescent="0.3">
      <c r="D1805" s="2" t="s">
        <v>8446</v>
      </c>
      <c r="E1805" s="2">
        <v>32154410</v>
      </c>
      <c r="F1805" s="2">
        <v>30000000</v>
      </c>
      <c r="G1805" s="2">
        <f t="shared" si="28"/>
        <v>2154410</v>
      </c>
    </row>
    <row r="1806" spans="4:7" x14ac:dyDescent="0.3">
      <c r="D1806" s="2" t="s">
        <v>8369</v>
      </c>
      <c r="E1806" s="2">
        <v>40137776</v>
      </c>
      <c r="F1806" s="2">
        <v>38000000</v>
      </c>
      <c r="G1806" s="2">
        <f t="shared" si="28"/>
        <v>2137776</v>
      </c>
    </row>
    <row r="1807" spans="4:7" x14ac:dyDescent="0.3">
      <c r="D1807" s="2" t="s">
        <v>5136</v>
      </c>
      <c r="E1807" s="2">
        <v>67128202</v>
      </c>
      <c r="F1807" s="2">
        <v>65000000</v>
      </c>
      <c r="G1807" s="2">
        <f t="shared" si="28"/>
        <v>2128202</v>
      </c>
    </row>
    <row r="1808" spans="4:7" x14ac:dyDescent="0.3">
      <c r="D1808" s="2" t="s">
        <v>16118</v>
      </c>
      <c r="E1808" s="2">
        <v>10106233</v>
      </c>
      <c r="F1808" s="2">
        <v>8000000</v>
      </c>
      <c r="G1808" s="2">
        <f t="shared" si="28"/>
        <v>2106233</v>
      </c>
    </row>
    <row r="1809" spans="4:7" x14ac:dyDescent="0.3">
      <c r="D1809" s="2" t="s">
        <v>14608</v>
      </c>
      <c r="E1809" s="2">
        <v>13103828</v>
      </c>
      <c r="F1809" s="2">
        <v>11000000</v>
      </c>
      <c r="G1809" s="2">
        <f t="shared" si="28"/>
        <v>2103828</v>
      </c>
    </row>
    <row r="1810" spans="4:7" x14ac:dyDescent="0.3">
      <c r="D1810" s="2" t="s">
        <v>16579</v>
      </c>
      <c r="E1810" s="2">
        <v>9094451</v>
      </c>
      <c r="F1810" s="2">
        <v>7000000</v>
      </c>
      <c r="G1810" s="2">
        <f t="shared" si="28"/>
        <v>2094451</v>
      </c>
    </row>
    <row r="1811" spans="4:7" x14ac:dyDescent="0.3">
      <c r="D1811" s="2" t="s">
        <v>23036</v>
      </c>
      <c r="E1811" s="2">
        <v>2360184</v>
      </c>
      <c r="F1811" s="2">
        <v>300000</v>
      </c>
      <c r="G1811" s="2">
        <f t="shared" si="28"/>
        <v>2060184</v>
      </c>
    </row>
    <row r="1812" spans="4:7" x14ac:dyDescent="0.3">
      <c r="D1812" s="2" t="s">
        <v>7839</v>
      </c>
      <c r="E1812" s="2">
        <v>35057332</v>
      </c>
      <c r="F1812" s="2">
        <v>33000000</v>
      </c>
      <c r="G1812" s="2">
        <f t="shared" si="28"/>
        <v>2057332</v>
      </c>
    </row>
    <row r="1813" spans="4:7" x14ac:dyDescent="0.3">
      <c r="D1813" s="2" t="s">
        <v>302</v>
      </c>
      <c r="E1813" s="2">
        <v>172051787</v>
      </c>
      <c r="F1813" s="2">
        <v>170000000</v>
      </c>
      <c r="G1813" s="2">
        <f t="shared" si="28"/>
        <v>2051787</v>
      </c>
    </row>
    <row r="1814" spans="4:7" x14ac:dyDescent="0.3">
      <c r="D1814" s="2" t="s">
        <v>7469</v>
      </c>
      <c r="E1814" s="2">
        <v>32048809</v>
      </c>
      <c r="F1814" s="2">
        <v>30000000</v>
      </c>
      <c r="G1814" s="2">
        <f t="shared" si="28"/>
        <v>2048809</v>
      </c>
    </row>
    <row r="1815" spans="4:7" x14ac:dyDescent="0.3">
      <c r="D1815" s="2" t="s">
        <v>24120</v>
      </c>
      <c r="E1815" s="2">
        <v>2040920</v>
      </c>
      <c r="F1815" s="2">
        <v>7000</v>
      </c>
      <c r="G1815" s="2">
        <f t="shared" si="28"/>
        <v>2033920</v>
      </c>
    </row>
    <row r="1816" spans="4:7" x14ac:dyDescent="0.3">
      <c r="D1816" s="2" t="s">
        <v>7760</v>
      </c>
      <c r="E1816" s="2">
        <v>32000000</v>
      </c>
      <c r="F1816" s="2">
        <v>30000000</v>
      </c>
      <c r="G1816" s="2">
        <f t="shared" si="28"/>
        <v>2000000</v>
      </c>
    </row>
    <row r="1817" spans="4:7" x14ac:dyDescent="0.3">
      <c r="D1817" s="2" t="s">
        <v>22325</v>
      </c>
      <c r="E1817" s="2">
        <v>2694973</v>
      </c>
      <c r="F1817" s="2">
        <v>700000</v>
      </c>
      <c r="G1817" s="2">
        <f t="shared" si="28"/>
        <v>1994973</v>
      </c>
    </row>
    <row r="1818" spans="4:7" x14ac:dyDescent="0.3">
      <c r="D1818" s="2" t="s">
        <v>20641</v>
      </c>
      <c r="E1818" s="2">
        <v>2957978</v>
      </c>
      <c r="F1818" s="2">
        <v>1000000</v>
      </c>
      <c r="G1818" s="2">
        <f t="shared" si="28"/>
        <v>1957978</v>
      </c>
    </row>
    <row r="1819" spans="4:7" x14ac:dyDescent="0.3">
      <c r="D1819" s="2" t="s">
        <v>20957</v>
      </c>
      <c r="E1819" s="2">
        <v>3447339</v>
      </c>
      <c r="F1819" s="2">
        <v>1500000</v>
      </c>
      <c r="G1819" s="2">
        <f t="shared" si="28"/>
        <v>1947339</v>
      </c>
    </row>
    <row r="1820" spans="4:7" x14ac:dyDescent="0.3">
      <c r="D1820" s="2" t="s">
        <v>4676</v>
      </c>
      <c r="E1820" s="2">
        <v>56932305</v>
      </c>
      <c r="F1820" s="2">
        <v>55000000</v>
      </c>
      <c r="G1820" s="2">
        <f t="shared" si="28"/>
        <v>1932305</v>
      </c>
    </row>
    <row r="1821" spans="4:7" x14ac:dyDescent="0.3">
      <c r="D1821" s="2" t="s">
        <v>1353</v>
      </c>
      <c r="E1821" s="2">
        <v>131920333</v>
      </c>
      <c r="F1821" s="2">
        <v>130000000</v>
      </c>
      <c r="G1821" s="2">
        <f t="shared" si="28"/>
        <v>1920333</v>
      </c>
    </row>
    <row r="1822" spans="4:7" x14ac:dyDescent="0.3">
      <c r="D1822" s="2" t="s">
        <v>20252</v>
      </c>
      <c r="E1822" s="2">
        <v>3885134</v>
      </c>
      <c r="F1822" s="2">
        <v>2000000</v>
      </c>
      <c r="G1822" s="2">
        <f t="shared" si="28"/>
        <v>1885134</v>
      </c>
    </row>
    <row r="1823" spans="4:7" x14ac:dyDescent="0.3">
      <c r="D1823" s="2" t="s">
        <v>22800</v>
      </c>
      <c r="E1823" s="2">
        <v>2300000</v>
      </c>
      <c r="F1823" s="2">
        <v>439000</v>
      </c>
      <c r="G1823" s="2">
        <f t="shared" si="28"/>
        <v>1861000</v>
      </c>
    </row>
    <row r="1824" spans="4:7" x14ac:dyDescent="0.3">
      <c r="D1824" s="2" t="s">
        <v>19055</v>
      </c>
      <c r="E1824" s="2">
        <v>5354039</v>
      </c>
      <c r="F1824" s="2">
        <v>3500000</v>
      </c>
      <c r="G1824" s="2">
        <f t="shared" si="28"/>
        <v>1854039</v>
      </c>
    </row>
    <row r="1825" spans="4:7" x14ac:dyDescent="0.3">
      <c r="D1825" s="2" t="s">
        <v>5846</v>
      </c>
      <c r="E1825" s="2">
        <v>46815748</v>
      </c>
      <c r="F1825" s="2">
        <v>45000000</v>
      </c>
      <c r="G1825" s="2">
        <f t="shared" si="28"/>
        <v>1815748</v>
      </c>
    </row>
    <row r="1826" spans="4:7" x14ac:dyDescent="0.3">
      <c r="D1826" s="2" t="s">
        <v>6532</v>
      </c>
      <c r="E1826" s="2">
        <v>41797066</v>
      </c>
      <c r="F1826" s="2">
        <v>40000000</v>
      </c>
      <c r="G1826" s="2">
        <f t="shared" si="28"/>
        <v>1797066</v>
      </c>
    </row>
    <row r="1827" spans="4:7" x14ac:dyDescent="0.3">
      <c r="D1827" s="2" t="s">
        <v>17821</v>
      </c>
      <c r="E1827" s="2">
        <v>6755271</v>
      </c>
      <c r="F1827" s="2">
        <v>5000000</v>
      </c>
      <c r="G1827" s="2">
        <f t="shared" si="28"/>
        <v>1755271</v>
      </c>
    </row>
    <row r="1828" spans="4:7" x14ac:dyDescent="0.3">
      <c r="D1828" s="2" t="s">
        <v>8442</v>
      </c>
      <c r="E1828" s="2">
        <v>31743332</v>
      </c>
      <c r="F1828" s="2">
        <v>30000000</v>
      </c>
      <c r="G1828" s="2">
        <f t="shared" si="28"/>
        <v>1743332</v>
      </c>
    </row>
    <row r="1829" spans="4:7" x14ac:dyDescent="0.3">
      <c r="D1829" s="2" t="s">
        <v>23167</v>
      </c>
      <c r="E1829" s="2">
        <v>1977544</v>
      </c>
      <c r="F1829" s="2">
        <v>250000</v>
      </c>
      <c r="G1829" s="2">
        <f t="shared" si="28"/>
        <v>1727544</v>
      </c>
    </row>
    <row r="1830" spans="4:7" x14ac:dyDescent="0.3">
      <c r="D1830" s="2" t="s">
        <v>15059</v>
      </c>
      <c r="E1830" s="2">
        <v>11703287</v>
      </c>
      <c r="F1830" s="2">
        <v>10000000</v>
      </c>
      <c r="G1830" s="2">
        <f t="shared" si="28"/>
        <v>1703287</v>
      </c>
    </row>
    <row r="1831" spans="4:7" x14ac:dyDescent="0.3">
      <c r="D1831" s="2" t="s">
        <v>12167</v>
      </c>
      <c r="E1831" s="2">
        <v>19179969</v>
      </c>
      <c r="F1831" s="2">
        <v>17500000</v>
      </c>
      <c r="G1831" s="2">
        <f t="shared" si="28"/>
        <v>1679969</v>
      </c>
    </row>
    <row r="1832" spans="4:7" x14ac:dyDescent="0.3">
      <c r="D1832" s="2" t="s">
        <v>13786</v>
      </c>
      <c r="E1832" s="2">
        <v>14677654</v>
      </c>
      <c r="F1832" s="2">
        <v>13000000</v>
      </c>
      <c r="G1832" s="2">
        <f t="shared" si="28"/>
        <v>1677654</v>
      </c>
    </row>
    <row r="1833" spans="4:7" x14ac:dyDescent="0.3">
      <c r="D1833" s="2" t="s">
        <v>16576</v>
      </c>
      <c r="E1833" s="2">
        <v>9176553</v>
      </c>
      <c r="F1833" s="2">
        <v>7500000</v>
      </c>
      <c r="G1833" s="2">
        <f t="shared" si="28"/>
        <v>1676553</v>
      </c>
    </row>
    <row r="1834" spans="4:7" x14ac:dyDescent="0.3">
      <c r="D1834" s="2" t="s">
        <v>21316</v>
      </c>
      <c r="E1834" s="2">
        <v>2859955</v>
      </c>
      <c r="F1834" s="2">
        <v>1200000</v>
      </c>
      <c r="G1834" s="2">
        <f t="shared" si="28"/>
        <v>1659955</v>
      </c>
    </row>
    <row r="1835" spans="4:7" x14ac:dyDescent="0.3">
      <c r="D1835" s="2" t="s">
        <v>9652</v>
      </c>
      <c r="E1835" s="2">
        <v>31655091</v>
      </c>
      <c r="F1835" s="2">
        <v>30000000</v>
      </c>
      <c r="G1835" s="2">
        <f t="shared" si="28"/>
        <v>1655091</v>
      </c>
    </row>
    <row r="1836" spans="4:7" x14ac:dyDescent="0.3">
      <c r="D1836" s="2" t="s">
        <v>22337</v>
      </c>
      <c r="E1836" s="2">
        <v>2301777</v>
      </c>
      <c r="F1836" s="2">
        <v>650000</v>
      </c>
      <c r="G1836" s="2">
        <f t="shared" si="28"/>
        <v>1651777</v>
      </c>
    </row>
    <row r="1837" spans="4:7" x14ac:dyDescent="0.3">
      <c r="D1837" s="2" t="s">
        <v>19629</v>
      </c>
      <c r="E1837" s="2">
        <v>3123749</v>
      </c>
      <c r="F1837" s="2">
        <v>1500000</v>
      </c>
      <c r="G1837" s="2">
        <f t="shared" si="28"/>
        <v>1623749</v>
      </c>
    </row>
    <row r="1838" spans="4:7" x14ac:dyDescent="0.3">
      <c r="D1838" s="2" t="s">
        <v>21319</v>
      </c>
      <c r="E1838" s="2">
        <v>2812029</v>
      </c>
      <c r="F1838" s="2">
        <v>1200000</v>
      </c>
      <c r="G1838" s="2">
        <f t="shared" si="28"/>
        <v>1612029</v>
      </c>
    </row>
    <row r="1839" spans="4:7" x14ac:dyDescent="0.3">
      <c r="D1839" s="2" t="s">
        <v>13485</v>
      </c>
      <c r="E1839" s="2">
        <v>12610731</v>
      </c>
      <c r="F1839" s="2">
        <v>11000000</v>
      </c>
      <c r="G1839" s="2">
        <f t="shared" si="28"/>
        <v>1610731</v>
      </c>
    </row>
    <row r="1840" spans="4:7" x14ac:dyDescent="0.3">
      <c r="D1840" s="2" t="s">
        <v>20261</v>
      </c>
      <c r="E1840" s="2">
        <v>3590010</v>
      </c>
      <c r="F1840" s="2">
        <v>2000000</v>
      </c>
      <c r="G1840" s="2">
        <f t="shared" si="28"/>
        <v>1590010</v>
      </c>
    </row>
    <row r="1841" spans="4:7" x14ac:dyDescent="0.3">
      <c r="D1841" s="2" t="s">
        <v>13921</v>
      </c>
      <c r="E1841" s="2">
        <v>14060950</v>
      </c>
      <c r="F1841" s="2">
        <v>12500000</v>
      </c>
      <c r="G1841" s="2">
        <f t="shared" si="28"/>
        <v>1560950</v>
      </c>
    </row>
    <row r="1842" spans="4:7" x14ac:dyDescent="0.3">
      <c r="D1842" s="2" t="s">
        <v>13447</v>
      </c>
      <c r="E1842" s="2">
        <v>15549702</v>
      </c>
      <c r="F1842" s="2">
        <v>14000000</v>
      </c>
      <c r="G1842" s="2">
        <f t="shared" si="28"/>
        <v>1549702</v>
      </c>
    </row>
    <row r="1843" spans="4:7" x14ac:dyDescent="0.3">
      <c r="D1843" s="2" t="s">
        <v>22539</v>
      </c>
      <c r="E1843" s="2">
        <v>2047570</v>
      </c>
      <c r="F1843" s="2">
        <v>500000</v>
      </c>
      <c r="G1843" s="2">
        <f t="shared" si="28"/>
        <v>1547570</v>
      </c>
    </row>
    <row r="1844" spans="4:7" x14ac:dyDescent="0.3">
      <c r="D1844" s="2" t="s">
        <v>17102</v>
      </c>
      <c r="E1844" s="2">
        <v>7518876</v>
      </c>
      <c r="F1844" s="2">
        <v>6000000</v>
      </c>
      <c r="G1844" s="2">
        <f t="shared" si="28"/>
        <v>1518876</v>
      </c>
    </row>
    <row r="1845" spans="4:7" x14ac:dyDescent="0.3">
      <c r="D1845" s="2" t="s">
        <v>21658</v>
      </c>
      <c r="E1845" s="2">
        <v>2508841</v>
      </c>
      <c r="F1845" s="2">
        <v>1000000</v>
      </c>
      <c r="G1845" s="2">
        <f t="shared" si="28"/>
        <v>1508841</v>
      </c>
    </row>
    <row r="1846" spans="4:7" x14ac:dyDescent="0.3">
      <c r="D1846" s="2" t="s">
        <v>13451</v>
      </c>
      <c r="E1846" s="2">
        <v>15483540</v>
      </c>
      <c r="F1846" s="2">
        <v>14000000</v>
      </c>
      <c r="G1846" s="2">
        <f t="shared" si="28"/>
        <v>1483540</v>
      </c>
    </row>
    <row r="1847" spans="4:7" x14ac:dyDescent="0.3">
      <c r="D1847" s="2" t="s">
        <v>12969</v>
      </c>
      <c r="E1847" s="2">
        <v>16459004</v>
      </c>
      <c r="F1847" s="2">
        <v>15000000</v>
      </c>
      <c r="G1847" s="2">
        <f t="shared" si="28"/>
        <v>1459004</v>
      </c>
    </row>
    <row r="1848" spans="4:7" x14ac:dyDescent="0.3">
      <c r="D1848" s="2" t="s">
        <v>23656</v>
      </c>
      <c r="E1848" s="2">
        <v>1573712</v>
      </c>
      <c r="F1848" s="2">
        <v>125000</v>
      </c>
      <c r="G1848" s="2">
        <f t="shared" si="28"/>
        <v>1448712</v>
      </c>
    </row>
    <row r="1849" spans="4:7" x14ac:dyDescent="0.3">
      <c r="D1849" s="2" t="s">
        <v>19644</v>
      </c>
      <c r="E1849" s="2">
        <v>3645438</v>
      </c>
      <c r="F1849" s="2">
        <v>2200000</v>
      </c>
      <c r="G1849" s="2">
        <f t="shared" si="28"/>
        <v>1445438</v>
      </c>
    </row>
    <row r="1850" spans="4:7" x14ac:dyDescent="0.3">
      <c r="D1850" s="2" t="s">
        <v>10988</v>
      </c>
      <c r="E1850" s="2">
        <v>21413105</v>
      </c>
      <c r="F1850" s="2">
        <v>20000000</v>
      </c>
      <c r="G1850" s="2">
        <f t="shared" si="28"/>
        <v>1413105</v>
      </c>
    </row>
    <row r="1851" spans="4:7" x14ac:dyDescent="0.3">
      <c r="D1851" s="2" t="s">
        <v>17360</v>
      </c>
      <c r="E1851" s="2">
        <v>7009668</v>
      </c>
      <c r="F1851" s="2">
        <v>5600000</v>
      </c>
      <c r="G1851" s="2">
        <f t="shared" si="28"/>
        <v>1409668</v>
      </c>
    </row>
    <row r="1852" spans="4:7" x14ac:dyDescent="0.3">
      <c r="D1852" s="2" t="s">
        <v>16592</v>
      </c>
      <c r="E1852" s="2">
        <v>8373585</v>
      </c>
      <c r="F1852" s="2">
        <v>7000000</v>
      </c>
      <c r="G1852" s="2">
        <f t="shared" si="28"/>
        <v>1373585</v>
      </c>
    </row>
    <row r="1853" spans="4:7" x14ac:dyDescent="0.3">
      <c r="D1853" s="2" t="s">
        <v>23032</v>
      </c>
      <c r="E1853" s="2">
        <v>1652472</v>
      </c>
      <c r="F1853" s="2">
        <v>300000</v>
      </c>
      <c r="G1853" s="2">
        <f t="shared" si="28"/>
        <v>1352472</v>
      </c>
    </row>
    <row r="1854" spans="4:7" x14ac:dyDescent="0.3">
      <c r="D1854" s="2" t="s">
        <v>20270</v>
      </c>
      <c r="E1854" s="2">
        <v>3335839</v>
      </c>
      <c r="F1854" s="2">
        <v>2000000</v>
      </c>
      <c r="G1854" s="2">
        <f t="shared" si="28"/>
        <v>1335839</v>
      </c>
    </row>
    <row r="1855" spans="4:7" x14ac:dyDescent="0.3">
      <c r="D1855" s="2" t="s">
        <v>22853</v>
      </c>
      <c r="E1855" s="2">
        <v>1689999</v>
      </c>
      <c r="F1855" s="2">
        <v>400000</v>
      </c>
      <c r="G1855" s="2">
        <f t="shared" si="28"/>
        <v>1289999</v>
      </c>
    </row>
    <row r="1856" spans="4:7" x14ac:dyDescent="0.3">
      <c r="D1856" s="2" t="s">
        <v>22168</v>
      </c>
      <c r="E1856" s="2">
        <v>2073984</v>
      </c>
      <c r="F1856" s="2">
        <v>800000</v>
      </c>
      <c r="G1856" s="2">
        <f t="shared" si="28"/>
        <v>1273984</v>
      </c>
    </row>
    <row r="1857" spans="4:7" x14ac:dyDescent="0.3">
      <c r="D1857" s="2" t="s">
        <v>20689</v>
      </c>
      <c r="E1857" s="2">
        <v>3050934</v>
      </c>
      <c r="F1857" s="2">
        <v>1800000</v>
      </c>
      <c r="G1857" s="2">
        <f t="shared" si="28"/>
        <v>1250934</v>
      </c>
    </row>
    <row r="1858" spans="4:7" x14ac:dyDescent="0.3">
      <c r="D1858" s="2" t="s">
        <v>17428</v>
      </c>
      <c r="E1858" s="2">
        <v>6239558</v>
      </c>
      <c r="F1858" s="2">
        <v>5000000</v>
      </c>
      <c r="G1858" s="2">
        <f t="shared" si="28"/>
        <v>1239558</v>
      </c>
    </row>
    <row r="1859" spans="4:7" x14ac:dyDescent="0.3">
      <c r="D1859" s="2" t="s">
        <v>1760</v>
      </c>
      <c r="E1859" s="2">
        <v>101228120</v>
      </c>
      <c r="F1859" s="2">
        <v>100000000</v>
      </c>
      <c r="G1859" s="2">
        <f t="shared" si="28"/>
        <v>1228120</v>
      </c>
    </row>
    <row r="1860" spans="4:7" x14ac:dyDescent="0.3">
      <c r="D1860" s="2" t="s">
        <v>23551</v>
      </c>
      <c r="E1860" s="2">
        <v>1316074</v>
      </c>
      <c r="F1860" s="2">
        <v>100000</v>
      </c>
      <c r="G1860" s="2">
        <f t="shared" si="28"/>
        <v>1216074</v>
      </c>
    </row>
    <row r="1861" spans="4:7" x14ac:dyDescent="0.3">
      <c r="D1861" s="2" t="s">
        <v>24001</v>
      </c>
      <c r="E1861" s="2">
        <v>1227508</v>
      </c>
      <c r="F1861" s="2">
        <v>23000</v>
      </c>
      <c r="G1861" s="2">
        <f t="shared" ref="G1861:G1924" si="29">E1861-F1861</f>
        <v>1204508</v>
      </c>
    </row>
    <row r="1862" spans="4:7" x14ac:dyDescent="0.3">
      <c r="D1862" s="2" t="s">
        <v>11009</v>
      </c>
      <c r="E1862" s="2">
        <v>21200000</v>
      </c>
      <c r="F1862" s="2">
        <v>20000000</v>
      </c>
      <c r="G1862" s="2">
        <f t="shared" si="29"/>
        <v>1200000</v>
      </c>
    </row>
    <row r="1863" spans="4:7" x14ac:dyDescent="0.3">
      <c r="D1863" s="2" t="s">
        <v>21610</v>
      </c>
      <c r="E1863" s="2">
        <v>7186670</v>
      </c>
      <c r="F1863" s="2">
        <v>6000000</v>
      </c>
      <c r="G1863" s="2">
        <f t="shared" si="29"/>
        <v>1186670</v>
      </c>
    </row>
    <row r="1864" spans="4:7" x14ac:dyDescent="0.3">
      <c r="D1864" s="2" t="s">
        <v>4801</v>
      </c>
      <c r="E1864" s="2">
        <v>51178893</v>
      </c>
      <c r="F1864" s="2">
        <v>50000000</v>
      </c>
      <c r="G1864" s="2">
        <f t="shared" si="29"/>
        <v>1178893</v>
      </c>
    </row>
    <row r="1865" spans="4:7" x14ac:dyDescent="0.3">
      <c r="D1865" s="2" t="s">
        <v>7002</v>
      </c>
      <c r="E1865" s="2">
        <v>39177215</v>
      </c>
      <c r="F1865" s="2">
        <v>38000000</v>
      </c>
      <c r="G1865" s="2">
        <f t="shared" si="29"/>
        <v>1177215</v>
      </c>
    </row>
    <row r="1866" spans="4:7" x14ac:dyDescent="0.3">
      <c r="D1866" s="2" t="s">
        <v>10123</v>
      </c>
      <c r="E1866" s="2">
        <v>25167270</v>
      </c>
      <c r="F1866" s="2">
        <v>24000000</v>
      </c>
      <c r="G1866" s="2">
        <f t="shared" si="29"/>
        <v>1167270</v>
      </c>
    </row>
    <row r="1867" spans="4:7" x14ac:dyDescent="0.3">
      <c r="D1867" s="2" t="s">
        <v>15674</v>
      </c>
      <c r="E1867" s="2">
        <v>10161099</v>
      </c>
      <c r="F1867" s="2">
        <v>9000000</v>
      </c>
      <c r="G1867" s="2">
        <f t="shared" si="29"/>
        <v>1161099</v>
      </c>
    </row>
    <row r="1868" spans="4:7" x14ac:dyDescent="0.3">
      <c r="D1868" s="2" t="s">
        <v>17828</v>
      </c>
      <c r="E1868" s="2">
        <v>6157157</v>
      </c>
      <c r="F1868" s="2">
        <v>5000000</v>
      </c>
      <c r="G1868" s="2">
        <f t="shared" si="29"/>
        <v>1157157</v>
      </c>
    </row>
    <row r="1869" spans="4:7" x14ac:dyDescent="0.3">
      <c r="D1869" s="2" t="s">
        <v>19364</v>
      </c>
      <c r="E1869" s="2">
        <v>4142507</v>
      </c>
      <c r="F1869" s="2">
        <v>3000000</v>
      </c>
      <c r="G1869" s="2">
        <f t="shared" si="29"/>
        <v>1142507</v>
      </c>
    </row>
    <row r="1870" spans="4:7" x14ac:dyDescent="0.3">
      <c r="D1870" s="2" t="s">
        <v>19369</v>
      </c>
      <c r="E1870" s="2">
        <v>4109095</v>
      </c>
      <c r="F1870" s="2">
        <v>3000000</v>
      </c>
      <c r="G1870" s="2">
        <f t="shared" si="29"/>
        <v>1109095</v>
      </c>
    </row>
    <row r="1871" spans="4:7" x14ac:dyDescent="0.3">
      <c r="D1871" s="2" t="s">
        <v>7110</v>
      </c>
      <c r="E1871" s="2">
        <v>41102171</v>
      </c>
      <c r="F1871" s="2">
        <v>40000000</v>
      </c>
      <c r="G1871" s="2">
        <f t="shared" si="29"/>
        <v>1102171</v>
      </c>
    </row>
    <row r="1872" spans="4:7" x14ac:dyDescent="0.3">
      <c r="D1872" s="2" t="s">
        <v>16778</v>
      </c>
      <c r="E1872" s="2">
        <v>7993039</v>
      </c>
      <c r="F1872" s="2">
        <v>6900000</v>
      </c>
      <c r="G1872" s="2">
        <f t="shared" si="29"/>
        <v>1093039</v>
      </c>
    </row>
    <row r="1873" spans="4:7" x14ac:dyDescent="0.3">
      <c r="D1873" s="2" t="s">
        <v>2690</v>
      </c>
      <c r="E1873" s="2">
        <v>76081498</v>
      </c>
      <c r="F1873" s="2">
        <v>75000000</v>
      </c>
      <c r="G1873" s="2">
        <f t="shared" si="29"/>
        <v>1081498</v>
      </c>
    </row>
    <row r="1874" spans="4:7" x14ac:dyDescent="0.3">
      <c r="D1874" s="2" t="s">
        <v>22552</v>
      </c>
      <c r="E1874" s="2">
        <v>1127331</v>
      </c>
      <c r="F1874" s="2">
        <v>46000</v>
      </c>
      <c r="G1874" s="2">
        <f t="shared" si="29"/>
        <v>1081331</v>
      </c>
    </row>
    <row r="1875" spans="4:7" x14ac:dyDescent="0.3">
      <c r="D1875" s="2" t="s">
        <v>13460</v>
      </c>
      <c r="E1875" s="2">
        <v>15062898</v>
      </c>
      <c r="F1875" s="2">
        <v>14000000</v>
      </c>
      <c r="G1875" s="2">
        <f t="shared" si="29"/>
        <v>1062898</v>
      </c>
    </row>
    <row r="1876" spans="4:7" x14ac:dyDescent="0.3">
      <c r="D1876" s="2" t="s">
        <v>14736</v>
      </c>
      <c r="E1876" s="2">
        <v>11043445</v>
      </c>
      <c r="F1876" s="2">
        <v>10000000</v>
      </c>
      <c r="G1876" s="2">
        <f t="shared" si="29"/>
        <v>1043445</v>
      </c>
    </row>
    <row r="1877" spans="4:7" x14ac:dyDescent="0.3">
      <c r="D1877" s="2" t="s">
        <v>5826</v>
      </c>
      <c r="E1877" s="2">
        <v>51019112</v>
      </c>
      <c r="F1877" s="2">
        <v>50000000</v>
      </c>
      <c r="G1877" s="2">
        <f t="shared" si="29"/>
        <v>1019112</v>
      </c>
    </row>
    <row r="1878" spans="4:7" x14ac:dyDescent="0.3">
      <c r="D1878" s="2" t="s">
        <v>7843</v>
      </c>
      <c r="E1878" s="2">
        <v>34014398</v>
      </c>
      <c r="F1878" s="2">
        <v>33000000</v>
      </c>
      <c r="G1878" s="2">
        <f t="shared" si="29"/>
        <v>1014398</v>
      </c>
    </row>
    <row r="1879" spans="4:7" x14ac:dyDescent="0.3">
      <c r="D1879" s="2" t="s">
        <v>10166</v>
      </c>
      <c r="E1879" s="2">
        <v>25003072</v>
      </c>
      <c r="F1879" s="2">
        <v>24000000</v>
      </c>
      <c r="G1879" s="2">
        <f t="shared" si="29"/>
        <v>1003072</v>
      </c>
    </row>
    <row r="1880" spans="4:7" x14ac:dyDescent="0.3">
      <c r="D1880" s="2" t="s">
        <v>21312</v>
      </c>
      <c r="E1880" s="2">
        <v>2199853</v>
      </c>
      <c r="F1880" s="2">
        <v>1200000</v>
      </c>
      <c r="G1880" s="2">
        <f t="shared" si="29"/>
        <v>999853</v>
      </c>
    </row>
    <row r="1881" spans="4:7" x14ac:dyDescent="0.3">
      <c r="D1881" s="2" t="s">
        <v>22848</v>
      </c>
      <c r="E1881" s="2">
        <v>1229197</v>
      </c>
      <c r="F1881" s="2">
        <v>229575</v>
      </c>
      <c r="G1881" s="2">
        <f t="shared" si="29"/>
        <v>999622</v>
      </c>
    </row>
    <row r="1882" spans="4:7" x14ac:dyDescent="0.3">
      <c r="D1882" s="2" t="s">
        <v>23023</v>
      </c>
      <c r="E1882" s="2">
        <v>1281176</v>
      </c>
      <c r="F1882" s="2">
        <v>312000</v>
      </c>
      <c r="G1882" s="2">
        <f t="shared" si="29"/>
        <v>969176</v>
      </c>
    </row>
    <row r="1883" spans="4:7" x14ac:dyDescent="0.3">
      <c r="D1883" s="2" t="s">
        <v>21669</v>
      </c>
      <c r="E1883" s="2">
        <v>1950218</v>
      </c>
      <c r="F1883" s="2">
        <v>1000000</v>
      </c>
      <c r="G1883" s="2">
        <f t="shared" si="29"/>
        <v>950218</v>
      </c>
    </row>
    <row r="1884" spans="4:7" x14ac:dyDescent="0.3">
      <c r="D1884" s="2" t="s">
        <v>14215</v>
      </c>
      <c r="E1884" s="2">
        <v>12902790</v>
      </c>
      <c r="F1884" s="2">
        <v>12000000</v>
      </c>
      <c r="G1884" s="2">
        <f t="shared" si="29"/>
        <v>902790</v>
      </c>
    </row>
    <row r="1885" spans="4:7" x14ac:dyDescent="0.3">
      <c r="D1885" s="2" t="s">
        <v>19385</v>
      </c>
      <c r="E1885" s="2">
        <v>3902679</v>
      </c>
      <c r="F1885" s="2">
        <v>3000000</v>
      </c>
      <c r="G1885" s="2">
        <f t="shared" si="29"/>
        <v>902679</v>
      </c>
    </row>
    <row r="1886" spans="4:7" x14ac:dyDescent="0.3">
      <c r="D1886" s="2" t="s">
        <v>20925</v>
      </c>
      <c r="E1886" s="2">
        <v>2365931</v>
      </c>
      <c r="F1886" s="2">
        <v>1500000</v>
      </c>
      <c r="G1886" s="2">
        <f t="shared" si="29"/>
        <v>865931</v>
      </c>
    </row>
    <row r="1887" spans="4:7" x14ac:dyDescent="0.3">
      <c r="D1887" s="2" t="s">
        <v>17110</v>
      </c>
      <c r="E1887" s="2">
        <v>6851636</v>
      </c>
      <c r="F1887" s="2">
        <v>6000000</v>
      </c>
      <c r="G1887" s="2">
        <f t="shared" si="29"/>
        <v>851636</v>
      </c>
    </row>
    <row r="1888" spans="4:7" x14ac:dyDescent="0.3">
      <c r="D1888" s="2" t="s">
        <v>6025</v>
      </c>
      <c r="E1888" s="2">
        <v>44834712</v>
      </c>
      <c r="F1888" s="2">
        <v>44000000</v>
      </c>
      <c r="G1888" s="2">
        <f t="shared" si="29"/>
        <v>834712</v>
      </c>
    </row>
    <row r="1889" spans="4:7" x14ac:dyDescent="0.3">
      <c r="D1889" s="2" t="s">
        <v>19872</v>
      </c>
      <c r="E1889" s="2">
        <v>3325638</v>
      </c>
      <c r="F1889" s="2">
        <v>2500000</v>
      </c>
      <c r="G1889" s="2">
        <f t="shared" si="29"/>
        <v>825638</v>
      </c>
    </row>
    <row r="1890" spans="4:7" x14ac:dyDescent="0.3">
      <c r="D1890" s="2" t="s">
        <v>15066</v>
      </c>
      <c r="E1890" s="2">
        <v>10824921</v>
      </c>
      <c r="F1890" s="2">
        <v>10000000</v>
      </c>
      <c r="G1890" s="2">
        <f t="shared" si="29"/>
        <v>824921</v>
      </c>
    </row>
    <row r="1891" spans="4:7" x14ac:dyDescent="0.3">
      <c r="D1891" s="2" t="s">
        <v>5190</v>
      </c>
      <c r="E1891" s="2">
        <v>50815288</v>
      </c>
      <c r="F1891" s="2">
        <v>50000000</v>
      </c>
      <c r="G1891" s="2">
        <f t="shared" si="29"/>
        <v>815288</v>
      </c>
    </row>
    <row r="1892" spans="4:7" x14ac:dyDescent="0.3">
      <c r="D1892" s="2" t="s">
        <v>23358</v>
      </c>
      <c r="E1892" s="2">
        <v>1027119</v>
      </c>
      <c r="F1892" s="2">
        <v>225000</v>
      </c>
      <c r="G1892" s="2">
        <f t="shared" si="29"/>
        <v>802119</v>
      </c>
    </row>
    <row r="1893" spans="4:7" x14ac:dyDescent="0.3">
      <c r="D1893" s="2" t="s">
        <v>23171</v>
      </c>
      <c r="E1893" s="2">
        <v>1050600</v>
      </c>
      <c r="F1893" s="2">
        <v>250000</v>
      </c>
      <c r="G1893" s="2">
        <f t="shared" si="29"/>
        <v>800600</v>
      </c>
    </row>
    <row r="1894" spans="4:7" x14ac:dyDescent="0.3">
      <c r="D1894" s="2" t="s">
        <v>12031</v>
      </c>
      <c r="E1894" s="2">
        <v>3500000</v>
      </c>
      <c r="F1894" s="2">
        <v>2700000</v>
      </c>
      <c r="G1894" s="2">
        <f t="shared" si="29"/>
        <v>800000</v>
      </c>
    </row>
    <row r="1895" spans="4:7" x14ac:dyDescent="0.3">
      <c r="D1895" s="2" t="s">
        <v>10534</v>
      </c>
      <c r="E1895" s="2">
        <v>22294341</v>
      </c>
      <c r="F1895" s="2">
        <v>21500000</v>
      </c>
      <c r="G1895" s="2">
        <f t="shared" si="29"/>
        <v>794341</v>
      </c>
    </row>
    <row r="1896" spans="4:7" x14ac:dyDescent="0.3">
      <c r="D1896" s="2" t="s">
        <v>20298</v>
      </c>
      <c r="E1896" s="2">
        <v>2283276</v>
      </c>
      <c r="F1896" s="2">
        <v>1500000</v>
      </c>
      <c r="G1896" s="2">
        <f t="shared" si="29"/>
        <v>783276</v>
      </c>
    </row>
    <row r="1897" spans="4:7" x14ac:dyDescent="0.3">
      <c r="D1897" s="2" t="s">
        <v>9394</v>
      </c>
      <c r="E1897" s="2">
        <v>26761283</v>
      </c>
      <c r="F1897" s="2">
        <v>26000000</v>
      </c>
      <c r="G1897" s="2">
        <f t="shared" si="29"/>
        <v>761283</v>
      </c>
    </row>
    <row r="1898" spans="4:7" x14ac:dyDescent="0.3">
      <c r="D1898" s="2" t="s">
        <v>9033</v>
      </c>
      <c r="E1898" s="2">
        <v>28751715</v>
      </c>
      <c r="F1898" s="2">
        <v>28000000</v>
      </c>
      <c r="G1898" s="2">
        <f t="shared" si="29"/>
        <v>751715</v>
      </c>
    </row>
    <row r="1899" spans="4:7" x14ac:dyDescent="0.3">
      <c r="D1899" s="2" t="s">
        <v>22545</v>
      </c>
      <c r="E1899" s="2">
        <v>1250798</v>
      </c>
      <c r="F1899" s="2">
        <v>500000</v>
      </c>
      <c r="G1899" s="2">
        <f t="shared" si="29"/>
        <v>750798</v>
      </c>
    </row>
    <row r="1900" spans="4:7" x14ac:dyDescent="0.3">
      <c r="D1900" s="2" t="s">
        <v>4695</v>
      </c>
      <c r="E1900" s="2">
        <v>55747724</v>
      </c>
      <c r="F1900" s="2">
        <v>55000000</v>
      </c>
      <c r="G1900" s="2">
        <f t="shared" si="29"/>
        <v>747724</v>
      </c>
    </row>
    <row r="1901" spans="4:7" x14ac:dyDescent="0.3">
      <c r="D1901" s="2" t="s">
        <v>23523</v>
      </c>
      <c r="E1901" s="2">
        <v>925402</v>
      </c>
      <c r="F1901" s="2">
        <v>180000</v>
      </c>
      <c r="G1901" s="2">
        <f t="shared" si="29"/>
        <v>745402</v>
      </c>
    </row>
    <row r="1902" spans="4:7" x14ac:dyDescent="0.3">
      <c r="D1902" s="2" t="s">
        <v>21683</v>
      </c>
      <c r="E1902" s="2">
        <v>1744858</v>
      </c>
      <c r="F1902" s="2">
        <v>1000000</v>
      </c>
      <c r="G1902" s="2">
        <f t="shared" si="29"/>
        <v>744858</v>
      </c>
    </row>
    <row r="1903" spans="4:7" x14ac:dyDescent="0.3">
      <c r="D1903" s="2" t="s">
        <v>18849</v>
      </c>
      <c r="E1903" s="2">
        <v>2706659</v>
      </c>
      <c r="F1903" s="2">
        <v>2000000</v>
      </c>
      <c r="G1903" s="2">
        <f t="shared" si="29"/>
        <v>706659</v>
      </c>
    </row>
    <row r="1904" spans="4:7" x14ac:dyDescent="0.3">
      <c r="D1904" s="2" t="s">
        <v>7965</v>
      </c>
      <c r="E1904" s="2">
        <v>32701088</v>
      </c>
      <c r="F1904" s="2">
        <v>32000000</v>
      </c>
      <c r="G1904" s="2">
        <f t="shared" si="29"/>
        <v>701088</v>
      </c>
    </row>
    <row r="1905" spans="4:7" x14ac:dyDescent="0.3">
      <c r="D1905" s="2" t="s">
        <v>12973</v>
      </c>
      <c r="E1905" s="2">
        <v>15700000</v>
      </c>
      <c r="F1905" s="2">
        <v>15000000</v>
      </c>
      <c r="G1905" s="2">
        <f t="shared" si="29"/>
        <v>700000</v>
      </c>
    </row>
    <row r="1906" spans="4:7" x14ac:dyDescent="0.3">
      <c r="D1906" s="2" t="s">
        <v>7854</v>
      </c>
      <c r="E1906" s="2">
        <v>33682273</v>
      </c>
      <c r="F1906" s="2">
        <v>33000000</v>
      </c>
      <c r="G1906" s="2">
        <f t="shared" si="29"/>
        <v>682273</v>
      </c>
    </row>
    <row r="1907" spans="4:7" x14ac:dyDescent="0.3">
      <c r="D1907" s="2" t="s">
        <v>21678</v>
      </c>
      <c r="E1907" s="2">
        <v>1677838</v>
      </c>
      <c r="F1907" s="2">
        <v>1000000</v>
      </c>
      <c r="G1907" s="2">
        <f t="shared" si="29"/>
        <v>677838</v>
      </c>
    </row>
    <row r="1908" spans="4:7" x14ac:dyDescent="0.3">
      <c r="D1908" s="2" t="s">
        <v>17123</v>
      </c>
      <c r="E1908" s="2">
        <v>6670712</v>
      </c>
      <c r="F1908" s="2">
        <v>6000000</v>
      </c>
      <c r="G1908" s="2">
        <f t="shared" si="29"/>
        <v>670712</v>
      </c>
    </row>
    <row r="1909" spans="4:7" x14ac:dyDescent="0.3">
      <c r="D1909" s="2" t="s">
        <v>24068</v>
      </c>
      <c r="E1909" s="2">
        <v>673780</v>
      </c>
      <c r="F1909" s="2">
        <v>10000</v>
      </c>
      <c r="G1909" s="2">
        <f t="shared" si="29"/>
        <v>663780</v>
      </c>
    </row>
    <row r="1910" spans="4:7" x14ac:dyDescent="0.3">
      <c r="D1910" s="2" t="s">
        <v>23052</v>
      </c>
      <c r="E1910" s="2">
        <v>856942</v>
      </c>
      <c r="F1910" s="2">
        <v>200000</v>
      </c>
      <c r="G1910" s="2">
        <f t="shared" si="29"/>
        <v>656942</v>
      </c>
    </row>
    <row r="1911" spans="4:7" x14ac:dyDescent="0.3">
      <c r="D1911" s="2" t="s">
        <v>23177</v>
      </c>
      <c r="E1911" s="2">
        <v>902835</v>
      </c>
      <c r="F1911" s="2">
        <v>250000</v>
      </c>
      <c r="G1911" s="2">
        <f t="shared" si="29"/>
        <v>652835</v>
      </c>
    </row>
    <row r="1912" spans="4:7" x14ac:dyDescent="0.3">
      <c r="D1912" s="2" t="s">
        <v>9690</v>
      </c>
      <c r="E1912" s="2">
        <v>25615792</v>
      </c>
      <c r="F1912" s="2">
        <v>25000000</v>
      </c>
      <c r="G1912" s="2">
        <f t="shared" si="29"/>
        <v>615792</v>
      </c>
    </row>
    <row r="1913" spans="4:7" x14ac:dyDescent="0.3">
      <c r="D1913" s="2" t="s">
        <v>22565</v>
      </c>
      <c r="E1913" s="2">
        <v>1114943</v>
      </c>
      <c r="F1913" s="2">
        <v>500000</v>
      </c>
      <c r="G1913" s="2">
        <f t="shared" si="29"/>
        <v>614943</v>
      </c>
    </row>
    <row r="1914" spans="4:7" x14ac:dyDescent="0.3">
      <c r="D1914" s="2" t="s">
        <v>22570</v>
      </c>
      <c r="E1914" s="2">
        <v>1111615</v>
      </c>
      <c r="F1914" s="2">
        <v>500000</v>
      </c>
      <c r="G1914" s="2">
        <f t="shared" si="29"/>
        <v>611615</v>
      </c>
    </row>
    <row r="1915" spans="4:7" x14ac:dyDescent="0.3">
      <c r="D1915" s="2" t="s">
        <v>13051</v>
      </c>
      <c r="E1915" s="2">
        <v>15608545</v>
      </c>
      <c r="F1915" s="2">
        <v>15000000</v>
      </c>
      <c r="G1915" s="2">
        <f t="shared" si="29"/>
        <v>608545</v>
      </c>
    </row>
    <row r="1916" spans="4:7" x14ac:dyDescent="0.3">
      <c r="D1916" s="2" t="s">
        <v>22052</v>
      </c>
      <c r="E1916" s="2">
        <v>1185783</v>
      </c>
      <c r="F1916" s="2">
        <v>590000</v>
      </c>
      <c r="G1916" s="2">
        <f t="shared" si="29"/>
        <v>595783</v>
      </c>
    </row>
    <row r="1917" spans="4:7" x14ac:dyDescent="0.3">
      <c r="D1917" s="2" t="s">
        <v>22871</v>
      </c>
      <c r="E1917" s="2">
        <v>592014</v>
      </c>
      <c r="F1917" s="2">
        <v>218</v>
      </c>
      <c r="G1917" s="2">
        <f t="shared" si="29"/>
        <v>591796</v>
      </c>
    </row>
    <row r="1918" spans="4:7" x14ac:dyDescent="0.3">
      <c r="D1918" s="2" t="s">
        <v>4109</v>
      </c>
      <c r="E1918" s="2">
        <v>60573641</v>
      </c>
      <c r="F1918" s="2">
        <v>60000000</v>
      </c>
      <c r="G1918" s="2">
        <f t="shared" si="29"/>
        <v>573641</v>
      </c>
    </row>
    <row r="1919" spans="4:7" x14ac:dyDescent="0.3">
      <c r="D1919" s="2" t="s">
        <v>15071</v>
      </c>
      <c r="E1919" s="2">
        <v>10561238</v>
      </c>
      <c r="F1919" s="2">
        <v>10000000</v>
      </c>
      <c r="G1919" s="2">
        <f t="shared" si="29"/>
        <v>561238</v>
      </c>
    </row>
    <row r="1920" spans="4:7" x14ac:dyDescent="0.3">
      <c r="D1920" s="2" t="s">
        <v>19391</v>
      </c>
      <c r="E1920" s="2">
        <v>3559990</v>
      </c>
      <c r="F1920" s="2">
        <v>3000000</v>
      </c>
      <c r="G1920" s="2">
        <f t="shared" si="29"/>
        <v>559990</v>
      </c>
    </row>
    <row r="1921" spans="4:7" x14ac:dyDescent="0.3">
      <c r="D1921" s="2" t="s">
        <v>20273</v>
      </c>
      <c r="E1921" s="2">
        <v>2557668</v>
      </c>
      <c r="F1921" s="2">
        <v>2000000</v>
      </c>
      <c r="G1921" s="2">
        <f t="shared" si="29"/>
        <v>557668</v>
      </c>
    </row>
    <row r="1922" spans="4:7" x14ac:dyDescent="0.3">
      <c r="D1922" s="2" t="s">
        <v>19757</v>
      </c>
      <c r="E1922" s="2">
        <v>3130592</v>
      </c>
      <c r="F1922" s="2">
        <v>2600000</v>
      </c>
      <c r="G1922" s="2">
        <f t="shared" si="29"/>
        <v>530592</v>
      </c>
    </row>
    <row r="1923" spans="4:7" x14ac:dyDescent="0.3">
      <c r="D1923" s="2" t="s">
        <v>22218</v>
      </c>
      <c r="E1923" s="2">
        <v>1310270</v>
      </c>
      <c r="F1923" s="2">
        <v>780000</v>
      </c>
      <c r="G1923" s="2">
        <f t="shared" si="29"/>
        <v>530270</v>
      </c>
    </row>
    <row r="1924" spans="4:7" x14ac:dyDescent="0.3">
      <c r="D1924" s="2" t="s">
        <v>8487</v>
      </c>
      <c r="E1924" s="2">
        <v>30523568</v>
      </c>
      <c r="F1924" s="2">
        <v>30000000</v>
      </c>
      <c r="G1924" s="2">
        <f t="shared" si="29"/>
        <v>523568</v>
      </c>
    </row>
    <row r="1925" spans="4:7" x14ac:dyDescent="0.3">
      <c r="D1925" s="2" t="s">
        <v>8473</v>
      </c>
      <c r="E1925" s="2">
        <v>30513940</v>
      </c>
      <c r="F1925" s="2">
        <v>30000000</v>
      </c>
      <c r="G1925" s="2">
        <f t="shared" ref="G1925:G1988" si="30">E1925-F1925</f>
        <v>513940</v>
      </c>
    </row>
    <row r="1926" spans="4:7" x14ac:dyDescent="0.3">
      <c r="D1926" s="2" t="s">
        <v>20277</v>
      </c>
      <c r="E1926" s="2">
        <v>2506446</v>
      </c>
      <c r="F1926" s="2">
        <v>2000000</v>
      </c>
      <c r="G1926" s="2">
        <f t="shared" si="30"/>
        <v>506446</v>
      </c>
    </row>
    <row r="1927" spans="4:7" x14ac:dyDescent="0.3">
      <c r="D1927" s="2" t="s">
        <v>22575</v>
      </c>
      <c r="E1927" s="2">
        <v>985341</v>
      </c>
      <c r="F1927" s="2">
        <v>500000</v>
      </c>
      <c r="G1927" s="2">
        <f t="shared" si="30"/>
        <v>485341</v>
      </c>
    </row>
    <row r="1928" spans="4:7" x14ac:dyDescent="0.3">
      <c r="D1928" s="2" t="s">
        <v>17837</v>
      </c>
      <c r="E1928" s="2">
        <v>5480318</v>
      </c>
      <c r="F1928" s="2">
        <v>5000000</v>
      </c>
      <c r="G1928" s="2">
        <f t="shared" si="30"/>
        <v>480318</v>
      </c>
    </row>
    <row r="1929" spans="4:7" x14ac:dyDescent="0.3">
      <c r="D1929" s="2" t="s">
        <v>23793</v>
      </c>
      <c r="E1929" s="2">
        <v>536767</v>
      </c>
      <c r="F1929" s="2">
        <v>60000</v>
      </c>
      <c r="G1929" s="2">
        <f t="shared" si="30"/>
        <v>476767</v>
      </c>
    </row>
    <row r="1930" spans="4:7" x14ac:dyDescent="0.3">
      <c r="D1930" s="2" t="s">
        <v>16640</v>
      </c>
      <c r="E1930" s="2">
        <v>7455447</v>
      </c>
      <c r="F1930" s="2">
        <v>7000000</v>
      </c>
      <c r="G1930" s="2">
        <f t="shared" si="30"/>
        <v>455447</v>
      </c>
    </row>
    <row r="1931" spans="4:7" x14ac:dyDescent="0.3">
      <c r="D1931" s="2" t="s">
        <v>22309</v>
      </c>
      <c r="E1931" s="2">
        <v>1141829</v>
      </c>
      <c r="F1931" s="2">
        <v>700000</v>
      </c>
      <c r="G1931" s="2">
        <f t="shared" si="30"/>
        <v>441829</v>
      </c>
    </row>
    <row r="1932" spans="4:7" x14ac:dyDescent="0.3">
      <c r="D1932" s="2" t="s">
        <v>24106</v>
      </c>
      <c r="E1932" s="2">
        <v>424760</v>
      </c>
      <c r="F1932" s="2">
        <v>7000</v>
      </c>
      <c r="G1932" s="2">
        <f t="shared" si="30"/>
        <v>417760</v>
      </c>
    </row>
    <row r="1933" spans="4:7" x14ac:dyDescent="0.3">
      <c r="D1933" s="2" t="s">
        <v>9386</v>
      </c>
      <c r="E1933" s="2">
        <v>25517500</v>
      </c>
      <c r="F1933" s="2">
        <v>25100000</v>
      </c>
      <c r="G1933" s="2">
        <f t="shared" si="30"/>
        <v>417500</v>
      </c>
    </row>
    <row r="1934" spans="4:7" x14ac:dyDescent="0.3">
      <c r="D1934" s="2" t="s">
        <v>22559</v>
      </c>
      <c r="E1934" s="2">
        <v>906666</v>
      </c>
      <c r="F1934" s="2">
        <v>500000</v>
      </c>
      <c r="G1934" s="2">
        <f t="shared" si="30"/>
        <v>406666</v>
      </c>
    </row>
    <row r="1935" spans="4:7" x14ac:dyDescent="0.3">
      <c r="D1935" s="2" t="s">
        <v>22115</v>
      </c>
      <c r="E1935" s="2">
        <v>1243961</v>
      </c>
      <c r="F1935" s="2">
        <v>850000</v>
      </c>
      <c r="G1935" s="2">
        <f t="shared" si="30"/>
        <v>393961</v>
      </c>
    </row>
    <row r="1936" spans="4:7" x14ac:dyDescent="0.3">
      <c r="D1936" s="2" t="s">
        <v>2718</v>
      </c>
      <c r="E1936" s="2">
        <v>80360866</v>
      </c>
      <c r="F1936" s="2">
        <v>80000000</v>
      </c>
      <c r="G1936" s="2">
        <f t="shared" si="30"/>
        <v>360866</v>
      </c>
    </row>
    <row r="1937" spans="4:7" x14ac:dyDescent="0.3">
      <c r="D1937" s="2" t="s">
        <v>23529</v>
      </c>
      <c r="E1937" s="2">
        <v>469947</v>
      </c>
      <c r="F1937" s="2">
        <v>120000</v>
      </c>
      <c r="G1937" s="2">
        <f t="shared" si="30"/>
        <v>349947</v>
      </c>
    </row>
    <row r="1938" spans="4:7" x14ac:dyDescent="0.3">
      <c r="D1938" s="2" t="s">
        <v>21164</v>
      </c>
      <c r="E1938" s="2">
        <v>1647780</v>
      </c>
      <c r="F1938" s="2">
        <v>1300000</v>
      </c>
      <c r="G1938" s="2">
        <f t="shared" si="30"/>
        <v>347780</v>
      </c>
    </row>
    <row r="1939" spans="4:7" x14ac:dyDescent="0.3">
      <c r="D1939" s="2" t="s">
        <v>12480</v>
      </c>
      <c r="E1939" s="2">
        <v>16346122</v>
      </c>
      <c r="F1939" s="2">
        <v>16000000</v>
      </c>
      <c r="G1939" s="2">
        <f t="shared" si="30"/>
        <v>346122</v>
      </c>
    </row>
    <row r="1940" spans="4:7" x14ac:dyDescent="0.3">
      <c r="D1940" s="2" t="s">
        <v>11875</v>
      </c>
      <c r="E1940" s="2">
        <v>18329466</v>
      </c>
      <c r="F1940" s="2">
        <v>18000000</v>
      </c>
      <c r="G1940" s="2">
        <f t="shared" si="30"/>
        <v>329466</v>
      </c>
    </row>
    <row r="1941" spans="4:7" x14ac:dyDescent="0.3">
      <c r="D1941" s="2" t="s">
        <v>23860</v>
      </c>
      <c r="E1941" s="2">
        <v>389804</v>
      </c>
      <c r="F1941" s="2">
        <v>65000</v>
      </c>
      <c r="G1941" s="2">
        <f t="shared" si="30"/>
        <v>324804</v>
      </c>
    </row>
    <row r="1942" spans="4:7" x14ac:dyDescent="0.3">
      <c r="D1942" s="2" t="s">
        <v>9145</v>
      </c>
      <c r="E1942" s="2">
        <v>13823741</v>
      </c>
      <c r="F1942" s="2">
        <v>13500000</v>
      </c>
      <c r="G1942" s="2">
        <f t="shared" si="30"/>
        <v>323741</v>
      </c>
    </row>
    <row r="1943" spans="4:7" x14ac:dyDescent="0.3">
      <c r="D1943" s="2" t="s">
        <v>17847</v>
      </c>
      <c r="E1943" s="2">
        <v>5308707</v>
      </c>
      <c r="F1943" s="2">
        <v>5000000</v>
      </c>
      <c r="G1943" s="2">
        <f t="shared" si="30"/>
        <v>308707</v>
      </c>
    </row>
    <row r="1944" spans="4:7" x14ac:dyDescent="0.3">
      <c r="D1944" s="2" t="s">
        <v>18566</v>
      </c>
      <c r="E1944" s="2">
        <v>4301331</v>
      </c>
      <c r="F1944" s="2">
        <v>4000000</v>
      </c>
      <c r="G1944" s="2">
        <f t="shared" si="30"/>
        <v>301331</v>
      </c>
    </row>
    <row r="1945" spans="4:7" x14ac:dyDescent="0.3">
      <c r="D1945" s="2" t="s">
        <v>21437</v>
      </c>
      <c r="E1945" s="2">
        <v>1400000</v>
      </c>
      <c r="F1945" s="2">
        <v>1100000</v>
      </c>
      <c r="G1945" s="2">
        <f t="shared" si="30"/>
        <v>300000</v>
      </c>
    </row>
    <row r="1946" spans="4:7" x14ac:dyDescent="0.3">
      <c r="D1946" s="2" t="s">
        <v>19887</v>
      </c>
      <c r="E1946" s="2">
        <v>333658</v>
      </c>
      <c r="F1946" s="2">
        <v>34000</v>
      </c>
      <c r="G1946" s="2">
        <f t="shared" si="30"/>
        <v>299658</v>
      </c>
    </row>
    <row r="1947" spans="4:7" x14ac:dyDescent="0.3">
      <c r="D1947" s="2" t="s">
        <v>18957</v>
      </c>
      <c r="E1947" s="2">
        <v>3293258</v>
      </c>
      <c r="F1947" s="2">
        <v>3000000</v>
      </c>
      <c r="G1947" s="2">
        <f t="shared" si="30"/>
        <v>293258</v>
      </c>
    </row>
    <row r="1948" spans="4:7" x14ac:dyDescent="0.3">
      <c r="D1948" s="2" t="s">
        <v>16597</v>
      </c>
      <c r="E1948" s="2">
        <v>7292175</v>
      </c>
      <c r="F1948" s="2">
        <v>7000000</v>
      </c>
      <c r="G1948" s="2">
        <f t="shared" si="30"/>
        <v>292175</v>
      </c>
    </row>
    <row r="1949" spans="4:7" x14ac:dyDescent="0.3">
      <c r="D1949" s="2" t="s">
        <v>16115</v>
      </c>
      <c r="E1949" s="2">
        <v>8279017</v>
      </c>
      <c r="F1949" s="2">
        <v>8000000</v>
      </c>
      <c r="G1949" s="2">
        <f t="shared" si="30"/>
        <v>279017</v>
      </c>
    </row>
    <row r="1950" spans="4:7" x14ac:dyDescent="0.3">
      <c r="D1950" s="2" t="s">
        <v>21673</v>
      </c>
      <c r="E1950" s="2">
        <v>1277257</v>
      </c>
      <c r="F1950" s="2">
        <v>1000000</v>
      </c>
      <c r="G1950" s="2">
        <f t="shared" si="30"/>
        <v>277257</v>
      </c>
    </row>
    <row r="1951" spans="4:7" x14ac:dyDescent="0.3">
      <c r="D1951" s="2" t="s">
        <v>10402</v>
      </c>
      <c r="E1951" s="2">
        <v>22264487</v>
      </c>
      <c r="F1951" s="2">
        <v>22000000</v>
      </c>
      <c r="G1951" s="2">
        <f t="shared" si="30"/>
        <v>264487</v>
      </c>
    </row>
    <row r="1952" spans="4:7" x14ac:dyDescent="0.3">
      <c r="D1952" s="2" t="s">
        <v>10647</v>
      </c>
      <c r="E1952" s="2">
        <v>20259297</v>
      </c>
      <c r="F1952" s="2">
        <v>20000000</v>
      </c>
      <c r="G1952" s="2">
        <f t="shared" si="30"/>
        <v>259297</v>
      </c>
    </row>
    <row r="1953" spans="4:7" x14ac:dyDescent="0.3">
      <c r="D1953" s="2" t="s">
        <v>21402</v>
      </c>
      <c r="E1953" s="2">
        <v>2850263</v>
      </c>
      <c r="F1953" s="2">
        <v>2600000</v>
      </c>
      <c r="G1953" s="2">
        <f t="shared" si="30"/>
        <v>250263</v>
      </c>
    </row>
    <row r="1954" spans="4:7" x14ac:dyDescent="0.3">
      <c r="D1954" s="2" t="s">
        <v>20792</v>
      </c>
      <c r="E1954" s="2">
        <v>1943649</v>
      </c>
      <c r="F1954" s="2">
        <v>1700000</v>
      </c>
      <c r="G1954" s="2">
        <f t="shared" si="30"/>
        <v>243649</v>
      </c>
    </row>
    <row r="1955" spans="4:7" x14ac:dyDescent="0.3">
      <c r="D1955" s="2" t="s">
        <v>22940</v>
      </c>
      <c r="E1955" s="2">
        <v>617172</v>
      </c>
      <c r="F1955" s="2">
        <v>375000</v>
      </c>
      <c r="G1955" s="2">
        <f t="shared" si="30"/>
        <v>242172</v>
      </c>
    </row>
    <row r="1956" spans="4:7" x14ac:dyDescent="0.3">
      <c r="D1956" s="2" t="s">
        <v>11025</v>
      </c>
      <c r="E1956" s="2">
        <v>20241395</v>
      </c>
      <c r="F1956" s="2">
        <v>20000000</v>
      </c>
      <c r="G1956" s="2">
        <f t="shared" si="30"/>
        <v>241395</v>
      </c>
    </row>
    <row r="1957" spans="4:7" x14ac:dyDescent="0.3">
      <c r="D1957" s="2" t="s">
        <v>23921</v>
      </c>
      <c r="E1957" s="2">
        <v>277233</v>
      </c>
      <c r="F1957" s="2">
        <v>40000</v>
      </c>
      <c r="G1957" s="2">
        <f t="shared" si="30"/>
        <v>237233</v>
      </c>
    </row>
    <row r="1958" spans="4:7" x14ac:dyDescent="0.3">
      <c r="D1958" s="2" t="s">
        <v>3214</v>
      </c>
      <c r="E1958" s="2">
        <v>70224196</v>
      </c>
      <c r="F1958" s="2">
        <v>70000000</v>
      </c>
      <c r="G1958" s="2">
        <f t="shared" si="30"/>
        <v>224196</v>
      </c>
    </row>
    <row r="1959" spans="4:7" x14ac:dyDescent="0.3">
      <c r="D1959" s="2" t="s">
        <v>23953</v>
      </c>
      <c r="E1959" s="2">
        <v>243768</v>
      </c>
      <c r="F1959" s="2">
        <v>30000</v>
      </c>
      <c r="G1959" s="2">
        <f t="shared" si="30"/>
        <v>213768</v>
      </c>
    </row>
    <row r="1960" spans="4:7" x14ac:dyDescent="0.3">
      <c r="D1960" s="2" t="s">
        <v>12484</v>
      </c>
      <c r="E1960" s="2">
        <v>16204793</v>
      </c>
      <c r="F1960" s="2">
        <v>16000000</v>
      </c>
      <c r="G1960" s="2">
        <f t="shared" si="30"/>
        <v>204793</v>
      </c>
    </row>
    <row r="1961" spans="4:7" x14ac:dyDescent="0.3">
      <c r="D1961" s="2" t="s">
        <v>5269</v>
      </c>
      <c r="E1961" s="2">
        <v>40203020</v>
      </c>
      <c r="F1961" s="2">
        <v>40000000</v>
      </c>
      <c r="G1961" s="2">
        <f t="shared" si="30"/>
        <v>203020</v>
      </c>
    </row>
    <row r="1962" spans="4:7" x14ac:dyDescent="0.3">
      <c r="D1962" s="2" t="s">
        <v>22163</v>
      </c>
      <c r="E1962" s="2">
        <v>1001437</v>
      </c>
      <c r="F1962" s="2">
        <v>800000</v>
      </c>
      <c r="G1962" s="2">
        <f t="shared" si="30"/>
        <v>201437</v>
      </c>
    </row>
    <row r="1963" spans="4:7" x14ac:dyDescent="0.3">
      <c r="D1963" s="2" t="s">
        <v>1926</v>
      </c>
      <c r="E1963" s="2">
        <v>10200000</v>
      </c>
      <c r="F1963" s="2">
        <v>10000000</v>
      </c>
      <c r="G1963" s="2">
        <f t="shared" si="30"/>
        <v>200000</v>
      </c>
    </row>
    <row r="1964" spans="4:7" x14ac:dyDescent="0.3">
      <c r="D1964" s="2" t="s">
        <v>23915</v>
      </c>
      <c r="E1964" s="2">
        <v>241816</v>
      </c>
      <c r="F1964" s="2">
        <v>42000</v>
      </c>
      <c r="G1964" s="2">
        <f t="shared" si="30"/>
        <v>199816</v>
      </c>
    </row>
    <row r="1965" spans="4:7" x14ac:dyDescent="0.3">
      <c r="D1965" s="2" t="s">
        <v>23403</v>
      </c>
      <c r="E1965" s="2">
        <v>381225</v>
      </c>
      <c r="F1965" s="2">
        <v>200000</v>
      </c>
      <c r="G1965" s="2">
        <f t="shared" si="30"/>
        <v>181225</v>
      </c>
    </row>
    <row r="1966" spans="4:7" x14ac:dyDescent="0.3">
      <c r="D1966" s="2" t="s">
        <v>24033</v>
      </c>
      <c r="E1966" s="2">
        <v>192467</v>
      </c>
      <c r="F1966" s="2">
        <v>15000</v>
      </c>
      <c r="G1966" s="2">
        <f t="shared" si="30"/>
        <v>177467</v>
      </c>
    </row>
    <row r="1967" spans="4:7" x14ac:dyDescent="0.3">
      <c r="D1967" s="2" t="s">
        <v>24057</v>
      </c>
      <c r="E1967" s="2">
        <v>180483</v>
      </c>
      <c r="F1967" s="2">
        <v>10000</v>
      </c>
      <c r="G1967" s="2">
        <f t="shared" si="30"/>
        <v>170483</v>
      </c>
    </row>
    <row r="1968" spans="4:7" x14ac:dyDescent="0.3">
      <c r="D1968" s="2" t="s">
        <v>16606</v>
      </c>
      <c r="E1968" s="2">
        <v>6165429</v>
      </c>
      <c r="F1968" s="2">
        <v>6000000</v>
      </c>
      <c r="G1968" s="2">
        <f t="shared" si="30"/>
        <v>165429</v>
      </c>
    </row>
    <row r="1969" spans="4:7" x14ac:dyDescent="0.3">
      <c r="D1969" s="2" t="s">
        <v>5200</v>
      </c>
      <c r="E1969" s="2">
        <v>50150619</v>
      </c>
      <c r="F1969" s="2">
        <v>50000000</v>
      </c>
      <c r="G1969" s="2">
        <f t="shared" si="30"/>
        <v>150619</v>
      </c>
    </row>
    <row r="1970" spans="4:7" x14ac:dyDescent="0.3">
      <c r="D1970" s="2" t="s">
        <v>24062</v>
      </c>
      <c r="E1970" s="2">
        <v>136007</v>
      </c>
      <c r="F1970" s="2">
        <v>4500</v>
      </c>
      <c r="G1970" s="2">
        <f t="shared" si="30"/>
        <v>131507</v>
      </c>
    </row>
    <row r="1971" spans="4:7" x14ac:dyDescent="0.3">
      <c r="D1971" s="2" t="s">
        <v>4499</v>
      </c>
      <c r="E1971" s="2">
        <v>60128566</v>
      </c>
      <c r="F1971" s="2">
        <v>60000000</v>
      </c>
      <c r="G1971" s="2">
        <f t="shared" si="30"/>
        <v>128566</v>
      </c>
    </row>
    <row r="1972" spans="4:7" x14ac:dyDescent="0.3">
      <c r="D1972" s="2" t="s">
        <v>23187</v>
      </c>
      <c r="E1972" s="2">
        <v>489220</v>
      </c>
      <c r="F1972" s="2">
        <v>365000</v>
      </c>
      <c r="G1972" s="2">
        <f t="shared" si="30"/>
        <v>124220</v>
      </c>
    </row>
    <row r="1973" spans="4:7" x14ac:dyDescent="0.3">
      <c r="D1973" s="2" t="s">
        <v>1772</v>
      </c>
      <c r="E1973" s="2">
        <v>100117603</v>
      </c>
      <c r="F1973" s="2">
        <v>100000000</v>
      </c>
      <c r="G1973" s="2">
        <f t="shared" si="30"/>
        <v>117603</v>
      </c>
    </row>
    <row r="1974" spans="4:7" x14ac:dyDescent="0.3">
      <c r="D1974" s="2" t="s">
        <v>19452</v>
      </c>
      <c r="E1974" s="2">
        <v>3105269</v>
      </c>
      <c r="F1974" s="2">
        <v>3000000</v>
      </c>
      <c r="G1974" s="2">
        <f t="shared" si="30"/>
        <v>105269</v>
      </c>
    </row>
    <row r="1975" spans="4:7" x14ac:dyDescent="0.3">
      <c r="D1975" s="2" t="s">
        <v>22579</v>
      </c>
      <c r="E1975" s="2">
        <v>603943</v>
      </c>
      <c r="F1975" s="2">
        <v>500000</v>
      </c>
      <c r="G1975" s="2">
        <f t="shared" si="30"/>
        <v>103943</v>
      </c>
    </row>
    <row r="1976" spans="4:7" x14ac:dyDescent="0.3">
      <c r="D1976" s="2" t="s">
        <v>12978</v>
      </c>
      <c r="E1976" s="2">
        <v>15100000</v>
      </c>
      <c r="F1976" s="2">
        <v>15000000</v>
      </c>
      <c r="G1976" s="2">
        <f t="shared" si="30"/>
        <v>100000</v>
      </c>
    </row>
    <row r="1977" spans="4:7" x14ac:dyDescent="0.3">
      <c r="D1977" s="2" t="s">
        <v>24159</v>
      </c>
      <c r="E1977" s="2">
        <v>85222</v>
      </c>
      <c r="F1977" s="2">
        <v>1100</v>
      </c>
      <c r="G1977" s="2">
        <f t="shared" si="30"/>
        <v>84122</v>
      </c>
    </row>
    <row r="1978" spans="4:7" x14ac:dyDescent="0.3">
      <c r="D1978" s="2" t="s">
        <v>424</v>
      </c>
      <c r="E1978" s="2">
        <v>140080850</v>
      </c>
      <c r="F1978" s="2">
        <v>140000000</v>
      </c>
      <c r="G1978" s="2">
        <f t="shared" si="30"/>
        <v>80850</v>
      </c>
    </row>
    <row r="1979" spans="4:7" x14ac:dyDescent="0.3">
      <c r="D1979" s="2" t="s">
        <v>23721</v>
      </c>
      <c r="E1979" s="2">
        <v>110536</v>
      </c>
      <c r="F1979" s="2">
        <v>40000</v>
      </c>
      <c r="G1979" s="2">
        <f t="shared" si="30"/>
        <v>70536</v>
      </c>
    </row>
    <row r="1980" spans="4:7" x14ac:dyDescent="0.3">
      <c r="D1980" s="2" t="s">
        <v>24113</v>
      </c>
      <c r="E1980" s="2">
        <v>70071</v>
      </c>
      <c r="F1980" s="2">
        <v>7000</v>
      </c>
      <c r="G1980" s="2">
        <f t="shared" si="30"/>
        <v>63071</v>
      </c>
    </row>
    <row r="1981" spans="4:7" x14ac:dyDescent="0.3">
      <c r="D1981" s="2" t="s">
        <v>24047</v>
      </c>
      <c r="E1981" s="2">
        <v>76382</v>
      </c>
      <c r="F1981" s="2">
        <v>15000</v>
      </c>
      <c r="G1981" s="2">
        <f t="shared" si="30"/>
        <v>61382</v>
      </c>
    </row>
    <row r="1982" spans="4:7" x14ac:dyDescent="0.3">
      <c r="D1982" s="2" t="s">
        <v>22063</v>
      </c>
      <c r="E1982" s="2">
        <v>1007962</v>
      </c>
      <c r="F1982" s="2">
        <v>950000</v>
      </c>
      <c r="G1982" s="2">
        <f t="shared" si="30"/>
        <v>57962</v>
      </c>
    </row>
    <row r="1983" spans="4:7" x14ac:dyDescent="0.3">
      <c r="D1983" s="2" t="s">
        <v>16821</v>
      </c>
      <c r="E1983" s="2">
        <v>6857096</v>
      </c>
      <c r="F1983" s="2">
        <v>6800000</v>
      </c>
      <c r="G1983" s="2">
        <f t="shared" si="30"/>
        <v>57096</v>
      </c>
    </row>
    <row r="1984" spans="4:7" x14ac:dyDescent="0.3">
      <c r="D1984" s="2" t="s">
        <v>23142</v>
      </c>
      <c r="E1984" s="2">
        <v>318622</v>
      </c>
      <c r="F1984" s="2">
        <v>270000</v>
      </c>
      <c r="G1984" s="2">
        <f t="shared" si="30"/>
        <v>48622</v>
      </c>
    </row>
    <row r="1985" spans="4:7" x14ac:dyDescent="0.3">
      <c r="D1985" s="2" t="s">
        <v>18569</v>
      </c>
      <c r="E1985" s="2">
        <v>4046737</v>
      </c>
      <c r="F1985" s="2">
        <v>4000000</v>
      </c>
      <c r="G1985" s="2">
        <f t="shared" si="30"/>
        <v>46737</v>
      </c>
    </row>
    <row r="1986" spans="4:7" x14ac:dyDescent="0.3">
      <c r="D1986" s="2" t="s">
        <v>23204</v>
      </c>
      <c r="E1986" s="2">
        <v>191309</v>
      </c>
      <c r="F1986" s="2">
        <v>150000</v>
      </c>
      <c r="G1986" s="2">
        <f t="shared" si="30"/>
        <v>41309</v>
      </c>
    </row>
    <row r="1987" spans="4:7" x14ac:dyDescent="0.3">
      <c r="D1987" s="2" t="s">
        <v>22878</v>
      </c>
      <c r="E1987" s="2">
        <v>425899</v>
      </c>
      <c r="F1987" s="2">
        <v>400000</v>
      </c>
      <c r="G1987" s="2">
        <f t="shared" si="30"/>
        <v>25899</v>
      </c>
    </row>
    <row r="1988" spans="4:7" x14ac:dyDescent="0.3">
      <c r="D1988" s="2" t="s">
        <v>23432</v>
      </c>
      <c r="E1988" s="2">
        <v>215185</v>
      </c>
      <c r="F1988" s="2">
        <v>200000</v>
      </c>
      <c r="G1988" s="2">
        <f t="shared" si="30"/>
        <v>15185</v>
      </c>
    </row>
    <row r="1989" spans="4:7" x14ac:dyDescent="0.3">
      <c r="D1989" s="2" t="s">
        <v>17852</v>
      </c>
      <c r="E1989" s="2">
        <v>5009677</v>
      </c>
      <c r="F1989" s="2">
        <v>5000000</v>
      </c>
      <c r="G1989" s="2">
        <f t="shared" ref="G1989:G2052" si="31">E1989-F1989</f>
        <v>9677</v>
      </c>
    </row>
    <row r="1990" spans="4:7" x14ac:dyDescent="0.3">
      <c r="D1990" s="2" t="s">
        <v>5209</v>
      </c>
      <c r="E1990" s="2">
        <v>50007168</v>
      </c>
      <c r="F1990" s="2">
        <v>50000000</v>
      </c>
      <c r="G1990" s="2">
        <f t="shared" si="31"/>
        <v>7168</v>
      </c>
    </row>
    <row r="1991" spans="4:7" x14ac:dyDescent="0.3">
      <c r="D1991" s="2" t="s">
        <v>19422</v>
      </c>
      <c r="E1991" s="2">
        <v>3000000</v>
      </c>
      <c r="F1991" s="2">
        <v>3000000</v>
      </c>
      <c r="G1991" s="2">
        <f t="shared" si="31"/>
        <v>0</v>
      </c>
    </row>
    <row r="1992" spans="4:7" x14ac:dyDescent="0.3">
      <c r="D1992" s="2" t="s">
        <v>20440</v>
      </c>
      <c r="E1992" s="2">
        <v>12667</v>
      </c>
      <c r="F1992" s="2">
        <v>14000</v>
      </c>
      <c r="G1992" s="2">
        <f t="shared" si="31"/>
        <v>-1333</v>
      </c>
    </row>
    <row r="1993" spans="4:7" x14ac:dyDescent="0.3">
      <c r="D1993" s="2" t="s">
        <v>23585</v>
      </c>
      <c r="E1993" s="2">
        <v>155984</v>
      </c>
      <c r="F1993" s="2">
        <v>160000</v>
      </c>
      <c r="G1993" s="2">
        <f t="shared" si="31"/>
        <v>-4016</v>
      </c>
    </row>
    <row r="1994" spans="4:7" x14ac:dyDescent="0.3">
      <c r="D1994" s="2" t="s">
        <v>24133</v>
      </c>
      <c r="E1994" s="2">
        <v>4584</v>
      </c>
      <c r="F1994" s="2">
        <v>9000</v>
      </c>
      <c r="G1994" s="2">
        <f t="shared" si="31"/>
        <v>-4416</v>
      </c>
    </row>
    <row r="1995" spans="4:7" x14ac:dyDescent="0.3">
      <c r="D1995" s="2" t="s">
        <v>13612</v>
      </c>
      <c r="E1995" s="2">
        <v>14989761</v>
      </c>
      <c r="F1995" s="2">
        <v>15000000</v>
      </c>
      <c r="G1995" s="2">
        <f t="shared" si="31"/>
        <v>-10239</v>
      </c>
    </row>
    <row r="1996" spans="4:7" x14ac:dyDescent="0.3">
      <c r="D1996" s="2" t="s">
        <v>20291</v>
      </c>
      <c r="E1996" s="2">
        <v>1984378</v>
      </c>
      <c r="F1996" s="2">
        <v>2000000</v>
      </c>
      <c r="G1996" s="2">
        <f t="shared" si="31"/>
        <v>-15622</v>
      </c>
    </row>
    <row r="1997" spans="4:7" x14ac:dyDescent="0.3">
      <c r="D1997" s="2" t="s">
        <v>21693</v>
      </c>
      <c r="E1997" s="2">
        <v>982214</v>
      </c>
      <c r="F1997" s="2">
        <v>1000000</v>
      </c>
      <c r="G1997" s="2">
        <f t="shared" si="31"/>
        <v>-17786</v>
      </c>
    </row>
    <row r="1998" spans="4:7" x14ac:dyDescent="0.3">
      <c r="D1998" s="2" t="s">
        <v>23980</v>
      </c>
      <c r="E1998" s="2">
        <v>8231</v>
      </c>
      <c r="F1998" s="2">
        <v>27000</v>
      </c>
      <c r="G1998" s="2">
        <f t="shared" si="31"/>
        <v>-18769</v>
      </c>
    </row>
    <row r="1999" spans="4:7" x14ac:dyDescent="0.3">
      <c r="D1999" s="2" t="s">
        <v>23812</v>
      </c>
      <c r="E1999" s="2">
        <v>40557</v>
      </c>
      <c r="F1999" s="2">
        <v>60000</v>
      </c>
      <c r="G1999" s="2">
        <f t="shared" si="31"/>
        <v>-19443</v>
      </c>
    </row>
    <row r="2000" spans="4:7" x14ac:dyDescent="0.3">
      <c r="D2000" s="2" t="s">
        <v>8521</v>
      </c>
      <c r="E2000" s="2">
        <v>19976073</v>
      </c>
      <c r="F2000" s="2">
        <v>20000000</v>
      </c>
      <c r="G2000" s="2">
        <f t="shared" si="31"/>
        <v>-23927</v>
      </c>
    </row>
    <row r="2001" spans="4:7" x14ac:dyDescent="0.3">
      <c r="D2001" s="2" t="s">
        <v>23425</v>
      </c>
      <c r="E2001" s="2">
        <v>174682</v>
      </c>
      <c r="F2001" s="2">
        <v>200000</v>
      </c>
      <c r="G2001" s="2">
        <f t="shared" si="31"/>
        <v>-25318</v>
      </c>
    </row>
    <row r="2002" spans="4:7" x14ac:dyDescent="0.3">
      <c r="D2002" s="2" t="s">
        <v>22100</v>
      </c>
      <c r="E2002" s="2">
        <v>819939</v>
      </c>
      <c r="F2002" s="2">
        <v>850000</v>
      </c>
      <c r="G2002" s="2">
        <f t="shared" si="31"/>
        <v>-30061</v>
      </c>
    </row>
    <row r="2003" spans="4:7" x14ac:dyDescent="0.3">
      <c r="D2003" s="2" t="s">
        <v>23191</v>
      </c>
      <c r="E2003" s="2">
        <v>212285</v>
      </c>
      <c r="F2003" s="2">
        <v>250000</v>
      </c>
      <c r="G2003" s="2">
        <f t="shared" si="31"/>
        <v>-37715</v>
      </c>
    </row>
    <row r="2004" spans="4:7" x14ac:dyDescent="0.3">
      <c r="D2004" s="2" t="s">
        <v>23816</v>
      </c>
      <c r="E2004" s="2">
        <v>30084</v>
      </c>
      <c r="F2004" s="2">
        <v>70000</v>
      </c>
      <c r="G2004" s="2">
        <f t="shared" si="31"/>
        <v>-39916</v>
      </c>
    </row>
    <row r="2005" spans="4:7" x14ac:dyDescent="0.3">
      <c r="D2005" s="2" t="s">
        <v>23048</v>
      </c>
      <c r="E2005" s="2">
        <v>255352</v>
      </c>
      <c r="F2005" s="2">
        <v>300000</v>
      </c>
      <c r="G2005" s="2">
        <f t="shared" si="31"/>
        <v>-44648</v>
      </c>
    </row>
    <row r="2006" spans="4:7" x14ac:dyDescent="0.3">
      <c r="D2006" s="2" t="s">
        <v>22456</v>
      </c>
      <c r="E2006" s="2">
        <v>515005</v>
      </c>
      <c r="F2006" s="2">
        <v>560000</v>
      </c>
      <c r="G2006" s="2">
        <f t="shared" si="31"/>
        <v>-44995</v>
      </c>
    </row>
    <row r="2007" spans="4:7" x14ac:dyDescent="0.3">
      <c r="D2007" s="2" t="s">
        <v>23199</v>
      </c>
      <c r="E2007" s="2">
        <v>203134</v>
      </c>
      <c r="F2007" s="2">
        <v>250000</v>
      </c>
      <c r="G2007" s="2">
        <f t="shared" si="31"/>
        <v>-46866</v>
      </c>
    </row>
    <row r="2008" spans="4:7" x14ac:dyDescent="0.3">
      <c r="D2008" s="2" t="s">
        <v>17870</v>
      </c>
      <c r="E2008" s="2">
        <v>3950029</v>
      </c>
      <c r="F2008" s="2">
        <v>4000000</v>
      </c>
      <c r="G2008" s="2">
        <f t="shared" si="31"/>
        <v>-49971</v>
      </c>
    </row>
    <row r="2009" spans="4:7" x14ac:dyDescent="0.3">
      <c r="D2009" s="2" t="s">
        <v>11712</v>
      </c>
      <c r="E2009" s="2">
        <v>18439082</v>
      </c>
      <c r="F2009" s="2">
        <v>18500000</v>
      </c>
      <c r="G2009" s="2">
        <f t="shared" si="31"/>
        <v>-60918</v>
      </c>
    </row>
    <row r="2010" spans="4:7" x14ac:dyDescent="0.3">
      <c r="D2010" s="2" t="s">
        <v>12981</v>
      </c>
      <c r="E2010" s="2">
        <v>14938570</v>
      </c>
      <c r="F2010" s="2">
        <v>15000000</v>
      </c>
      <c r="G2010" s="2">
        <f t="shared" si="31"/>
        <v>-61430</v>
      </c>
    </row>
    <row r="2011" spans="4:7" x14ac:dyDescent="0.3">
      <c r="D2011" s="2" t="s">
        <v>22782</v>
      </c>
      <c r="E2011" s="2">
        <v>379122</v>
      </c>
      <c r="F2011" s="2">
        <v>450000</v>
      </c>
      <c r="G2011" s="2">
        <f t="shared" si="31"/>
        <v>-70878</v>
      </c>
    </row>
    <row r="2012" spans="4:7" x14ac:dyDescent="0.3">
      <c r="D2012" s="2" t="s">
        <v>23219</v>
      </c>
      <c r="E2012" s="2">
        <v>177840</v>
      </c>
      <c r="F2012" s="2">
        <v>250000</v>
      </c>
      <c r="G2012" s="2">
        <f t="shared" si="31"/>
        <v>-72160</v>
      </c>
    </row>
    <row r="2013" spans="4:7" x14ac:dyDescent="0.3">
      <c r="D2013" s="2" t="s">
        <v>19066</v>
      </c>
      <c r="E2013" s="2">
        <v>2926565</v>
      </c>
      <c r="F2013" s="2">
        <v>3000000</v>
      </c>
      <c r="G2013" s="2">
        <f t="shared" si="31"/>
        <v>-73435</v>
      </c>
    </row>
    <row r="2014" spans="4:7" x14ac:dyDescent="0.3">
      <c r="D2014" s="2" t="s">
        <v>19417</v>
      </c>
      <c r="E2014" s="2">
        <v>2912363</v>
      </c>
      <c r="F2014" s="2">
        <v>3000000</v>
      </c>
      <c r="G2014" s="2">
        <f t="shared" si="31"/>
        <v>-87637</v>
      </c>
    </row>
    <row r="2015" spans="4:7" x14ac:dyDescent="0.3">
      <c r="D2015" s="2" t="s">
        <v>22860</v>
      </c>
      <c r="E2015" s="2">
        <v>11798</v>
      </c>
      <c r="F2015" s="2">
        <v>100000</v>
      </c>
      <c r="G2015" s="2">
        <f t="shared" si="31"/>
        <v>-88202</v>
      </c>
    </row>
    <row r="2016" spans="4:7" x14ac:dyDescent="0.3">
      <c r="D2016" s="2" t="s">
        <v>11407</v>
      </c>
      <c r="E2016" s="2">
        <v>1900725</v>
      </c>
      <c r="F2016" s="2">
        <v>2000000</v>
      </c>
      <c r="G2016" s="2">
        <f t="shared" si="31"/>
        <v>-99275</v>
      </c>
    </row>
    <row r="2017" spans="4:7" x14ac:dyDescent="0.3">
      <c r="D2017" s="2" t="s">
        <v>13436</v>
      </c>
      <c r="E2017" s="2">
        <v>19900000</v>
      </c>
      <c r="F2017" s="2">
        <v>20000000</v>
      </c>
      <c r="G2017" s="2">
        <f t="shared" si="31"/>
        <v>-100000</v>
      </c>
    </row>
    <row r="2018" spans="4:7" x14ac:dyDescent="0.3">
      <c r="D2018" s="2" t="s">
        <v>17118</v>
      </c>
      <c r="E2018" s="2">
        <v>5895238</v>
      </c>
      <c r="F2018" s="2">
        <v>6000000</v>
      </c>
      <c r="G2018" s="2">
        <f t="shared" si="31"/>
        <v>-104762</v>
      </c>
    </row>
    <row r="2019" spans="4:7" x14ac:dyDescent="0.3">
      <c r="D2019" s="2" t="s">
        <v>23353</v>
      </c>
      <c r="E2019" s="2">
        <v>111300</v>
      </c>
      <c r="F2019" s="2">
        <v>225000</v>
      </c>
      <c r="G2019" s="2">
        <f t="shared" si="31"/>
        <v>-113700</v>
      </c>
    </row>
    <row r="2020" spans="4:7" x14ac:dyDescent="0.3">
      <c r="D2020" s="2" t="s">
        <v>23413</v>
      </c>
      <c r="E2020" s="2">
        <v>78030</v>
      </c>
      <c r="F2020" s="2">
        <v>200000</v>
      </c>
      <c r="G2020" s="2">
        <f t="shared" si="31"/>
        <v>-121970</v>
      </c>
    </row>
    <row r="2021" spans="4:7" x14ac:dyDescent="0.3">
      <c r="D2021" s="2" t="s">
        <v>10933</v>
      </c>
      <c r="E2021" s="2">
        <v>26876529</v>
      </c>
      <c r="F2021" s="2">
        <v>27000000</v>
      </c>
      <c r="G2021" s="2">
        <f t="shared" si="31"/>
        <v>-123471</v>
      </c>
    </row>
    <row r="2022" spans="4:7" x14ac:dyDescent="0.3">
      <c r="D2022" s="2" t="s">
        <v>23732</v>
      </c>
      <c r="E2022" s="2">
        <v>59379</v>
      </c>
      <c r="F2022" s="2">
        <v>200000</v>
      </c>
      <c r="G2022" s="2">
        <f t="shared" si="31"/>
        <v>-140621</v>
      </c>
    </row>
    <row r="2023" spans="4:7" x14ac:dyDescent="0.3">
      <c r="D2023" s="2" t="s">
        <v>23625</v>
      </c>
      <c r="E2023" s="2">
        <v>5858</v>
      </c>
      <c r="F2023" s="2">
        <v>150000</v>
      </c>
      <c r="G2023" s="2">
        <f t="shared" si="31"/>
        <v>-144142</v>
      </c>
    </row>
    <row r="2024" spans="4:7" x14ac:dyDescent="0.3">
      <c r="D2024" s="2" t="s">
        <v>23612</v>
      </c>
      <c r="E2024" s="2">
        <v>4914</v>
      </c>
      <c r="F2024" s="2">
        <v>150000</v>
      </c>
      <c r="G2024" s="2">
        <f t="shared" si="31"/>
        <v>-145086</v>
      </c>
    </row>
    <row r="2025" spans="4:7" x14ac:dyDescent="0.3">
      <c r="D2025" s="2" t="s">
        <v>23075</v>
      </c>
      <c r="E2025" s="2">
        <v>12438</v>
      </c>
      <c r="F2025" s="2">
        <v>160000</v>
      </c>
      <c r="G2025" s="2">
        <f t="shared" si="31"/>
        <v>-147562</v>
      </c>
    </row>
    <row r="2026" spans="4:7" x14ac:dyDescent="0.3">
      <c r="D2026" s="2" t="s">
        <v>22582</v>
      </c>
      <c r="E2026" s="2">
        <v>334041</v>
      </c>
      <c r="F2026" s="2">
        <v>500000</v>
      </c>
      <c r="G2026" s="2">
        <f t="shared" si="31"/>
        <v>-165959</v>
      </c>
    </row>
    <row r="2027" spans="4:7" x14ac:dyDescent="0.3">
      <c r="D2027" s="2" t="s">
        <v>19808</v>
      </c>
      <c r="E2027" s="2">
        <v>25809813</v>
      </c>
      <c r="F2027" s="2">
        <v>26000000</v>
      </c>
      <c r="G2027" s="2">
        <f t="shared" si="31"/>
        <v>-190187</v>
      </c>
    </row>
    <row r="2028" spans="4:7" x14ac:dyDescent="0.3">
      <c r="D2028" s="2" t="s">
        <v>23085</v>
      </c>
      <c r="E2028" s="2">
        <v>5199</v>
      </c>
      <c r="F2028" s="2">
        <v>200000</v>
      </c>
      <c r="G2028" s="2">
        <f t="shared" si="31"/>
        <v>-194801</v>
      </c>
    </row>
    <row r="2029" spans="4:7" x14ac:dyDescent="0.3">
      <c r="D2029" s="2" t="s">
        <v>15078</v>
      </c>
      <c r="E2029" s="2">
        <v>9801782</v>
      </c>
      <c r="F2029" s="2">
        <v>10000000</v>
      </c>
      <c r="G2029" s="2">
        <f t="shared" si="31"/>
        <v>-198218</v>
      </c>
    </row>
    <row r="2030" spans="4:7" x14ac:dyDescent="0.3">
      <c r="D2030" s="2" t="s">
        <v>23487</v>
      </c>
      <c r="E2030" s="2">
        <v>1111</v>
      </c>
      <c r="F2030" s="2">
        <v>200000</v>
      </c>
      <c r="G2030" s="2">
        <f t="shared" si="31"/>
        <v>-198889</v>
      </c>
    </row>
    <row r="2031" spans="4:7" x14ac:dyDescent="0.3">
      <c r="D2031" s="2" t="s">
        <v>23229</v>
      </c>
      <c r="E2031" s="2">
        <v>49494</v>
      </c>
      <c r="F2031" s="2">
        <v>250000</v>
      </c>
      <c r="G2031" s="2">
        <f t="shared" si="31"/>
        <v>-200506</v>
      </c>
    </row>
    <row r="2032" spans="4:7" x14ac:dyDescent="0.3">
      <c r="D2032" s="2" t="s">
        <v>21699</v>
      </c>
      <c r="E2032" s="2">
        <v>798341</v>
      </c>
      <c r="F2032" s="2">
        <v>1000000</v>
      </c>
      <c r="G2032" s="2">
        <f t="shared" si="31"/>
        <v>-201659</v>
      </c>
    </row>
    <row r="2033" spans="4:7" x14ac:dyDescent="0.3">
      <c r="D2033" s="2" t="s">
        <v>22586</v>
      </c>
      <c r="E2033" s="2">
        <v>295468</v>
      </c>
      <c r="F2033" s="2">
        <v>500000</v>
      </c>
      <c r="G2033" s="2">
        <f t="shared" si="31"/>
        <v>-204532</v>
      </c>
    </row>
    <row r="2034" spans="4:7" x14ac:dyDescent="0.3">
      <c r="D2034" s="2" t="s">
        <v>22969</v>
      </c>
      <c r="E2034" s="2">
        <v>1523883</v>
      </c>
      <c r="F2034" s="2">
        <v>1750211</v>
      </c>
      <c r="G2034" s="2">
        <f t="shared" si="31"/>
        <v>-226328</v>
      </c>
    </row>
    <row r="2035" spans="4:7" x14ac:dyDescent="0.3">
      <c r="D2035" s="2" t="s">
        <v>23257</v>
      </c>
      <c r="E2035" s="2">
        <v>18195</v>
      </c>
      <c r="F2035" s="2">
        <v>250000</v>
      </c>
      <c r="G2035" s="2">
        <f t="shared" si="31"/>
        <v>-231805</v>
      </c>
    </row>
    <row r="2036" spans="4:7" x14ac:dyDescent="0.3">
      <c r="D2036" s="2" t="s">
        <v>20839</v>
      </c>
      <c r="E2036" s="2">
        <v>1060591</v>
      </c>
      <c r="F2036" s="2">
        <v>1300000</v>
      </c>
      <c r="G2036" s="2">
        <f t="shared" si="31"/>
        <v>-239409</v>
      </c>
    </row>
    <row r="2037" spans="4:7" x14ac:dyDescent="0.3">
      <c r="D2037" s="2" t="s">
        <v>22590</v>
      </c>
      <c r="E2037" s="2">
        <v>243347</v>
      </c>
      <c r="F2037" s="2">
        <v>500000</v>
      </c>
      <c r="G2037" s="2">
        <f t="shared" si="31"/>
        <v>-256653</v>
      </c>
    </row>
    <row r="2038" spans="4:7" x14ac:dyDescent="0.3">
      <c r="D2038" s="2" t="s">
        <v>23080</v>
      </c>
      <c r="E2038" s="2">
        <v>40542</v>
      </c>
      <c r="F2038" s="2">
        <v>300000</v>
      </c>
      <c r="G2038" s="2">
        <f t="shared" si="31"/>
        <v>-259458</v>
      </c>
    </row>
    <row r="2039" spans="4:7" x14ac:dyDescent="0.3">
      <c r="D2039" s="2" t="s">
        <v>22647</v>
      </c>
      <c r="E2039" s="2">
        <v>237301</v>
      </c>
      <c r="F2039" s="2">
        <v>500000</v>
      </c>
      <c r="G2039" s="2">
        <f t="shared" si="31"/>
        <v>-262699</v>
      </c>
    </row>
    <row r="2040" spans="4:7" x14ac:dyDescent="0.3">
      <c r="D2040" s="2" t="s">
        <v>22890</v>
      </c>
      <c r="E2040" s="2">
        <v>126387</v>
      </c>
      <c r="F2040" s="2">
        <v>400000</v>
      </c>
      <c r="G2040" s="2">
        <f t="shared" si="31"/>
        <v>-273613</v>
      </c>
    </row>
    <row r="2041" spans="4:7" x14ac:dyDescent="0.3">
      <c r="D2041" s="2" t="s">
        <v>20940</v>
      </c>
      <c r="E2041" s="2">
        <v>1221261</v>
      </c>
      <c r="F2041" s="2">
        <v>1500000</v>
      </c>
      <c r="G2041" s="2">
        <f t="shared" si="31"/>
        <v>-278739</v>
      </c>
    </row>
    <row r="2042" spans="4:7" x14ac:dyDescent="0.3">
      <c r="D2042" s="2" t="s">
        <v>23071</v>
      </c>
      <c r="E2042" s="2">
        <v>16892</v>
      </c>
      <c r="F2042" s="2">
        <v>300000</v>
      </c>
      <c r="G2042" s="2">
        <f t="shared" si="31"/>
        <v>-283108</v>
      </c>
    </row>
    <row r="2043" spans="4:7" x14ac:dyDescent="0.3">
      <c r="D2043" s="2" t="s">
        <v>23108</v>
      </c>
      <c r="E2043" s="2">
        <v>2468</v>
      </c>
      <c r="F2043" s="2">
        <v>300000</v>
      </c>
      <c r="G2043" s="2">
        <f t="shared" si="31"/>
        <v>-297532</v>
      </c>
    </row>
    <row r="2044" spans="4:7" x14ac:dyDescent="0.3">
      <c r="D2044" s="2" t="s">
        <v>17892</v>
      </c>
      <c r="E2044" s="2">
        <v>4700361</v>
      </c>
      <c r="F2044" s="2">
        <v>5000000</v>
      </c>
      <c r="G2044" s="2">
        <f t="shared" si="31"/>
        <v>-299639</v>
      </c>
    </row>
    <row r="2045" spans="4:7" x14ac:dyDescent="0.3">
      <c r="D2045" s="2" t="s">
        <v>10549</v>
      </c>
      <c r="E2045" s="2">
        <v>16684352</v>
      </c>
      <c r="F2045" s="2">
        <v>17000000</v>
      </c>
      <c r="G2045" s="2">
        <f t="shared" si="31"/>
        <v>-315648</v>
      </c>
    </row>
    <row r="2046" spans="4:7" x14ac:dyDescent="0.3">
      <c r="D2046" s="2" t="s">
        <v>19408</v>
      </c>
      <c r="E2046" s="2">
        <v>2961991</v>
      </c>
      <c r="F2046" s="2">
        <v>3300000</v>
      </c>
      <c r="G2046" s="2">
        <f t="shared" si="31"/>
        <v>-338009</v>
      </c>
    </row>
    <row r="2047" spans="4:7" x14ac:dyDescent="0.3">
      <c r="D2047" s="2" t="s">
        <v>11066</v>
      </c>
      <c r="E2047" s="2">
        <v>19661987</v>
      </c>
      <c r="F2047" s="2">
        <v>20000000</v>
      </c>
      <c r="G2047" s="2">
        <f t="shared" si="31"/>
        <v>-338013</v>
      </c>
    </row>
    <row r="2048" spans="4:7" x14ac:dyDescent="0.3">
      <c r="D2048" s="2" t="s">
        <v>22593</v>
      </c>
      <c r="E2048" s="2">
        <v>154077</v>
      </c>
      <c r="F2048" s="2">
        <v>500000</v>
      </c>
      <c r="G2048" s="2">
        <f t="shared" si="31"/>
        <v>-345923</v>
      </c>
    </row>
    <row r="2049" spans="4:7" x14ac:dyDescent="0.3">
      <c r="D2049" s="2" t="s">
        <v>22602</v>
      </c>
      <c r="E2049" s="2">
        <v>151389</v>
      </c>
      <c r="F2049" s="2">
        <v>500000</v>
      </c>
      <c r="G2049" s="2">
        <f t="shared" si="31"/>
        <v>-348611</v>
      </c>
    </row>
    <row r="2050" spans="4:7" x14ac:dyDescent="0.3">
      <c r="D2050" s="2" t="s">
        <v>20757</v>
      </c>
      <c r="E2050" s="2">
        <v>145540</v>
      </c>
      <c r="F2050" s="2">
        <v>500000</v>
      </c>
      <c r="G2050" s="2">
        <f t="shared" si="31"/>
        <v>-354460</v>
      </c>
    </row>
    <row r="2051" spans="4:7" x14ac:dyDescent="0.3">
      <c r="D2051" s="2" t="s">
        <v>13476</v>
      </c>
      <c r="E2051" s="2">
        <v>13640000</v>
      </c>
      <c r="F2051" s="2">
        <v>14000000</v>
      </c>
      <c r="G2051" s="2">
        <f t="shared" si="31"/>
        <v>-360000</v>
      </c>
    </row>
    <row r="2052" spans="4:7" x14ac:dyDescent="0.3">
      <c r="D2052" s="2" t="s">
        <v>22615</v>
      </c>
      <c r="E2052" s="2">
        <v>133778</v>
      </c>
      <c r="F2052" s="2">
        <v>500000</v>
      </c>
      <c r="G2052" s="2">
        <f t="shared" si="31"/>
        <v>-366222</v>
      </c>
    </row>
    <row r="2053" spans="4:7" x14ac:dyDescent="0.3">
      <c r="D2053" s="2" t="s">
        <v>21705</v>
      </c>
      <c r="E2053" s="2">
        <v>610991</v>
      </c>
      <c r="F2053" s="2">
        <v>1000000</v>
      </c>
      <c r="G2053" s="2">
        <f t="shared" ref="G2053:G2116" si="32">E2053-F2053</f>
        <v>-389009</v>
      </c>
    </row>
    <row r="2054" spans="4:7" x14ac:dyDescent="0.3">
      <c r="D2054" s="2" t="s">
        <v>16600</v>
      </c>
      <c r="E2054" s="2">
        <v>6601079</v>
      </c>
      <c r="F2054" s="2">
        <v>7000000</v>
      </c>
      <c r="G2054" s="2">
        <f t="shared" si="32"/>
        <v>-398921</v>
      </c>
    </row>
    <row r="2055" spans="4:7" x14ac:dyDescent="0.3">
      <c r="D2055" s="2" t="s">
        <v>22631</v>
      </c>
      <c r="E2055" s="2">
        <v>98017</v>
      </c>
      <c r="F2055" s="2">
        <v>500000</v>
      </c>
      <c r="G2055" s="2">
        <f t="shared" si="32"/>
        <v>-401983</v>
      </c>
    </row>
    <row r="2056" spans="4:7" x14ac:dyDescent="0.3">
      <c r="D2056" s="2" t="s">
        <v>22096</v>
      </c>
      <c r="E2056" s="2">
        <v>442638</v>
      </c>
      <c r="F2056" s="2">
        <v>850000</v>
      </c>
      <c r="G2056" s="2">
        <f t="shared" si="32"/>
        <v>-407362</v>
      </c>
    </row>
    <row r="2057" spans="4:7" x14ac:dyDescent="0.3">
      <c r="D2057" s="2" t="s">
        <v>22964</v>
      </c>
      <c r="E2057" s="2">
        <v>34151</v>
      </c>
      <c r="F2057" s="2">
        <v>450000</v>
      </c>
      <c r="G2057" s="2">
        <f t="shared" si="32"/>
        <v>-415849</v>
      </c>
    </row>
    <row r="2058" spans="4:7" x14ac:dyDescent="0.3">
      <c r="D2058" s="2" t="s">
        <v>21710</v>
      </c>
      <c r="E2058" s="2">
        <v>582024</v>
      </c>
      <c r="F2058" s="2">
        <v>1000000</v>
      </c>
      <c r="G2058" s="2">
        <f t="shared" si="32"/>
        <v>-417976</v>
      </c>
    </row>
    <row r="2059" spans="4:7" x14ac:dyDescent="0.3">
      <c r="D2059" s="2" t="s">
        <v>10563</v>
      </c>
      <c r="E2059" s="2">
        <v>8579684</v>
      </c>
      <c r="F2059" s="2">
        <v>9000000</v>
      </c>
      <c r="G2059" s="2">
        <f t="shared" si="32"/>
        <v>-420316</v>
      </c>
    </row>
    <row r="2060" spans="4:7" x14ac:dyDescent="0.3">
      <c r="D2060" s="2" t="s">
        <v>22406</v>
      </c>
      <c r="E2060" s="2">
        <v>171988</v>
      </c>
      <c r="F2060" s="2">
        <v>600000</v>
      </c>
      <c r="G2060" s="2">
        <f t="shared" si="32"/>
        <v>-428012</v>
      </c>
    </row>
    <row r="2061" spans="4:7" x14ac:dyDescent="0.3">
      <c r="D2061" s="2" t="s">
        <v>19404</v>
      </c>
      <c r="E2061" s="2">
        <v>3071947</v>
      </c>
      <c r="F2061" s="2">
        <v>3500000</v>
      </c>
      <c r="G2061" s="2">
        <f t="shared" si="32"/>
        <v>-428053</v>
      </c>
    </row>
    <row r="2062" spans="4:7" x14ac:dyDescent="0.3">
      <c r="D2062" s="2" t="s">
        <v>22626</v>
      </c>
      <c r="E2062" s="2">
        <v>52850</v>
      </c>
      <c r="F2062" s="2">
        <v>500000</v>
      </c>
      <c r="G2062" s="2">
        <f t="shared" si="32"/>
        <v>-447150</v>
      </c>
    </row>
    <row r="2063" spans="4:7" x14ac:dyDescent="0.3">
      <c r="D2063" s="2" t="s">
        <v>21814</v>
      </c>
      <c r="E2063" s="2">
        <v>48430</v>
      </c>
      <c r="F2063" s="2">
        <v>500000</v>
      </c>
      <c r="G2063" s="2">
        <f t="shared" si="32"/>
        <v>-451570</v>
      </c>
    </row>
    <row r="2064" spans="4:7" x14ac:dyDescent="0.3">
      <c r="D2064" s="2" t="s">
        <v>6123</v>
      </c>
      <c r="E2064" s="2">
        <v>41543207</v>
      </c>
      <c r="F2064" s="2">
        <v>42000000</v>
      </c>
      <c r="G2064" s="2">
        <f t="shared" si="32"/>
        <v>-456793</v>
      </c>
    </row>
    <row r="2065" spans="4:7" x14ac:dyDescent="0.3">
      <c r="D2065" s="2" t="s">
        <v>6680</v>
      </c>
      <c r="E2065" s="2">
        <v>32645</v>
      </c>
      <c r="F2065" s="2">
        <v>500000</v>
      </c>
      <c r="G2065" s="2">
        <f t="shared" si="32"/>
        <v>-467355</v>
      </c>
    </row>
    <row r="2066" spans="4:7" x14ac:dyDescent="0.3">
      <c r="D2066" s="2" t="s">
        <v>22637</v>
      </c>
      <c r="E2066" s="2">
        <v>31937</v>
      </c>
      <c r="F2066" s="2">
        <v>500000</v>
      </c>
      <c r="G2066" s="2">
        <f t="shared" si="32"/>
        <v>-468063</v>
      </c>
    </row>
    <row r="2067" spans="4:7" x14ac:dyDescent="0.3">
      <c r="D2067" s="2" t="s">
        <v>7546</v>
      </c>
      <c r="E2067" s="2">
        <v>34531832</v>
      </c>
      <c r="F2067" s="2">
        <v>35000000</v>
      </c>
      <c r="G2067" s="2">
        <f t="shared" si="32"/>
        <v>-468168</v>
      </c>
    </row>
    <row r="2068" spans="4:7" x14ac:dyDescent="0.3">
      <c r="D2068" s="2" t="s">
        <v>22253</v>
      </c>
      <c r="E2068" s="2">
        <v>26297</v>
      </c>
      <c r="F2068" s="2">
        <v>500000</v>
      </c>
      <c r="G2068" s="2">
        <f t="shared" si="32"/>
        <v>-473703</v>
      </c>
    </row>
    <row r="2069" spans="4:7" x14ac:dyDescent="0.3">
      <c r="D2069" s="2" t="s">
        <v>22787</v>
      </c>
      <c r="E2069" s="2">
        <v>23000</v>
      </c>
      <c r="F2069" s="2">
        <v>500000</v>
      </c>
      <c r="G2069" s="2">
        <f t="shared" si="32"/>
        <v>-477000</v>
      </c>
    </row>
    <row r="2070" spans="4:7" x14ac:dyDescent="0.3">
      <c r="D2070" s="2" t="s">
        <v>22751</v>
      </c>
      <c r="E2070" s="2">
        <v>21199</v>
      </c>
      <c r="F2070" s="2">
        <v>500000</v>
      </c>
      <c r="G2070" s="2">
        <f t="shared" si="32"/>
        <v>-478801</v>
      </c>
    </row>
    <row r="2071" spans="4:7" x14ac:dyDescent="0.3">
      <c r="D2071" s="2" t="s">
        <v>20604</v>
      </c>
      <c r="E2071" s="2">
        <v>1420578</v>
      </c>
      <c r="F2071" s="2">
        <v>1900000</v>
      </c>
      <c r="G2071" s="2">
        <f t="shared" si="32"/>
        <v>-479422</v>
      </c>
    </row>
    <row r="2072" spans="4:7" x14ac:dyDescent="0.3">
      <c r="D2072" s="2" t="s">
        <v>22642</v>
      </c>
      <c r="E2072" s="2">
        <v>13134</v>
      </c>
      <c r="F2072" s="2">
        <v>500000</v>
      </c>
      <c r="G2072" s="2">
        <f t="shared" si="32"/>
        <v>-486866</v>
      </c>
    </row>
    <row r="2073" spans="4:7" x14ac:dyDescent="0.3">
      <c r="D2073" s="2" t="s">
        <v>22656</v>
      </c>
      <c r="E2073" s="2">
        <v>12055</v>
      </c>
      <c r="F2073" s="2">
        <v>500000</v>
      </c>
      <c r="G2073" s="2">
        <f t="shared" si="32"/>
        <v>-487945</v>
      </c>
    </row>
    <row r="2074" spans="4:7" x14ac:dyDescent="0.3">
      <c r="D2074" s="2" t="s">
        <v>7589</v>
      </c>
      <c r="E2074" s="2">
        <v>34507079</v>
      </c>
      <c r="F2074" s="2">
        <v>35000000</v>
      </c>
      <c r="G2074" s="2">
        <f t="shared" si="32"/>
        <v>-492921</v>
      </c>
    </row>
    <row r="2075" spans="4:7" x14ac:dyDescent="0.3">
      <c r="D2075" s="2" t="s">
        <v>22661</v>
      </c>
      <c r="E2075" s="2">
        <v>1332</v>
      </c>
      <c r="F2075" s="2">
        <v>500000</v>
      </c>
      <c r="G2075" s="2">
        <f t="shared" si="32"/>
        <v>-498668</v>
      </c>
    </row>
    <row r="2076" spans="4:7" x14ac:dyDescent="0.3">
      <c r="D2076" s="2" t="s">
        <v>12515</v>
      </c>
      <c r="E2076" s="2">
        <v>15500000</v>
      </c>
      <c r="F2076" s="2">
        <v>16000000</v>
      </c>
      <c r="G2076" s="2">
        <f t="shared" si="32"/>
        <v>-500000</v>
      </c>
    </row>
    <row r="2077" spans="4:7" x14ac:dyDescent="0.3">
      <c r="D2077" s="2" t="s">
        <v>7970</v>
      </c>
      <c r="E2077" s="2">
        <v>31493782</v>
      </c>
      <c r="F2077" s="2">
        <v>32000000</v>
      </c>
      <c r="G2077" s="2">
        <f t="shared" si="32"/>
        <v>-506218</v>
      </c>
    </row>
    <row r="2078" spans="4:7" x14ac:dyDescent="0.3">
      <c r="D2078" s="2" t="s">
        <v>21757</v>
      </c>
      <c r="E2078" s="2">
        <v>484221</v>
      </c>
      <c r="F2078" s="2">
        <v>1000000</v>
      </c>
      <c r="G2078" s="2">
        <f t="shared" si="32"/>
        <v>-515779</v>
      </c>
    </row>
    <row r="2079" spans="4:7" x14ac:dyDescent="0.3">
      <c r="D2079" s="2" t="s">
        <v>22067</v>
      </c>
      <c r="E2079" s="2">
        <v>381186</v>
      </c>
      <c r="F2079" s="2">
        <v>900000</v>
      </c>
      <c r="G2079" s="2">
        <f t="shared" si="32"/>
        <v>-518814</v>
      </c>
    </row>
    <row r="2080" spans="4:7" x14ac:dyDescent="0.3">
      <c r="D2080" s="2" t="s">
        <v>20317</v>
      </c>
      <c r="E2080" s="2">
        <v>1477002</v>
      </c>
      <c r="F2080" s="2">
        <v>2000000</v>
      </c>
      <c r="G2080" s="2">
        <f t="shared" si="32"/>
        <v>-522998</v>
      </c>
    </row>
    <row r="2081" spans="4:7" x14ac:dyDescent="0.3">
      <c r="D2081" s="2" t="s">
        <v>15132</v>
      </c>
      <c r="E2081" s="2">
        <v>9473382</v>
      </c>
      <c r="F2081" s="2">
        <v>10000000</v>
      </c>
      <c r="G2081" s="2">
        <f t="shared" si="32"/>
        <v>-526618</v>
      </c>
    </row>
    <row r="2082" spans="4:7" x14ac:dyDescent="0.3">
      <c r="D2082" s="2" t="s">
        <v>18577</v>
      </c>
      <c r="E2082" s="2">
        <v>3468572</v>
      </c>
      <c r="F2082" s="2">
        <v>4000000</v>
      </c>
      <c r="G2082" s="2">
        <f t="shared" si="32"/>
        <v>-531428</v>
      </c>
    </row>
    <row r="2083" spans="4:7" x14ac:dyDescent="0.3">
      <c r="D2083" s="2" t="s">
        <v>21718</v>
      </c>
      <c r="E2083" s="2">
        <v>464655</v>
      </c>
      <c r="F2083" s="2">
        <v>1000000</v>
      </c>
      <c r="G2083" s="2">
        <f t="shared" si="32"/>
        <v>-535345</v>
      </c>
    </row>
    <row r="2084" spans="4:7" x14ac:dyDescent="0.3">
      <c r="D2084" s="2" t="s">
        <v>21721</v>
      </c>
      <c r="E2084" s="2">
        <v>464126</v>
      </c>
      <c r="F2084" s="2">
        <v>1000000</v>
      </c>
      <c r="G2084" s="2">
        <f t="shared" si="32"/>
        <v>-535874</v>
      </c>
    </row>
    <row r="2085" spans="4:7" x14ac:dyDescent="0.3">
      <c r="D2085" s="2" t="s">
        <v>22461</v>
      </c>
      <c r="E2085" s="2">
        <v>2245</v>
      </c>
      <c r="F2085" s="2">
        <v>560000</v>
      </c>
      <c r="G2085" s="2">
        <f t="shared" si="32"/>
        <v>-557755</v>
      </c>
    </row>
    <row r="2086" spans="4:7" x14ac:dyDescent="0.3">
      <c r="D2086" s="2" t="s">
        <v>22207</v>
      </c>
      <c r="E2086" s="2">
        <v>35688</v>
      </c>
      <c r="F2086" s="2">
        <v>600000</v>
      </c>
      <c r="G2086" s="2">
        <f t="shared" si="32"/>
        <v>-564312</v>
      </c>
    </row>
    <row r="2087" spans="4:7" x14ac:dyDescent="0.3">
      <c r="D2087" s="2" t="s">
        <v>20312</v>
      </c>
      <c r="E2087" s="2">
        <v>1430185</v>
      </c>
      <c r="F2087" s="2">
        <v>2000000</v>
      </c>
      <c r="G2087" s="2">
        <f t="shared" si="32"/>
        <v>-569815</v>
      </c>
    </row>
    <row r="2088" spans="4:7" x14ac:dyDescent="0.3">
      <c r="D2088" s="2" t="s">
        <v>21725</v>
      </c>
      <c r="E2088" s="2">
        <v>428535</v>
      </c>
      <c r="F2088" s="2">
        <v>1000000</v>
      </c>
      <c r="G2088" s="2">
        <f t="shared" si="32"/>
        <v>-571465</v>
      </c>
    </row>
    <row r="2089" spans="4:7" x14ac:dyDescent="0.3">
      <c r="D2089" s="2" t="s">
        <v>12489</v>
      </c>
      <c r="E2089" s="2">
        <v>15427192</v>
      </c>
      <c r="F2089" s="2">
        <v>16000000</v>
      </c>
      <c r="G2089" s="2">
        <f t="shared" si="32"/>
        <v>-572808</v>
      </c>
    </row>
    <row r="2090" spans="4:7" x14ac:dyDescent="0.3">
      <c r="D2090" s="2" t="s">
        <v>22413</v>
      </c>
      <c r="E2090" s="2">
        <v>23616</v>
      </c>
      <c r="F2090" s="2">
        <v>600000</v>
      </c>
      <c r="G2090" s="2">
        <f t="shared" si="32"/>
        <v>-576384</v>
      </c>
    </row>
    <row r="2091" spans="4:7" x14ac:dyDescent="0.3">
      <c r="D2091" s="2" t="s">
        <v>22417</v>
      </c>
      <c r="E2091" s="2">
        <v>13493</v>
      </c>
      <c r="F2091" s="2">
        <v>600000</v>
      </c>
      <c r="G2091" s="2">
        <f t="shared" si="32"/>
        <v>-586507</v>
      </c>
    </row>
    <row r="2092" spans="4:7" x14ac:dyDescent="0.3">
      <c r="D2092" s="2" t="s">
        <v>20806</v>
      </c>
      <c r="E2092" s="2">
        <v>396035</v>
      </c>
      <c r="F2092" s="2">
        <v>1000000</v>
      </c>
      <c r="G2092" s="2">
        <f t="shared" si="32"/>
        <v>-603965</v>
      </c>
    </row>
    <row r="2093" spans="4:7" x14ac:dyDescent="0.3">
      <c r="D2093" s="2" t="s">
        <v>21168</v>
      </c>
      <c r="E2093" s="2">
        <v>695229</v>
      </c>
      <c r="F2093" s="2">
        <v>1300000</v>
      </c>
      <c r="G2093" s="2">
        <f t="shared" si="32"/>
        <v>-604771</v>
      </c>
    </row>
    <row r="2094" spans="4:7" x14ac:dyDescent="0.3">
      <c r="D2094" s="2" t="s">
        <v>21342</v>
      </c>
      <c r="E2094" s="2">
        <v>594904</v>
      </c>
      <c r="F2094" s="2">
        <v>1200000</v>
      </c>
      <c r="G2094" s="2">
        <f t="shared" si="32"/>
        <v>-605096</v>
      </c>
    </row>
    <row r="2095" spans="4:7" x14ac:dyDescent="0.3">
      <c r="D2095" s="2" t="s">
        <v>1661</v>
      </c>
      <c r="E2095" s="2">
        <v>104374107</v>
      </c>
      <c r="F2095" s="2">
        <v>105000000</v>
      </c>
      <c r="G2095" s="2">
        <f t="shared" si="32"/>
        <v>-625893</v>
      </c>
    </row>
    <row r="2096" spans="4:7" x14ac:dyDescent="0.3">
      <c r="D2096" s="2" t="s">
        <v>18697</v>
      </c>
      <c r="E2096" s="2">
        <v>18469</v>
      </c>
      <c r="F2096" s="2">
        <v>650000</v>
      </c>
      <c r="G2096" s="2">
        <f t="shared" si="32"/>
        <v>-631531</v>
      </c>
    </row>
    <row r="2097" spans="4:7" x14ac:dyDescent="0.3">
      <c r="D2097" s="2" t="s">
        <v>2684</v>
      </c>
      <c r="E2097" s="2">
        <v>79363785</v>
      </c>
      <c r="F2097" s="2">
        <v>80000000</v>
      </c>
      <c r="G2097" s="2">
        <f t="shared" si="32"/>
        <v>-636215</v>
      </c>
    </row>
    <row r="2098" spans="4:7" x14ac:dyDescent="0.3">
      <c r="D2098" s="2" t="s">
        <v>17128</v>
      </c>
      <c r="E2098" s="2">
        <v>5359774</v>
      </c>
      <c r="F2098" s="2">
        <v>6000000</v>
      </c>
      <c r="G2098" s="2">
        <f t="shared" si="32"/>
        <v>-640226</v>
      </c>
    </row>
    <row r="2099" spans="4:7" x14ac:dyDescent="0.3">
      <c r="D2099" s="2" t="s">
        <v>19441</v>
      </c>
      <c r="E2099" s="2">
        <v>2848578</v>
      </c>
      <c r="F2099" s="2">
        <v>3500000</v>
      </c>
      <c r="G2099" s="2">
        <f t="shared" si="32"/>
        <v>-651422</v>
      </c>
    </row>
    <row r="2100" spans="4:7" x14ac:dyDescent="0.3">
      <c r="D2100" s="2" t="s">
        <v>22192</v>
      </c>
      <c r="E2100" s="2">
        <v>144583</v>
      </c>
      <c r="F2100" s="2">
        <v>800000</v>
      </c>
      <c r="G2100" s="2">
        <f t="shared" si="32"/>
        <v>-655417</v>
      </c>
    </row>
    <row r="2101" spans="4:7" x14ac:dyDescent="0.3">
      <c r="D2101" s="2" t="s">
        <v>22257</v>
      </c>
      <c r="E2101" s="2">
        <v>77501</v>
      </c>
      <c r="F2101" s="2">
        <v>750000</v>
      </c>
      <c r="G2101" s="2">
        <f t="shared" si="32"/>
        <v>-672499</v>
      </c>
    </row>
    <row r="2102" spans="4:7" x14ac:dyDescent="0.3">
      <c r="D2102" s="2" t="s">
        <v>12233</v>
      </c>
      <c r="E2102" s="2">
        <v>16311763</v>
      </c>
      <c r="F2102" s="2">
        <v>17000000</v>
      </c>
      <c r="G2102" s="2">
        <f t="shared" si="32"/>
        <v>-688237</v>
      </c>
    </row>
    <row r="2103" spans="4:7" x14ac:dyDescent="0.3">
      <c r="D2103" s="2" t="s">
        <v>21427</v>
      </c>
      <c r="E2103" s="2">
        <v>6013</v>
      </c>
      <c r="F2103" s="2">
        <v>695393</v>
      </c>
      <c r="G2103" s="2">
        <f t="shared" si="32"/>
        <v>-689380</v>
      </c>
    </row>
    <row r="2104" spans="4:7" x14ac:dyDescent="0.3">
      <c r="D2104" s="2" t="s">
        <v>22331</v>
      </c>
      <c r="E2104" s="2">
        <v>10508</v>
      </c>
      <c r="F2104" s="2">
        <v>700000</v>
      </c>
      <c r="G2104" s="2">
        <f t="shared" si="32"/>
        <v>-689492</v>
      </c>
    </row>
    <row r="2105" spans="4:7" x14ac:dyDescent="0.3">
      <c r="D2105" s="2" t="s">
        <v>21180</v>
      </c>
      <c r="E2105" s="2">
        <v>609042</v>
      </c>
      <c r="F2105" s="2">
        <v>1300000</v>
      </c>
      <c r="G2105" s="2">
        <f t="shared" si="32"/>
        <v>-690958</v>
      </c>
    </row>
    <row r="2106" spans="4:7" x14ac:dyDescent="0.3">
      <c r="D2106" s="2" t="s">
        <v>17865</v>
      </c>
      <c r="E2106" s="2">
        <v>4306697</v>
      </c>
      <c r="F2106" s="2">
        <v>5000000</v>
      </c>
      <c r="G2106" s="2">
        <f t="shared" si="32"/>
        <v>-693303</v>
      </c>
    </row>
    <row r="2107" spans="4:7" x14ac:dyDescent="0.3">
      <c r="D2107" s="2" t="s">
        <v>2388</v>
      </c>
      <c r="E2107" s="2">
        <v>84303558</v>
      </c>
      <c r="F2107" s="2">
        <v>85000000</v>
      </c>
      <c r="G2107" s="2">
        <f t="shared" si="32"/>
        <v>-696442</v>
      </c>
    </row>
    <row r="2108" spans="4:7" x14ac:dyDescent="0.3">
      <c r="D2108" s="2" t="s">
        <v>18240</v>
      </c>
      <c r="E2108" s="2">
        <v>3798532</v>
      </c>
      <c r="F2108" s="2">
        <v>4500000</v>
      </c>
      <c r="G2108" s="2">
        <f t="shared" si="32"/>
        <v>-701468</v>
      </c>
    </row>
    <row r="2109" spans="4:7" x14ac:dyDescent="0.3">
      <c r="D2109" s="2" t="s">
        <v>22268</v>
      </c>
      <c r="E2109" s="2">
        <v>47329</v>
      </c>
      <c r="F2109" s="2">
        <v>750000</v>
      </c>
      <c r="G2109" s="2">
        <f t="shared" si="32"/>
        <v>-702671</v>
      </c>
    </row>
    <row r="2110" spans="4:7" x14ac:dyDescent="0.3">
      <c r="D2110" s="2" t="s">
        <v>20796</v>
      </c>
      <c r="E2110" s="2">
        <v>992238</v>
      </c>
      <c r="F2110" s="2">
        <v>1700000</v>
      </c>
      <c r="G2110" s="2">
        <f t="shared" si="32"/>
        <v>-707762</v>
      </c>
    </row>
    <row r="2111" spans="4:7" x14ac:dyDescent="0.3">
      <c r="D2111" s="2" t="s">
        <v>21788</v>
      </c>
      <c r="E2111" s="2">
        <v>287761</v>
      </c>
      <c r="F2111" s="2">
        <v>1000000</v>
      </c>
      <c r="G2111" s="2">
        <f t="shared" si="32"/>
        <v>-712239</v>
      </c>
    </row>
    <row r="2112" spans="4:7" x14ac:dyDescent="0.3">
      <c r="D2112" s="2" t="s">
        <v>13925</v>
      </c>
      <c r="E2112" s="2">
        <v>12281500</v>
      </c>
      <c r="F2112" s="2">
        <v>13000000</v>
      </c>
      <c r="G2112" s="2">
        <f t="shared" si="32"/>
        <v>-718500</v>
      </c>
    </row>
    <row r="2113" spans="4:7" x14ac:dyDescent="0.3">
      <c r="D2113" s="2" t="s">
        <v>21750</v>
      </c>
      <c r="E2113" s="2">
        <v>279282</v>
      </c>
      <c r="F2113" s="2">
        <v>1000000</v>
      </c>
      <c r="G2113" s="2">
        <f t="shared" si="32"/>
        <v>-720718</v>
      </c>
    </row>
    <row r="2114" spans="4:7" x14ac:dyDescent="0.3">
      <c r="D2114" s="2" t="s">
        <v>21762</v>
      </c>
      <c r="E2114" s="2">
        <v>274661</v>
      </c>
      <c r="F2114" s="2">
        <v>1000000</v>
      </c>
      <c r="G2114" s="2">
        <f t="shared" si="32"/>
        <v>-725339</v>
      </c>
    </row>
    <row r="2115" spans="4:7" x14ac:dyDescent="0.3">
      <c r="D2115" s="2" t="s">
        <v>16948</v>
      </c>
      <c r="E2115" s="2">
        <v>4063859</v>
      </c>
      <c r="F2115" s="2">
        <v>4800000</v>
      </c>
      <c r="G2115" s="2">
        <f t="shared" si="32"/>
        <v>-736141</v>
      </c>
    </row>
    <row r="2116" spans="4:7" x14ac:dyDescent="0.3">
      <c r="D2116" s="2" t="s">
        <v>18840</v>
      </c>
      <c r="E2116" s="2">
        <v>2956000</v>
      </c>
      <c r="F2116" s="2">
        <v>3700000</v>
      </c>
      <c r="G2116" s="2">
        <f t="shared" si="32"/>
        <v>-744000</v>
      </c>
    </row>
    <row r="2117" spans="4:7" x14ac:dyDescent="0.3">
      <c r="D2117" s="2" t="s">
        <v>6127</v>
      </c>
      <c r="E2117" s="2">
        <v>41252428</v>
      </c>
      <c r="F2117" s="2">
        <v>42000000</v>
      </c>
      <c r="G2117" s="2">
        <f t="shared" ref="G2117:G2180" si="33">E2117-F2117</f>
        <v>-747572</v>
      </c>
    </row>
    <row r="2118" spans="4:7" x14ac:dyDescent="0.3">
      <c r="D2118" s="2" t="s">
        <v>12990</v>
      </c>
      <c r="E2118" s="2">
        <v>14249005</v>
      </c>
      <c r="F2118" s="2">
        <v>15000000</v>
      </c>
      <c r="G2118" s="2">
        <f t="shared" si="33"/>
        <v>-750995</v>
      </c>
    </row>
    <row r="2119" spans="4:7" x14ac:dyDescent="0.3">
      <c r="D2119" s="2" t="s">
        <v>22211</v>
      </c>
      <c r="E2119" s="2">
        <v>41709</v>
      </c>
      <c r="F2119" s="2">
        <v>800000</v>
      </c>
      <c r="G2119" s="2">
        <f t="shared" si="33"/>
        <v>-758291</v>
      </c>
    </row>
    <row r="2120" spans="4:7" x14ac:dyDescent="0.3">
      <c r="D2120" s="2" t="s">
        <v>10188</v>
      </c>
      <c r="E2120" s="2">
        <v>23225911</v>
      </c>
      <c r="F2120" s="2">
        <v>24000000</v>
      </c>
      <c r="G2120" s="2">
        <f t="shared" si="33"/>
        <v>-774089</v>
      </c>
    </row>
    <row r="2121" spans="4:7" x14ac:dyDescent="0.3">
      <c r="D2121" s="2" t="s">
        <v>19426</v>
      </c>
      <c r="E2121" s="2">
        <v>2223990</v>
      </c>
      <c r="F2121" s="2">
        <v>3000000</v>
      </c>
      <c r="G2121" s="2">
        <f t="shared" si="33"/>
        <v>-776010</v>
      </c>
    </row>
    <row r="2122" spans="4:7" x14ac:dyDescent="0.3">
      <c r="D2122" s="2" t="s">
        <v>14615</v>
      </c>
      <c r="E2122" s="2">
        <v>10214647</v>
      </c>
      <c r="F2122" s="2">
        <v>11000000</v>
      </c>
      <c r="G2122" s="2">
        <f t="shared" si="33"/>
        <v>-785353</v>
      </c>
    </row>
    <row r="2123" spans="4:7" x14ac:dyDescent="0.3">
      <c r="D2123" s="2" t="s">
        <v>20952</v>
      </c>
      <c r="E2123" s="2">
        <v>712294</v>
      </c>
      <c r="F2123" s="2">
        <v>1500000</v>
      </c>
      <c r="G2123" s="2">
        <f t="shared" si="33"/>
        <v>-787706</v>
      </c>
    </row>
    <row r="2124" spans="4:7" x14ac:dyDescent="0.3">
      <c r="D2124" s="2" t="s">
        <v>15115</v>
      </c>
      <c r="E2124" s="2">
        <v>6712241</v>
      </c>
      <c r="F2124" s="2">
        <v>7500000</v>
      </c>
      <c r="G2124" s="2">
        <f t="shared" si="33"/>
        <v>-787759</v>
      </c>
    </row>
    <row r="2125" spans="4:7" x14ac:dyDescent="0.3">
      <c r="D2125" s="2" t="s">
        <v>17407</v>
      </c>
      <c r="E2125" s="2">
        <v>6200756</v>
      </c>
      <c r="F2125" s="2">
        <v>7000000</v>
      </c>
      <c r="G2125" s="2">
        <f t="shared" si="33"/>
        <v>-799244</v>
      </c>
    </row>
    <row r="2126" spans="4:7" x14ac:dyDescent="0.3">
      <c r="D2126" s="2" t="s">
        <v>21810</v>
      </c>
      <c r="E2126" s="2">
        <v>100659</v>
      </c>
      <c r="F2126" s="2">
        <v>900000</v>
      </c>
      <c r="G2126" s="2">
        <f t="shared" si="33"/>
        <v>-799341</v>
      </c>
    </row>
    <row r="2127" spans="4:7" x14ac:dyDescent="0.3">
      <c r="D2127" s="2" t="s">
        <v>22833</v>
      </c>
      <c r="E2127" s="2">
        <v>258113</v>
      </c>
      <c r="F2127" s="2">
        <v>1066167</v>
      </c>
      <c r="G2127" s="2">
        <f t="shared" si="33"/>
        <v>-808054</v>
      </c>
    </row>
    <row r="2128" spans="4:7" x14ac:dyDescent="0.3">
      <c r="D2128" s="2" t="s">
        <v>22125</v>
      </c>
      <c r="E2128" s="2">
        <v>15278</v>
      </c>
      <c r="F2128" s="2">
        <v>825000</v>
      </c>
      <c r="G2128" s="2">
        <f t="shared" si="33"/>
        <v>-809722</v>
      </c>
    </row>
    <row r="2129" spans="4:7" x14ac:dyDescent="0.3">
      <c r="D2129" s="2" t="s">
        <v>19435</v>
      </c>
      <c r="E2129" s="2">
        <v>2181290</v>
      </c>
      <c r="F2129" s="2">
        <v>3000000</v>
      </c>
      <c r="G2129" s="2">
        <f t="shared" si="33"/>
        <v>-818710</v>
      </c>
    </row>
    <row r="2130" spans="4:7" x14ac:dyDescent="0.3">
      <c r="D2130" s="2" t="s">
        <v>11883</v>
      </c>
      <c r="E2130" s="2">
        <v>17174870</v>
      </c>
      <c r="F2130" s="2">
        <v>18000000</v>
      </c>
      <c r="G2130" s="2">
        <f t="shared" si="33"/>
        <v>-825130</v>
      </c>
    </row>
    <row r="2131" spans="4:7" x14ac:dyDescent="0.3">
      <c r="D2131" s="2" t="s">
        <v>16902</v>
      </c>
      <c r="E2131" s="2">
        <v>6173485</v>
      </c>
      <c r="F2131" s="2">
        <v>7000000</v>
      </c>
      <c r="G2131" s="2">
        <f t="shared" si="33"/>
        <v>-826515</v>
      </c>
    </row>
    <row r="2132" spans="4:7" x14ac:dyDescent="0.3">
      <c r="D2132" s="2" t="s">
        <v>21769</v>
      </c>
      <c r="E2132" s="2">
        <v>144431</v>
      </c>
      <c r="F2132" s="2">
        <v>1000000</v>
      </c>
      <c r="G2132" s="2">
        <f t="shared" si="33"/>
        <v>-855569</v>
      </c>
    </row>
    <row r="2133" spans="4:7" x14ac:dyDescent="0.3">
      <c r="D2133" s="2" t="s">
        <v>20703</v>
      </c>
      <c r="E2133" s="2">
        <v>638476</v>
      </c>
      <c r="F2133" s="2">
        <v>1500000</v>
      </c>
      <c r="G2133" s="2">
        <f t="shared" si="33"/>
        <v>-861524</v>
      </c>
    </row>
    <row r="2134" spans="4:7" x14ac:dyDescent="0.3">
      <c r="D2134" s="2" t="s">
        <v>20329</v>
      </c>
      <c r="E2134" s="2">
        <v>1134049</v>
      </c>
      <c r="F2134" s="2">
        <v>2000000</v>
      </c>
      <c r="G2134" s="2">
        <f t="shared" si="33"/>
        <v>-865951</v>
      </c>
    </row>
    <row r="2135" spans="4:7" x14ac:dyDescent="0.3">
      <c r="D2135" s="2" t="s">
        <v>22274</v>
      </c>
      <c r="E2135" s="2">
        <v>18378</v>
      </c>
      <c r="F2135" s="2">
        <v>900000</v>
      </c>
      <c r="G2135" s="2">
        <f t="shared" si="33"/>
        <v>-881622</v>
      </c>
    </row>
    <row r="2136" spans="4:7" x14ac:dyDescent="0.3">
      <c r="D2136" s="2" t="s">
        <v>18244</v>
      </c>
      <c r="E2136" s="2">
        <v>3609278</v>
      </c>
      <c r="F2136" s="2">
        <v>4500000</v>
      </c>
      <c r="G2136" s="2">
        <f t="shared" si="33"/>
        <v>-890722</v>
      </c>
    </row>
    <row r="2137" spans="4:7" x14ac:dyDescent="0.3">
      <c r="D2137" s="2" t="s">
        <v>22085</v>
      </c>
      <c r="E2137" s="2">
        <v>6643</v>
      </c>
      <c r="F2137" s="2">
        <v>900000</v>
      </c>
      <c r="G2137" s="2">
        <f t="shared" si="33"/>
        <v>-893357</v>
      </c>
    </row>
    <row r="2138" spans="4:7" x14ac:dyDescent="0.3">
      <c r="D2138" s="2" t="s">
        <v>21740</v>
      </c>
      <c r="E2138" s="2">
        <v>104077</v>
      </c>
      <c r="F2138" s="2">
        <v>1000000</v>
      </c>
      <c r="G2138" s="2">
        <f t="shared" si="33"/>
        <v>-895923</v>
      </c>
    </row>
    <row r="2139" spans="4:7" x14ac:dyDescent="0.3">
      <c r="D2139" s="2" t="s">
        <v>21794</v>
      </c>
      <c r="E2139" s="2">
        <v>100240</v>
      </c>
      <c r="F2139" s="2">
        <v>1000000</v>
      </c>
      <c r="G2139" s="2">
        <f t="shared" si="33"/>
        <v>-899760</v>
      </c>
    </row>
    <row r="2140" spans="4:7" x14ac:dyDescent="0.3">
      <c r="D2140" s="2" t="s">
        <v>20306</v>
      </c>
      <c r="E2140" s="2">
        <v>1098224</v>
      </c>
      <c r="F2140" s="2">
        <v>2000000</v>
      </c>
      <c r="G2140" s="2">
        <f t="shared" si="33"/>
        <v>-901776</v>
      </c>
    </row>
    <row r="2141" spans="4:7" x14ac:dyDescent="0.3">
      <c r="D2141" s="2" t="s">
        <v>21798</v>
      </c>
      <c r="E2141" s="2">
        <v>96734</v>
      </c>
      <c r="F2141" s="2">
        <v>1000000</v>
      </c>
      <c r="G2141" s="2">
        <f t="shared" si="33"/>
        <v>-903266</v>
      </c>
    </row>
    <row r="2142" spans="4:7" x14ac:dyDescent="0.3">
      <c r="D2142" s="2" t="s">
        <v>5571</v>
      </c>
      <c r="E2142" s="2">
        <v>47095453</v>
      </c>
      <c r="F2142" s="2">
        <v>48000000</v>
      </c>
      <c r="G2142" s="2">
        <f t="shared" si="33"/>
        <v>-904547</v>
      </c>
    </row>
    <row r="2143" spans="4:7" x14ac:dyDescent="0.3">
      <c r="D2143" s="2" t="s">
        <v>24081</v>
      </c>
      <c r="E2143" s="2">
        <v>94596</v>
      </c>
      <c r="F2143" s="2">
        <v>1000000</v>
      </c>
      <c r="G2143" s="2">
        <f t="shared" si="33"/>
        <v>-905404</v>
      </c>
    </row>
    <row r="2144" spans="4:7" x14ac:dyDescent="0.3">
      <c r="D2144" s="2" t="s">
        <v>22046</v>
      </c>
      <c r="E2144" s="2">
        <v>20186</v>
      </c>
      <c r="F2144" s="2">
        <v>930000</v>
      </c>
      <c r="G2144" s="2">
        <f t="shared" si="33"/>
        <v>-909814</v>
      </c>
    </row>
    <row r="2145" spans="4:7" x14ac:dyDescent="0.3">
      <c r="D2145" s="2" t="s">
        <v>17861</v>
      </c>
      <c r="E2145" s="2">
        <v>4074023</v>
      </c>
      <c r="F2145" s="2">
        <v>5000000</v>
      </c>
      <c r="G2145" s="2">
        <f t="shared" si="33"/>
        <v>-925977</v>
      </c>
    </row>
    <row r="2146" spans="4:7" x14ac:dyDescent="0.3">
      <c r="D2146" s="2" t="s">
        <v>11878</v>
      </c>
      <c r="E2146" s="2">
        <v>17071230</v>
      </c>
      <c r="F2146" s="2">
        <v>18000000</v>
      </c>
      <c r="G2146" s="2">
        <f t="shared" si="33"/>
        <v>-928770</v>
      </c>
    </row>
    <row r="2147" spans="4:7" x14ac:dyDescent="0.3">
      <c r="D2147" s="2" t="s">
        <v>21852</v>
      </c>
      <c r="E2147" s="2">
        <v>62480</v>
      </c>
      <c r="F2147" s="2">
        <v>1000000</v>
      </c>
      <c r="G2147" s="2">
        <f t="shared" si="33"/>
        <v>-937520</v>
      </c>
    </row>
    <row r="2148" spans="4:7" x14ac:dyDescent="0.3">
      <c r="D2148" s="2" t="s">
        <v>18646</v>
      </c>
      <c r="E2148" s="2">
        <v>354704</v>
      </c>
      <c r="F2148" s="2">
        <v>1300000</v>
      </c>
      <c r="G2148" s="2">
        <f t="shared" si="33"/>
        <v>-945296</v>
      </c>
    </row>
    <row r="2149" spans="4:7" x14ac:dyDescent="0.3">
      <c r="D2149" s="2" t="s">
        <v>21174</v>
      </c>
      <c r="E2149" s="2">
        <v>638951</v>
      </c>
      <c r="F2149" s="2">
        <v>1592000</v>
      </c>
      <c r="G2149" s="2">
        <f t="shared" si="33"/>
        <v>-953049</v>
      </c>
    </row>
    <row r="2150" spans="4:7" x14ac:dyDescent="0.3">
      <c r="D2150" s="2" t="s">
        <v>9804</v>
      </c>
      <c r="E2150" s="2">
        <v>15045676</v>
      </c>
      <c r="F2150" s="2">
        <v>16000000</v>
      </c>
      <c r="G2150" s="2">
        <f t="shared" si="33"/>
        <v>-954324</v>
      </c>
    </row>
    <row r="2151" spans="4:7" x14ac:dyDescent="0.3">
      <c r="D2151" s="2" t="s">
        <v>9755</v>
      </c>
      <c r="E2151" s="2">
        <v>24042490</v>
      </c>
      <c r="F2151" s="2">
        <v>25000000</v>
      </c>
      <c r="G2151" s="2">
        <f t="shared" si="33"/>
        <v>-957510</v>
      </c>
    </row>
    <row r="2152" spans="4:7" x14ac:dyDescent="0.3">
      <c r="D2152" s="2" t="s">
        <v>17875</v>
      </c>
      <c r="E2152" s="2">
        <v>4040588</v>
      </c>
      <c r="F2152" s="2">
        <v>5000000</v>
      </c>
      <c r="G2152" s="2">
        <f t="shared" si="33"/>
        <v>-959412</v>
      </c>
    </row>
    <row r="2153" spans="4:7" x14ac:dyDescent="0.3">
      <c r="D2153" s="2" t="s">
        <v>21817</v>
      </c>
      <c r="E2153" s="2">
        <v>21210</v>
      </c>
      <c r="F2153" s="2">
        <v>1000000</v>
      </c>
      <c r="G2153" s="2">
        <f t="shared" si="33"/>
        <v>-978790</v>
      </c>
    </row>
    <row r="2154" spans="4:7" x14ac:dyDescent="0.3">
      <c r="D2154" s="2" t="s">
        <v>21207</v>
      </c>
      <c r="E2154" s="2">
        <v>19539</v>
      </c>
      <c r="F2154" s="2">
        <v>1000000</v>
      </c>
      <c r="G2154" s="2">
        <f t="shared" si="33"/>
        <v>-980461</v>
      </c>
    </row>
    <row r="2155" spans="4:7" x14ac:dyDescent="0.3">
      <c r="D2155" s="2" t="s">
        <v>21834</v>
      </c>
      <c r="E2155" s="2">
        <v>12996</v>
      </c>
      <c r="F2155" s="2">
        <v>1000000</v>
      </c>
      <c r="G2155" s="2">
        <f t="shared" si="33"/>
        <v>-987004</v>
      </c>
    </row>
    <row r="2156" spans="4:7" x14ac:dyDescent="0.3">
      <c r="D2156" s="2" t="s">
        <v>21846</v>
      </c>
      <c r="E2156" s="2">
        <v>10018</v>
      </c>
      <c r="F2156" s="2">
        <v>1000000</v>
      </c>
      <c r="G2156" s="2">
        <f t="shared" si="33"/>
        <v>-989982</v>
      </c>
    </row>
    <row r="2157" spans="4:7" x14ac:dyDescent="0.3">
      <c r="D2157" s="2" t="s">
        <v>21858</v>
      </c>
      <c r="E2157" s="2">
        <v>6387</v>
      </c>
      <c r="F2157" s="2">
        <v>1000000</v>
      </c>
      <c r="G2157" s="2">
        <f t="shared" si="33"/>
        <v>-993613</v>
      </c>
    </row>
    <row r="2158" spans="4:7" x14ac:dyDescent="0.3">
      <c r="D2158" s="2" t="s">
        <v>21874</v>
      </c>
      <c r="E2158" s="2">
        <v>721</v>
      </c>
      <c r="F2158" s="2">
        <v>1000000</v>
      </c>
      <c r="G2158" s="2">
        <f t="shared" si="33"/>
        <v>-999279</v>
      </c>
    </row>
    <row r="2159" spans="4:7" x14ac:dyDescent="0.3">
      <c r="D2159" s="2" t="s">
        <v>8960</v>
      </c>
      <c r="E2159" s="2">
        <v>27000000</v>
      </c>
      <c r="F2159" s="2">
        <v>28000000</v>
      </c>
      <c r="G2159" s="2">
        <f t="shared" si="33"/>
        <v>-1000000</v>
      </c>
    </row>
    <row r="2160" spans="4:7" x14ac:dyDescent="0.3">
      <c r="D2160" s="2" t="s">
        <v>10236</v>
      </c>
      <c r="E2160" s="2">
        <v>21973182</v>
      </c>
      <c r="F2160" s="2">
        <v>23000000</v>
      </c>
      <c r="G2160" s="2">
        <f t="shared" si="33"/>
        <v>-1026818</v>
      </c>
    </row>
    <row r="2161" spans="4:7" x14ac:dyDescent="0.3">
      <c r="D2161" s="2" t="s">
        <v>21462</v>
      </c>
      <c r="E2161" s="2">
        <v>56129</v>
      </c>
      <c r="F2161" s="2">
        <v>1100000</v>
      </c>
      <c r="G2161" s="2">
        <f t="shared" si="33"/>
        <v>-1043871</v>
      </c>
    </row>
    <row r="2162" spans="4:7" x14ac:dyDescent="0.3">
      <c r="D2162" s="2" t="s">
        <v>19688</v>
      </c>
      <c r="E2162" s="2">
        <v>952620</v>
      </c>
      <c r="F2162" s="2">
        <v>2000000</v>
      </c>
      <c r="G2162" s="2">
        <f t="shared" si="33"/>
        <v>-1047380</v>
      </c>
    </row>
    <row r="2163" spans="4:7" x14ac:dyDescent="0.3">
      <c r="D2163" s="2" t="s">
        <v>20961</v>
      </c>
      <c r="E2163" s="2">
        <v>418953</v>
      </c>
      <c r="F2163" s="2">
        <v>1500000</v>
      </c>
      <c r="G2163" s="2">
        <f t="shared" si="33"/>
        <v>-1081047</v>
      </c>
    </row>
    <row r="2164" spans="4:7" x14ac:dyDescent="0.3">
      <c r="D2164" s="2" t="s">
        <v>23578</v>
      </c>
      <c r="E2164" s="2">
        <v>110720</v>
      </c>
      <c r="F2164" s="2">
        <v>1200000</v>
      </c>
      <c r="G2164" s="2">
        <f t="shared" si="33"/>
        <v>-1089280</v>
      </c>
    </row>
    <row r="2165" spans="4:7" x14ac:dyDescent="0.3">
      <c r="D2165" s="2" t="s">
        <v>20966</v>
      </c>
      <c r="E2165" s="2">
        <v>406035</v>
      </c>
      <c r="F2165" s="2">
        <v>1500000</v>
      </c>
      <c r="G2165" s="2">
        <f t="shared" si="33"/>
        <v>-1093965</v>
      </c>
    </row>
    <row r="2166" spans="4:7" x14ac:dyDescent="0.3">
      <c r="D2166" s="2" t="s">
        <v>21108</v>
      </c>
      <c r="E2166" s="2">
        <v>304124</v>
      </c>
      <c r="F2166" s="2">
        <v>1400000</v>
      </c>
      <c r="G2166" s="2">
        <f t="shared" si="33"/>
        <v>-1095876</v>
      </c>
    </row>
    <row r="2167" spans="4:7" x14ac:dyDescent="0.3">
      <c r="D2167" s="2" t="s">
        <v>18580</v>
      </c>
      <c r="E2167" s="2">
        <v>2892582</v>
      </c>
      <c r="F2167" s="2">
        <v>4000000</v>
      </c>
      <c r="G2167" s="2">
        <f t="shared" si="33"/>
        <v>-1107418</v>
      </c>
    </row>
    <row r="2168" spans="4:7" x14ac:dyDescent="0.3">
      <c r="D2168" s="2" t="s">
        <v>11047</v>
      </c>
      <c r="E2168" s="2">
        <v>18882880</v>
      </c>
      <c r="F2168" s="2">
        <v>20000000</v>
      </c>
      <c r="G2168" s="2">
        <f t="shared" si="33"/>
        <v>-1117120</v>
      </c>
    </row>
    <row r="2169" spans="4:7" x14ac:dyDescent="0.3">
      <c r="D2169" s="2" t="s">
        <v>20979</v>
      </c>
      <c r="E2169" s="2">
        <v>373967</v>
      </c>
      <c r="F2169" s="2">
        <v>1500000</v>
      </c>
      <c r="G2169" s="2">
        <f t="shared" si="33"/>
        <v>-1126033</v>
      </c>
    </row>
    <row r="2170" spans="4:7" x14ac:dyDescent="0.3">
      <c r="D2170" s="2" t="s">
        <v>17136</v>
      </c>
      <c r="E2170" s="2">
        <v>4859475</v>
      </c>
      <c r="F2170" s="2">
        <v>6000000</v>
      </c>
      <c r="G2170" s="2">
        <f t="shared" si="33"/>
        <v>-1140525</v>
      </c>
    </row>
    <row r="2171" spans="4:7" x14ac:dyDescent="0.3">
      <c r="D2171" s="2" t="s">
        <v>21349</v>
      </c>
      <c r="E2171" s="2">
        <v>58936</v>
      </c>
      <c r="F2171" s="2">
        <v>1200000</v>
      </c>
      <c r="G2171" s="2">
        <f t="shared" si="33"/>
        <v>-1141064</v>
      </c>
    </row>
    <row r="2172" spans="4:7" x14ac:dyDescent="0.3">
      <c r="D2172" s="2" t="s">
        <v>12942</v>
      </c>
      <c r="E2172" s="2">
        <v>18843314</v>
      </c>
      <c r="F2172" s="2">
        <v>20000000</v>
      </c>
      <c r="G2172" s="2">
        <f t="shared" si="33"/>
        <v>-1156686</v>
      </c>
    </row>
    <row r="2173" spans="4:7" x14ac:dyDescent="0.3">
      <c r="D2173" s="2" t="s">
        <v>19967</v>
      </c>
      <c r="E2173" s="2">
        <v>327919</v>
      </c>
      <c r="F2173" s="2">
        <v>1500000</v>
      </c>
      <c r="G2173" s="2">
        <f t="shared" si="33"/>
        <v>-1172081</v>
      </c>
    </row>
    <row r="2174" spans="4:7" x14ac:dyDescent="0.3">
      <c r="D2174" s="2" t="s">
        <v>21353</v>
      </c>
      <c r="E2174" s="2">
        <v>24784</v>
      </c>
      <c r="F2174" s="2">
        <v>1200000</v>
      </c>
      <c r="G2174" s="2">
        <f t="shared" si="33"/>
        <v>-1175216</v>
      </c>
    </row>
    <row r="2175" spans="4:7" x14ac:dyDescent="0.3">
      <c r="D2175" s="2" t="s">
        <v>19431</v>
      </c>
      <c r="E2175" s="2">
        <v>1821983</v>
      </c>
      <c r="F2175" s="2">
        <v>3000000</v>
      </c>
      <c r="G2175" s="2">
        <f t="shared" si="33"/>
        <v>-1178017</v>
      </c>
    </row>
    <row r="2176" spans="4:7" x14ac:dyDescent="0.3">
      <c r="D2176" s="2" t="s">
        <v>21357</v>
      </c>
      <c r="E2176" s="2">
        <v>7826</v>
      </c>
      <c r="F2176" s="2">
        <v>1200000</v>
      </c>
      <c r="G2176" s="2">
        <f t="shared" si="33"/>
        <v>-1192174</v>
      </c>
    </row>
    <row r="2177" spans="4:7" x14ac:dyDescent="0.3">
      <c r="D2177" s="2" t="s">
        <v>21370</v>
      </c>
      <c r="E2177" s="2">
        <v>3830</v>
      </c>
      <c r="F2177" s="2">
        <v>1200000</v>
      </c>
      <c r="G2177" s="2">
        <f t="shared" si="33"/>
        <v>-1196170</v>
      </c>
    </row>
    <row r="2178" spans="4:7" x14ac:dyDescent="0.3">
      <c r="D2178" s="2" t="s">
        <v>18584</v>
      </c>
      <c r="E2178" s="2">
        <v>2800000</v>
      </c>
      <c r="F2178" s="2">
        <v>4000000</v>
      </c>
      <c r="G2178" s="2">
        <f t="shared" si="33"/>
        <v>-1200000</v>
      </c>
    </row>
    <row r="2179" spans="4:7" x14ac:dyDescent="0.3">
      <c r="D2179" s="2" t="s">
        <v>12494</v>
      </c>
      <c r="E2179" s="2">
        <v>14792779</v>
      </c>
      <c r="F2179" s="2">
        <v>16000000</v>
      </c>
      <c r="G2179" s="2">
        <f t="shared" si="33"/>
        <v>-1207221</v>
      </c>
    </row>
    <row r="2180" spans="4:7" x14ac:dyDescent="0.3">
      <c r="D2180" s="2" t="s">
        <v>19400</v>
      </c>
      <c r="E2180" s="2">
        <v>3287435</v>
      </c>
      <c r="F2180" s="2">
        <v>4500000</v>
      </c>
      <c r="G2180" s="2">
        <f t="shared" si="33"/>
        <v>-1212565</v>
      </c>
    </row>
    <row r="2181" spans="4:7" x14ac:dyDescent="0.3">
      <c r="D2181" s="2" t="s">
        <v>7049</v>
      </c>
      <c r="E2181" s="2">
        <v>13782838</v>
      </c>
      <c r="F2181" s="2">
        <v>15000000</v>
      </c>
      <c r="G2181" s="2">
        <f t="shared" ref="G2181:G2244" si="34">E2181-F2181</f>
        <v>-1217162</v>
      </c>
    </row>
    <row r="2182" spans="4:7" x14ac:dyDescent="0.3">
      <c r="D2182" s="2" t="s">
        <v>19855</v>
      </c>
      <c r="E2182" s="2">
        <v>1282084</v>
      </c>
      <c r="F2182" s="2">
        <v>2500000</v>
      </c>
      <c r="G2182" s="2">
        <f t="shared" si="34"/>
        <v>-1217916</v>
      </c>
    </row>
    <row r="2183" spans="4:7" x14ac:dyDescent="0.3">
      <c r="D2183" s="2" t="s">
        <v>22771</v>
      </c>
      <c r="E2183" s="2">
        <v>768045</v>
      </c>
      <c r="F2183" s="2">
        <v>2000000</v>
      </c>
      <c r="G2183" s="2">
        <f t="shared" si="34"/>
        <v>-1231955</v>
      </c>
    </row>
    <row r="2184" spans="4:7" x14ac:dyDescent="0.3">
      <c r="D2184" s="2" t="s">
        <v>13018</v>
      </c>
      <c r="E2184" s="2">
        <v>13766014</v>
      </c>
      <c r="F2184" s="2">
        <v>15000000</v>
      </c>
      <c r="G2184" s="2">
        <f t="shared" si="34"/>
        <v>-1233986</v>
      </c>
    </row>
    <row r="2185" spans="4:7" x14ac:dyDescent="0.3">
      <c r="D2185" s="2" t="s">
        <v>18653</v>
      </c>
      <c r="E2185" s="2">
        <v>265107</v>
      </c>
      <c r="F2185" s="2">
        <v>1500000</v>
      </c>
      <c r="G2185" s="2">
        <f t="shared" si="34"/>
        <v>-1234893</v>
      </c>
    </row>
    <row r="2186" spans="4:7" x14ac:dyDescent="0.3">
      <c r="D2186" s="2" t="s">
        <v>5205</v>
      </c>
      <c r="E2186" s="2">
        <v>48745150</v>
      </c>
      <c r="F2186" s="2">
        <v>50000000</v>
      </c>
      <c r="G2186" s="2">
        <f t="shared" si="34"/>
        <v>-1254850</v>
      </c>
    </row>
    <row r="2187" spans="4:7" x14ac:dyDescent="0.3">
      <c r="D2187" s="2" t="s">
        <v>14273</v>
      </c>
      <c r="E2187" s="2">
        <v>6739141</v>
      </c>
      <c r="F2187" s="2">
        <v>8000000</v>
      </c>
      <c r="G2187" s="2">
        <f t="shared" si="34"/>
        <v>-1260859</v>
      </c>
    </row>
    <row r="2188" spans="4:7" x14ac:dyDescent="0.3">
      <c r="D2188" s="2" t="s">
        <v>21296</v>
      </c>
      <c r="E2188" s="2">
        <v>11278</v>
      </c>
      <c r="F2188" s="2">
        <v>1300000</v>
      </c>
      <c r="G2188" s="2">
        <f t="shared" si="34"/>
        <v>-1288722</v>
      </c>
    </row>
    <row r="2189" spans="4:7" x14ac:dyDescent="0.3">
      <c r="D2189" s="2" t="s">
        <v>20714</v>
      </c>
      <c r="E2189" s="2">
        <v>505295</v>
      </c>
      <c r="F2189" s="2">
        <v>1800000</v>
      </c>
      <c r="G2189" s="2">
        <f t="shared" si="34"/>
        <v>-1294705</v>
      </c>
    </row>
    <row r="2190" spans="4:7" x14ac:dyDescent="0.3">
      <c r="D2190" s="2" t="s">
        <v>11893</v>
      </c>
      <c r="E2190" s="2">
        <v>16702864</v>
      </c>
      <c r="F2190" s="2">
        <v>18000000</v>
      </c>
      <c r="G2190" s="2">
        <f t="shared" si="34"/>
        <v>-1297136</v>
      </c>
    </row>
    <row r="2191" spans="4:7" x14ac:dyDescent="0.3">
      <c r="D2191" s="2" t="s">
        <v>3718</v>
      </c>
      <c r="E2191" s="2">
        <v>63695760</v>
      </c>
      <c r="F2191" s="2">
        <v>65000000</v>
      </c>
      <c r="G2191" s="2">
        <f t="shared" si="34"/>
        <v>-1304240</v>
      </c>
    </row>
    <row r="2192" spans="4:7" x14ac:dyDescent="0.3">
      <c r="D2192" s="2" t="s">
        <v>20983</v>
      </c>
      <c r="E2192" s="2">
        <v>194568</v>
      </c>
      <c r="F2192" s="2">
        <v>1500000</v>
      </c>
      <c r="G2192" s="2">
        <f t="shared" si="34"/>
        <v>-1305432</v>
      </c>
    </row>
    <row r="2193" spans="4:7" x14ac:dyDescent="0.3">
      <c r="D2193" s="2" t="s">
        <v>16610</v>
      </c>
      <c r="E2193" s="2">
        <v>5694308</v>
      </c>
      <c r="F2193" s="2">
        <v>7000000</v>
      </c>
      <c r="G2193" s="2">
        <f t="shared" si="34"/>
        <v>-1305692</v>
      </c>
    </row>
    <row r="2194" spans="4:7" x14ac:dyDescent="0.3">
      <c r="D2194" s="2" t="s">
        <v>12277</v>
      </c>
      <c r="E2194" s="2">
        <v>15681020</v>
      </c>
      <c r="F2194" s="2">
        <v>17000000</v>
      </c>
      <c r="G2194" s="2">
        <f t="shared" si="34"/>
        <v>-1318980</v>
      </c>
    </row>
    <row r="2195" spans="4:7" x14ac:dyDescent="0.3">
      <c r="D2195" s="2" t="s">
        <v>21005</v>
      </c>
      <c r="E2195" s="2">
        <v>173066</v>
      </c>
      <c r="F2195" s="2">
        <v>1500000</v>
      </c>
      <c r="G2195" s="2">
        <f t="shared" si="34"/>
        <v>-1326934</v>
      </c>
    </row>
    <row r="2196" spans="4:7" x14ac:dyDescent="0.3">
      <c r="D2196" s="2" t="s">
        <v>10501</v>
      </c>
      <c r="E2196" s="2">
        <v>20668843</v>
      </c>
      <c r="F2196" s="2">
        <v>22000000</v>
      </c>
      <c r="G2196" s="2">
        <f t="shared" si="34"/>
        <v>-1331157</v>
      </c>
    </row>
    <row r="2197" spans="4:7" x14ac:dyDescent="0.3">
      <c r="D2197" s="2" t="s">
        <v>21041</v>
      </c>
      <c r="E2197" s="2">
        <v>1163508</v>
      </c>
      <c r="F2197" s="2">
        <v>2500000</v>
      </c>
      <c r="G2197" s="2">
        <f t="shared" si="34"/>
        <v>-1336492</v>
      </c>
    </row>
    <row r="2198" spans="4:7" x14ac:dyDescent="0.3">
      <c r="D2198" s="2" t="s">
        <v>20997</v>
      </c>
      <c r="E2198" s="2">
        <v>163245</v>
      </c>
      <c r="F2198" s="2">
        <v>1500000</v>
      </c>
      <c r="G2198" s="2">
        <f t="shared" si="34"/>
        <v>-1336755</v>
      </c>
    </row>
    <row r="2199" spans="4:7" x14ac:dyDescent="0.3">
      <c r="D2199" s="2" t="s">
        <v>3119</v>
      </c>
      <c r="E2199" s="2">
        <v>73661010</v>
      </c>
      <c r="F2199" s="2">
        <v>75000000</v>
      </c>
      <c r="G2199" s="2">
        <f t="shared" si="34"/>
        <v>-1338990</v>
      </c>
    </row>
    <row r="2200" spans="4:7" x14ac:dyDescent="0.3">
      <c r="D2200" s="2" t="s">
        <v>20851</v>
      </c>
      <c r="E2200" s="2">
        <v>155972</v>
      </c>
      <c r="F2200" s="2">
        <v>1500000</v>
      </c>
      <c r="G2200" s="2">
        <f t="shared" si="34"/>
        <v>-1344028</v>
      </c>
    </row>
    <row r="2201" spans="4:7" x14ac:dyDescent="0.3">
      <c r="D2201" s="2" t="s">
        <v>20338</v>
      </c>
      <c r="E2201" s="2">
        <v>653621</v>
      </c>
      <c r="F2201" s="2">
        <v>2000000</v>
      </c>
      <c r="G2201" s="2">
        <f t="shared" si="34"/>
        <v>-1346379</v>
      </c>
    </row>
    <row r="2202" spans="4:7" x14ac:dyDescent="0.3">
      <c r="D2202" s="2" t="s">
        <v>8501</v>
      </c>
      <c r="E2202" s="2">
        <v>28644770</v>
      </c>
      <c r="F2202" s="2">
        <v>30000000</v>
      </c>
      <c r="G2202" s="2">
        <f t="shared" si="34"/>
        <v>-1355230</v>
      </c>
    </row>
    <row r="2203" spans="4:7" x14ac:dyDescent="0.3">
      <c r="D2203" s="2" t="s">
        <v>21120</v>
      </c>
      <c r="E2203" s="2">
        <v>36830</v>
      </c>
      <c r="F2203" s="2">
        <v>1400000</v>
      </c>
      <c r="G2203" s="2">
        <f t="shared" si="34"/>
        <v>-1363170</v>
      </c>
    </row>
    <row r="2204" spans="4:7" x14ac:dyDescent="0.3">
      <c r="D2204" s="2" t="s">
        <v>21002</v>
      </c>
      <c r="E2204" s="2">
        <v>119841</v>
      </c>
      <c r="F2204" s="2">
        <v>1500000</v>
      </c>
      <c r="G2204" s="2">
        <f t="shared" si="34"/>
        <v>-1380159</v>
      </c>
    </row>
    <row r="2205" spans="4:7" x14ac:dyDescent="0.3">
      <c r="D2205" s="2" t="s">
        <v>20631</v>
      </c>
      <c r="E2205" s="2">
        <v>18435</v>
      </c>
      <c r="F2205" s="2">
        <v>1400000</v>
      </c>
      <c r="G2205" s="2">
        <f t="shared" si="34"/>
        <v>-1381565</v>
      </c>
    </row>
    <row r="2206" spans="4:7" x14ac:dyDescent="0.3">
      <c r="D2206" s="2" t="s">
        <v>4196</v>
      </c>
      <c r="E2206" s="2">
        <v>46611204</v>
      </c>
      <c r="F2206" s="2">
        <v>48000000</v>
      </c>
      <c r="G2206" s="2">
        <f t="shared" si="34"/>
        <v>-1388796</v>
      </c>
    </row>
    <row r="2207" spans="4:7" x14ac:dyDescent="0.3">
      <c r="D2207" s="2" t="s">
        <v>21013</v>
      </c>
      <c r="E2207" s="2">
        <v>105943</v>
      </c>
      <c r="F2207" s="2">
        <v>1500000</v>
      </c>
      <c r="G2207" s="2">
        <f t="shared" si="34"/>
        <v>-1394057</v>
      </c>
    </row>
    <row r="2208" spans="4:7" x14ac:dyDescent="0.3">
      <c r="D2208" s="2" t="s">
        <v>18609</v>
      </c>
      <c r="E2208" s="2">
        <v>2601847</v>
      </c>
      <c r="F2208" s="2">
        <v>4000000</v>
      </c>
      <c r="G2208" s="2">
        <f t="shared" si="34"/>
        <v>-1398153</v>
      </c>
    </row>
    <row r="2209" spans="4:7" x14ac:dyDescent="0.3">
      <c r="D2209" s="2" t="s">
        <v>21212</v>
      </c>
      <c r="E2209" s="2">
        <v>100358</v>
      </c>
      <c r="F2209" s="2">
        <v>1500000</v>
      </c>
      <c r="G2209" s="2">
        <f t="shared" si="34"/>
        <v>-1399642</v>
      </c>
    </row>
    <row r="2210" spans="4:7" x14ac:dyDescent="0.3">
      <c r="D2210" s="2" t="s">
        <v>17302</v>
      </c>
      <c r="E2210" s="2">
        <v>3895664</v>
      </c>
      <c r="F2210" s="2">
        <v>5300000</v>
      </c>
      <c r="G2210" s="2">
        <f t="shared" si="34"/>
        <v>-1404336</v>
      </c>
    </row>
    <row r="2211" spans="4:7" x14ac:dyDescent="0.3">
      <c r="D2211" s="2" t="s">
        <v>21009</v>
      </c>
      <c r="E2211" s="2">
        <v>92362</v>
      </c>
      <c r="F2211" s="2">
        <v>1500000</v>
      </c>
      <c r="G2211" s="2">
        <f t="shared" si="34"/>
        <v>-1407638</v>
      </c>
    </row>
    <row r="2212" spans="4:7" x14ac:dyDescent="0.3">
      <c r="D2212" s="2" t="s">
        <v>19954</v>
      </c>
      <c r="E2212" s="2">
        <v>978908</v>
      </c>
      <c r="F2212" s="2">
        <v>2400000</v>
      </c>
      <c r="G2212" s="2">
        <f t="shared" si="34"/>
        <v>-1421092</v>
      </c>
    </row>
    <row r="2213" spans="4:7" x14ac:dyDescent="0.3">
      <c r="D2213" s="2" t="s">
        <v>5585</v>
      </c>
      <c r="E2213" s="2">
        <v>53574088</v>
      </c>
      <c r="F2213" s="2">
        <v>55000000</v>
      </c>
      <c r="G2213" s="2">
        <f t="shared" si="34"/>
        <v>-1425912</v>
      </c>
    </row>
    <row r="2214" spans="4:7" x14ac:dyDescent="0.3">
      <c r="D2214" s="2" t="s">
        <v>21804</v>
      </c>
      <c r="E2214" s="2">
        <v>49000</v>
      </c>
      <c r="F2214" s="2">
        <v>1500000</v>
      </c>
      <c r="G2214" s="2">
        <f t="shared" si="34"/>
        <v>-1451000</v>
      </c>
    </row>
    <row r="2215" spans="4:7" x14ac:dyDescent="0.3">
      <c r="D2215" s="2" t="s">
        <v>20654</v>
      </c>
      <c r="E2215" s="2">
        <v>444044</v>
      </c>
      <c r="F2215" s="2">
        <v>1900000</v>
      </c>
      <c r="G2215" s="2">
        <f t="shared" si="34"/>
        <v>-1455956</v>
      </c>
    </row>
    <row r="2216" spans="4:7" x14ac:dyDescent="0.3">
      <c r="D2216" s="2" t="s">
        <v>6574</v>
      </c>
      <c r="E2216" s="2">
        <v>38543473</v>
      </c>
      <c r="F2216" s="2">
        <v>40000000</v>
      </c>
      <c r="G2216" s="2">
        <f t="shared" si="34"/>
        <v>-1456527</v>
      </c>
    </row>
    <row r="2217" spans="4:7" x14ac:dyDescent="0.3">
      <c r="D2217" s="2" t="s">
        <v>17146</v>
      </c>
      <c r="E2217" s="2">
        <v>4542775</v>
      </c>
      <c r="F2217" s="2">
        <v>6000000</v>
      </c>
      <c r="G2217" s="2">
        <f t="shared" si="34"/>
        <v>-1457225</v>
      </c>
    </row>
    <row r="2218" spans="4:7" x14ac:dyDescent="0.3">
      <c r="D2218" s="2" t="s">
        <v>9310</v>
      </c>
      <c r="E2218" s="2">
        <v>54540525</v>
      </c>
      <c r="F2218" s="2">
        <v>56000000</v>
      </c>
      <c r="G2218" s="2">
        <f t="shared" si="34"/>
        <v>-1459475</v>
      </c>
    </row>
    <row r="2219" spans="4:7" x14ac:dyDescent="0.3">
      <c r="D2219" s="2" t="s">
        <v>9749</v>
      </c>
      <c r="E2219" s="2">
        <v>23527955</v>
      </c>
      <c r="F2219" s="2">
        <v>25000000</v>
      </c>
      <c r="G2219" s="2">
        <f t="shared" si="34"/>
        <v>-1472045</v>
      </c>
    </row>
    <row r="2220" spans="4:7" x14ac:dyDescent="0.3">
      <c r="D2220" s="2" t="s">
        <v>993</v>
      </c>
      <c r="E2220" s="2">
        <v>143523463</v>
      </c>
      <c r="F2220" s="2">
        <v>145000000</v>
      </c>
      <c r="G2220" s="2">
        <f t="shared" si="34"/>
        <v>-1476537</v>
      </c>
    </row>
    <row r="2221" spans="4:7" x14ac:dyDescent="0.3">
      <c r="D2221" s="2" t="s">
        <v>20429</v>
      </c>
      <c r="E2221" s="2">
        <v>17580</v>
      </c>
      <c r="F2221" s="2">
        <v>1500000</v>
      </c>
      <c r="G2221" s="2">
        <f t="shared" si="34"/>
        <v>-1482420</v>
      </c>
    </row>
    <row r="2222" spans="4:7" x14ac:dyDescent="0.3">
      <c r="D2222" s="2" t="s">
        <v>21029</v>
      </c>
      <c r="E2222" s="2">
        <v>3478</v>
      </c>
      <c r="F2222" s="2">
        <v>1500000</v>
      </c>
      <c r="G2222" s="2">
        <f t="shared" si="34"/>
        <v>-1496522</v>
      </c>
    </row>
    <row r="2223" spans="4:7" x14ac:dyDescent="0.3">
      <c r="D2223" s="2" t="s">
        <v>21184</v>
      </c>
      <c r="E2223" s="2">
        <v>1521</v>
      </c>
      <c r="F2223" s="2">
        <v>1500000</v>
      </c>
      <c r="G2223" s="2">
        <f t="shared" si="34"/>
        <v>-1498479</v>
      </c>
    </row>
    <row r="2224" spans="4:7" x14ac:dyDescent="0.3">
      <c r="D2224" s="2" t="s">
        <v>14619</v>
      </c>
      <c r="E2224" s="2">
        <v>11501093</v>
      </c>
      <c r="F2224" s="2">
        <v>13000000</v>
      </c>
      <c r="G2224" s="2">
        <f t="shared" si="34"/>
        <v>-1498907</v>
      </c>
    </row>
    <row r="2225" spans="4:7" x14ac:dyDescent="0.3">
      <c r="D2225" s="2" t="s">
        <v>21878</v>
      </c>
      <c r="E2225" s="2">
        <v>703</v>
      </c>
      <c r="F2225" s="2">
        <v>1500000</v>
      </c>
      <c r="G2225" s="2">
        <f t="shared" si="34"/>
        <v>-1499297</v>
      </c>
    </row>
    <row r="2226" spans="4:7" x14ac:dyDescent="0.3">
      <c r="D2226" s="2" t="s">
        <v>20125</v>
      </c>
      <c r="E2226" s="2">
        <v>792966</v>
      </c>
      <c r="F2226" s="2">
        <v>2300000</v>
      </c>
      <c r="G2226" s="2">
        <f t="shared" si="34"/>
        <v>-1507034</v>
      </c>
    </row>
    <row r="2227" spans="4:7" x14ac:dyDescent="0.3">
      <c r="D2227" s="2" t="s">
        <v>21023</v>
      </c>
      <c r="E2227" s="2">
        <v>183490</v>
      </c>
      <c r="F2227" s="2">
        <v>1700000</v>
      </c>
      <c r="G2227" s="2">
        <f t="shared" si="34"/>
        <v>-1516510</v>
      </c>
    </row>
    <row r="2228" spans="4:7" x14ac:dyDescent="0.3">
      <c r="D2228" s="2" t="s">
        <v>15088</v>
      </c>
      <c r="E2228" s="2">
        <v>8460995</v>
      </c>
      <c r="F2228" s="2">
        <v>10000000</v>
      </c>
      <c r="G2228" s="2">
        <f t="shared" si="34"/>
        <v>-1539005</v>
      </c>
    </row>
    <row r="2229" spans="4:7" x14ac:dyDescent="0.3">
      <c r="D2229" s="2" t="s">
        <v>18129</v>
      </c>
      <c r="E2229" s="2">
        <v>1247453</v>
      </c>
      <c r="F2229" s="2">
        <v>2800000</v>
      </c>
      <c r="G2229" s="2">
        <f t="shared" si="34"/>
        <v>-1552547</v>
      </c>
    </row>
    <row r="2230" spans="4:7" x14ac:dyDescent="0.3">
      <c r="D2230" s="2" t="s">
        <v>21449</v>
      </c>
      <c r="E2230" s="2">
        <v>39659</v>
      </c>
      <c r="F2230" s="2">
        <v>1600000</v>
      </c>
      <c r="G2230" s="2">
        <f t="shared" si="34"/>
        <v>-1560341</v>
      </c>
    </row>
    <row r="2231" spans="4:7" x14ac:dyDescent="0.3">
      <c r="D2231" s="2" t="s">
        <v>16617</v>
      </c>
      <c r="E2231" s="2">
        <v>5430822</v>
      </c>
      <c r="F2231" s="2">
        <v>7000000</v>
      </c>
      <c r="G2231" s="2">
        <f t="shared" si="34"/>
        <v>-1569178</v>
      </c>
    </row>
    <row r="2232" spans="4:7" x14ac:dyDescent="0.3">
      <c r="D2232" s="2" t="s">
        <v>20865</v>
      </c>
      <c r="E2232" s="2">
        <v>26893</v>
      </c>
      <c r="F2232" s="2">
        <v>1600000</v>
      </c>
      <c r="G2232" s="2">
        <f t="shared" si="34"/>
        <v>-1573107</v>
      </c>
    </row>
    <row r="2233" spans="4:7" x14ac:dyDescent="0.3">
      <c r="D2233" s="2" t="s">
        <v>18588</v>
      </c>
      <c r="E2233" s="2">
        <v>2426851</v>
      </c>
      <c r="F2233" s="2">
        <v>4000000</v>
      </c>
      <c r="G2233" s="2">
        <f t="shared" si="34"/>
        <v>-1573149</v>
      </c>
    </row>
    <row r="2234" spans="4:7" x14ac:dyDescent="0.3">
      <c r="D2234" s="2" t="s">
        <v>7453</v>
      </c>
      <c r="E2234" s="2">
        <v>33423521</v>
      </c>
      <c r="F2234" s="2">
        <v>35000000</v>
      </c>
      <c r="G2234" s="2">
        <f t="shared" si="34"/>
        <v>-1576479</v>
      </c>
    </row>
    <row r="2235" spans="4:7" x14ac:dyDescent="0.3">
      <c r="D2235" s="2" t="s">
        <v>18293</v>
      </c>
      <c r="E2235" s="2">
        <v>410241</v>
      </c>
      <c r="F2235" s="2">
        <v>2000000</v>
      </c>
      <c r="G2235" s="2">
        <f t="shared" si="34"/>
        <v>-1589759</v>
      </c>
    </row>
    <row r="2236" spans="4:7" x14ac:dyDescent="0.3">
      <c r="D2236" s="2" t="s">
        <v>19877</v>
      </c>
      <c r="E2236" s="2">
        <v>395592</v>
      </c>
      <c r="F2236" s="2">
        <v>2000000</v>
      </c>
      <c r="G2236" s="2">
        <f t="shared" si="34"/>
        <v>-1604408</v>
      </c>
    </row>
    <row r="2237" spans="4:7" x14ac:dyDescent="0.3">
      <c r="D2237" s="2" t="s">
        <v>17155</v>
      </c>
      <c r="E2237" s="2">
        <v>4394936</v>
      </c>
      <c r="F2237" s="2">
        <v>6000000</v>
      </c>
      <c r="G2237" s="2">
        <f t="shared" si="34"/>
        <v>-1605064</v>
      </c>
    </row>
    <row r="2238" spans="4:7" x14ac:dyDescent="0.3">
      <c r="D2238" s="2" t="s">
        <v>12434</v>
      </c>
      <c r="E2238" s="2">
        <v>33357476</v>
      </c>
      <c r="F2238" s="2">
        <v>35000000</v>
      </c>
      <c r="G2238" s="2">
        <f t="shared" si="34"/>
        <v>-1642524</v>
      </c>
    </row>
    <row r="2239" spans="4:7" x14ac:dyDescent="0.3">
      <c r="D2239" s="2" t="s">
        <v>20870</v>
      </c>
      <c r="E2239" s="2">
        <v>2580</v>
      </c>
      <c r="F2239" s="2">
        <v>1650000</v>
      </c>
      <c r="G2239" s="2">
        <f t="shared" si="34"/>
        <v>-1647420</v>
      </c>
    </row>
    <row r="2240" spans="4:7" x14ac:dyDescent="0.3">
      <c r="D2240" s="2" t="s">
        <v>16163</v>
      </c>
      <c r="E2240" s="2">
        <v>6350058</v>
      </c>
      <c r="F2240" s="2">
        <v>8000000</v>
      </c>
      <c r="G2240" s="2">
        <f t="shared" si="34"/>
        <v>-1649942</v>
      </c>
    </row>
    <row r="2241" spans="4:7" x14ac:dyDescent="0.3">
      <c r="D2241" s="2" t="s">
        <v>16909</v>
      </c>
      <c r="E2241" s="2">
        <v>2338695</v>
      </c>
      <c r="F2241" s="2">
        <v>4000000</v>
      </c>
      <c r="G2241" s="2">
        <f t="shared" si="34"/>
        <v>-1661305</v>
      </c>
    </row>
    <row r="2242" spans="4:7" x14ac:dyDescent="0.3">
      <c r="D2242" s="2" t="s">
        <v>13596</v>
      </c>
      <c r="E2242" s="2">
        <v>12282677</v>
      </c>
      <c r="F2242" s="2">
        <v>14000000</v>
      </c>
      <c r="G2242" s="2">
        <f t="shared" si="34"/>
        <v>-1717323</v>
      </c>
    </row>
    <row r="2243" spans="4:7" x14ac:dyDescent="0.3">
      <c r="D2243" s="2" t="s">
        <v>22608</v>
      </c>
      <c r="E2243" s="2">
        <v>269061</v>
      </c>
      <c r="F2243" s="2">
        <v>2000000</v>
      </c>
      <c r="G2243" s="2">
        <f t="shared" si="34"/>
        <v>-1730939</v>
      </c>
    </row>
    <row r="2244" spans="4:7" x14ac:dyDescent="0.3">
      <c r="D2244" s="2" t="s">
        <v>5215</v>
      </c>
      <c r="E2244" s="2">
        <v>48265581</v>
      </c>
      <c r="F2244" s="2">
        <v>50000000</v>
      </c>
      <c r="G2244" s="2">
        <f t="shared" si="34"/>
        <v>-1734419</v>
      </c>
    </row>
    <row r="2245" spans="4:7" x14ac:dyDescent="0.3">
      <c r="D2245" s="2" t="s">
        <v>13933</v>
      </c>
      <c r="E2245" s="2">
        <v>10725228</v>
      </c>
      <c r="F2245" s="2">
        <v>12500000</v>
      </c>
      <c r="G2245" s="2">
        <f t="shared" ref="G2245:G2308" si="35">E2245-F2245</f>
        <v>-1774772</v>
      </c>
    </row>
    <row r="2246" spans="4:7" x14ac:dyDescent="0.3">
      <c r="D2246" s="2" t="s">
        <v>17925</v>
      </c>
      <c r="E2246" s="2">
        <v>3219029</v>
      </c>
      <c r="F2246" s="2">
        <v>5000000</v>
      </c>
      <c r="G2246" s="2">
        <f t="shared" si="35"/>
        <v>-1780971</v>
      </c>
    </row>
    <row r="2247" spans="4:7" x14ac:dyDescent="0.3">
      <c r="D2247" s="2" t="s">
        <v>13864</v>
      </c>
      <c r="E2247" s="2">
        <v>1200000</v>
      </c>
      <c r="F2247" s="2">
        <v>3000000</v>
      </c>
      <c r="G2247" s="2">
        <f t="shared" si="35"/>
        <v>-1800000</v>
      </c>
    </row>
    <row r="2248" spans="4:7" x14ac:dyDescent="0.3">
      <c r="D2248" s="2" t="s">
        <v>14239</v>
      </c>
      <c r="E2248" s="2">
        <v>10198766</v>
      </c>
      <c r="F2248" s="2">
        <v>12000000</v>
      </c>
      <c r="G2248" s="2">
        <f t="shared" si="35"/>
        <v>-1801234</v>
      </c>
    </row>
    <row r="2249" spans="4:7" x14ac:dyDescent="0.3">
      <c r="D2249" s="2" t="s">
        <v>20444</v>
      </c>
      <c r="E2249" s="2">
        <v>198407</v>
      </c>
      <c r="F2249" s="2">
        <v>2000000</v>
      </c>
      <c r="G2249" s="2">
        <f t="shared" si="35"/>
        <v>-1801593</v>
      </c>
    </row>
    <row r="2250" spans="4:7" x14ac:dyDescent="0.3">
      <c r="D2250" s="2" t="s">
        <v>17133</v>
      </c>
      <c r="E2250" s="2">
        <v>4693919</v>
      </c>
      <c r="F2250" s="2">
        <v>6500000</v>
      </c>
      <c r="G2250" s="2">
        <f t="shared" si="35"/>
        <v>-1806081</v>
      </c>
    </row>
    <row r="2251" spans="4:7" x14ac:dyDescent="0.3">
      <c r="D2251" s="2" t="s">
        <v>20028</v>
      </c>
      <c r="E2251" s="2">
        <v>379643</v>
      </c>
      <c r="F2251" s="2">
        <v>2200000</v>
      </c>
      <c r="G2251" s="2">
        <f t="shared" si="35"/>
        <v>-1820357</v>
      </c>
    </row>
    <row r="2252" spans="4:7" x14ac:dyDescent="0.3">
      <c r="D2252" s="2" t="s">
        <v>6562</v>
      </c>
      <c r="E2252" s="2">
        <v>38176892</v>
      </c>
      <c r="F2252" s="2">
        <v>40000000</v>
      </c>
      <c r="G2252" s="2">
        <f t="shared" si="35"/>
        <v>-1823108</v>
      </c>
    </row>
    <row r="2253" spans="4:7" x14ac:dyDescent="0.3">
      <c r="D2253" s="2" t="s">
        <v>14627</v>
      </c>
      <c r="E2253" s="2">
        <v>9170214</v>
      </c>
      <c r="F2253" s="2">
        <v>11000000</v>
      </c>
      <c r="G2253" s="2">
        <f t="shared" si="35"/>
        <v>-1829786</v>
      </c>
    </row>
    <row r="2254" spans="4:7" x14ac:dyDescent="0.3">
      <c r="D2254" s="2" t="s">
        <v>5212</v>
      </c>
      <c r="E2254" s="2">
        <v>48154732</v>
      </c>
      <c r="F2254" s="2">
        <v>50000000</v>
      </c>
      <c r="G2254" s="2">
        <f t="shared" si="35"/>
        <v>-1845268</v>
      </c>
    </row>
    <row r="2255" spans="4:7" x14ac:dyDescent="0.3">
      <c r="D2255" s="2" t="s">
        <v>17422</v>
      </c>
      <c r="E2255" s="2">
        <v>3629758</v>
      </c>
      <c r="F2255" s="2">
        <v>5500000</v>
      </c>
      <c r="G2255" s="2">
        <f t="shared" si="35"/>
        <v>-1870242</v>
      </c>
    </row>
    <row r="2256" spans="4:7" x14ac:dyDescent="0.3">
      <c r="D2256" s="2" t="s">
        <v>20376</v>
      </c>
      <c r="E2256" s="2">
        <v>124494</v>
      </c>
      <c r="F2256" s="2">
        <v>2000000</v>
      </c>
      <c r="G2256" s="2">
        <f t="shared" si="35"/>
        <v>-1875506</v>
      </c>
    </row>
    <row r="2257" spans="4:7" x14ac:dyDescent="0.3">
      <c r="D2257" s="2" t="s">
        <v>15091</v>
      </c>
      <c r="E2257" s="2">
        <v>8111360</v>
      </c>
      <c r="F2257" s="2">
        <v>10000000</v>
      </c>
      <c r="G2257" s="2">
        <f t="shared" si="35"/>
        <v>-1888640</v>
      </c>
    </row>
    <row r="2258" spans="4:7" x14ac:dyDescent="0.3">
      <c r="D2258" s="2" t="s">
        <v>12504</v>
      </c>
      <c r="E2258" s="2">
        <v>14108518</v>
      </c>
      <c r="F2258" s="2">
        <v>16000000</v>
      </c>
      <c r="G2258" s="2">
        <f t="shared" si="35"/>
        <v>-1891482</v>
      </c>
    </row>
    <row r="2259" spans="4:7" x14ac:dyDescent="0.3">
      <c r="D2259" s="2" t="s">
        <v>5300</v>
      </c>
      <c r="E2259" s="2">
        <v>38105077</v>
      </c>
      <c r="F2259" s="2">
        <v>40000000</v>
      </c>
      <c r="G2259" s="2">
        <f t="shared" si="35"/>
        <v>-1894923</v>
      </c>
    </row>
    <row r="2260" spans="4:7" x14ac:dyDescent="0.3">
      <c r="D2260" s="2" t="s">
        <v>17985</v>
      </c>
      <c r="E2260" s="2">
        <v>99147</v>
      </c>
      <c r="F2260" s="2">
        <v>2000000</v>
      </c>
      <c r="G2260" s="2">
        <f t="shared" si="35"/>
        <v>-1900853</v>
      </c>
    </row>
    <row r="2261" spans="4:7" x14ac:dyDescent="0.3">
      <c r="D2261" s="2" t="s">
        <v>15319</v>
      </c>
      <c r="E2261" s="2">
        <v>3093491</v>
      </c>
      <c r="F2261" s="2">
        <v>5000000</v>
      </c>
      <c r="G2261" s="2">
        <f t="shared" si="35"/>
        <v>-1906509</v>
      </c>
    </row>
    <row r="2262" spans="4:7" x14ac:dyDescent="0.3">
      <c r="D2262" s="2" t="s">
        <v>20786</v>
      </c>
      <c r="E2262" s="2">
        <v>92401</v>
      </c>
      <c r="F2262" s="2">
        <v>2000000</v>
      </c>
      <c r="G2262" s="2">
        <f t="shared" si="35"/>
        <v>-1907599</v>
      </c>
    </row>
    <row r="2263" spans="4:7" x14ac:dyDescent="0.3">
      <c r="D2263" s="2" t="s">
        <v>6538</v>
      </c>
      <c r="E2263" s="2">
        <v>38087756</v>
      </c>
      <c r="F2263" s="2">
        <v>40000000</v>
      </c>
      <c r="G2263" s="2">
        <f t="shared" si="35"/>
        <v>-1912244</v>
      </c>
    </row>
    <row r="2264" spans="4:7" x14ac:dyDescent="0.3">
      <c r="D2264" s="2" t="s">
        <v>11087</v>
      </c>
      <c r="E2264" s="2">
        <v>18081626</v>
      </c>
      <c r="F2264" s="2">
        <v>20000000</v>
      </c>
      <c r="G2264" s="2">
        <f t="shared" si="35"/>
        <v>-1918374</v>
      </c>
    </row>
    <row r="2265" spans="4:7" x14ac:dyDescent="0.3">
      <c r="D2265" s="2" t="s">
        <v>15081</v>
      </c>
      <c r="E2265" s="2">
        <v>8070311</v>
      </c>
      <c r="F2265" s="2">
        <v>10000000</v>
      </c>
      <c r="G2265" s="2">
        <f t="shared" si="35"/>
        <v>-1929689</v>
      </c>
    </row>
    <row r="2266" spans="4:7" x14ac:dyDescent="0.3">
      <c r="D2266" s="2" t="s">
        <v>18233</v>
      </c>
      <c r="E2266" s="2">
        <v>13060843</v>
      </c>
      <c r="F2266" s="2">
        <v>15000000</v>
      </c>
      <c r="G2266" s="2">
        <f t="shared" si="35"/>
        <v>-1939157</v>
      </c>
    </row>
    <row r="2267" spans="4:7" x14ac:dyDescent="0.3">
      <c r="D2267" s="2" t="s">
        <v>21034</v>
      </c>
      <c r="E2267" s="2">
        <v>52166</v>
      </c>
      <c r="F2267" s="2">
        <v>2000000</v>
      </c>
      <c r="G2267" s="2">
        <f t="shared" si="35"/>
        <v>-1947834</v>
      </c>
    </row>
    <row r="2268" spans="4:7" x14ac:dyDescent="0.3">
      <c r="D2268" s="2" t="s">
        <v>17887</v>
      </c>
      <c r="E2268" s="2">
        <v>3049135</v>
      </c>
      <c r="F2268" s="2">
        <v>5000000</v>
      </c>
      <c r="G2268" s="2">
        <f t="shared" si="35"/>
        <v>-1950865</v>
      </c>
    </row>
    <row r="2269" spans="4:7" x14ac:dyDescent="0.3">
      <c r="D2269" s="2" t="s">
        <v>21714</v>
      </c>
      <c r="E2269" s="2">
        <v>548712</v>
      </c>
      <c r="F2269" s="2">
        <v>2500000</v>
      </c>
      <c r="G2269" s="2">
        <f t="shared" si="35"/>
        <v>-1951288</v>
      </c>
    </row>
    <row r="2270" spans="4:7" x14ac:dyDescent="0.3">
      <c r="D2270" s="2" t="s">
        <v>13022</v>
      </c>
      <c r="E2270" s="2">
        <v>13034417</v>
      </c>
      <c r="F2270" s="2">
        <v>15000000</v>
      </c>
      <c r="G2270" s="2">
        <f t="shared" si="35"/>
        <v>-1965583</v>
      </c>
    </row>
    <row r="2271" spans="4:7" x14ac:dyDescent="0.3">
      <c r="D2271" s="2" t="s">
        <v>20613</v>
      </c>
      <c r="E2271" s="2">
        <v>1028658</v>
      </c>
      <c r="F2271" s="2">
        <v>3000000</v>
      </c>
      <c r="G2271" s="2">
        <f t="shared" si="35"/>
        <v>-1971342</v>
      </c>
    </row>
    <row r="2272" spans="4:7" x14ac:dyDescent="0.3">
      <c r="D2272" s="2" t="s">
        <v>19116</v>
      </c>
      <c r="E2272" s="2">
        <v>7680</v>
      </c>
      <c r="F2272" s="2">
        <v>2000000</v>
      </c>
      <c r="G2272" s="2">
        <f t="shared" si="35"/>
        <v>-1992320</v>
      </c>
    </row>
    <row r="2273" spans="4:7" x14ac:dyDescent="0.3">
      <c r="D2273" s="2" t="s">
        <v>12372</v>
      </c>
      <c r="E2273" s="2">
        <v>13005485</v>
      </c>
      <c r="F2273" s="2">
        <v>15000000</v>
      </c>
      <c r="G2273" s="2">
        <f t="shared" si="35"/>
        <v>-1994515</v>
      </c>
    </row>
    <row r="2274" spans="4:7" x14ac:dyDescent="0.3">
      <c r="D2274" s="2" t="s">
        <v>20471</v>
      </c>
      <c r="E2274" s="2">
        <v>4958</v>
      </c>
      <c r="F2274" s="2">
        <v>2000000</v>
      </c>
      <c r="G2274" s="2">
        <f t="shared" si="35"/>
        <v>-1995042</v>
      </c>
    </row>
    <row r="2275" spans="4:7" x14ac:dyDescent="0.3">
      <c r="D2275" s="2" t="s">
        <v>20548</v>
      </c>
      <c r="E2275" s="2">
        <v>2436</v>
      </c>
      <c r="F2275" s="2">
        <v>2000000</v>
      </c>
      <c r="G2275" s="2">
        <f t="shared" si="35"/>
        <v>-1997564</v>
      </c>
    </row>
    <row r="2276" spans="4:7" x14ac:dyDescent="0.3">
      <c r="D2276" s="2" t="s">
        <v>11750</v>
      </c>
      <c r="E2276" s="2">
        <v>13998282</v>
      </c>
      <c r="F2276" s="2">
        <v>16000000</v>
      </c>
      <c r="G2276" s="2">
        <f t="shared" si="35"/>
        <v>-2001718</v>
      </c>
    </row>
    <row r="2277" spans="4:7" x14ac:dyDescent="0.3">
      <c r="D2277" s="2" t="s">
        <v>13778</v>
      </c>
      <c r="E2277" s="2">
        <v>10996440</v>
      </c>
      <c r="F2277" s="2">
        <v>13000000</v>
      </c>
      <c r="G2277" s="2">
        <f t="shared" si="35"/>
        <v>-2003560</v>
      </c>
    </row>
    <row r="2278" spans="4:7" x14ac:dyDescent="0.3">
      <c r="D2278" s="2" t="s">
        <v>9232</v>
      </c>
      <c r="E2278" s="2">
        <v>25977365</v>
      </c>
      <c r="F2278" s="2">
        <v>28000000</v>
      </c>
      <c r="G2278" s="2">
        <f t="shared" si="35"/>
        <v>-2022635</v>
      </c>
    </row>
    <row r="2279" spans="4:7" x14ac:dyDescent="0.3">
      <c r="D2279" s="2" t="s">
        <v>12607</v>
      </c>
      <c r="E2279" s="2">
        <v>13571817</v>
      </c>
      <c r="F2279" s="2">
        <v>15600000</v>
      </c>
      <c r="G2279" s="2">
        <f t="shared" si="35"/>
        <v>-2028183</v>
      </c>
    </row>
    <row r="2280" spans="4:7" x14ac:dyDescent="0.3">
      <c r="D2280" s="2" t="s">
        <v>9702</v>
      </c>
      <c r="E2280" s="2">
        <v>24944213</v>
      </c>
      <c r="F2280" s="2">
        <v>27000000</v>
      </c>
      <c r="G2280" s="2">
        <f t="shared" si="35"/>
        <v>-2055787</v>
      </c>
    </row>
    <row r="2281" spans="4:7" x14ac:dyDescent="0.3">
      <c r="D2281" s="2" t="s">
        <v>12570</v>
      </c>
      <c r="E2281" s="2">
        <v>13922211</v>
      </c>
      <c r="F2281" s="2">
        <v>16000000</v>
      </c>
      <c r="G2281" s="2">
        <f t="shared" si="35"/>
        <v>-2077789</v>
      </c>
    </row>
    <row r="2282" spans="4:7" x14ac:dyDescent="0.3">
      <c r="D2282" s="2" t="s">
        <v>19079</v>
      </c>
      <c r="E2282" s="2">
        <v>104257</v>
      </c>
      <c r="F2282" s="2">
        <v>2200000</v>
      </c>
      <c r="G2282" s="2">
        <f t="shared" si="35"/>
        <v>-2095743</v>
      </c>
    </row>
    <row r="2283" spans="4:7" x14ac:dyDescent="0.3">
      <c r="D2283" s="2" t="s">
        <v>20088</v>
      </c>
      <c r="E2283" s="2">
        <v>3330</v>
      </c>
      <c r="F2283" s="2">
        <v>2100000</v>
      </c>
      <c r="G2283" s="2">
        <f t="shared" si="35"/>
        <v>-2096670</v>
      </c>
    </row>
    <row r="2284" spans="4:7" x14ac:dyDescent="0.3">
      <c r="D2284" s="2" t="s">
        <v>19933</v>
      </c>
      <c r="E2284" s="2">
        <v>322157</v>
      </c>
      <c r="F2284" s="2">
        <v>2500000</v>
      </c>
      <c r="G2284" s="2">
        <f t="shared" si="35"/>
        <v>-2177843</v>
      </c>
    </row>
    <row r="2285" spans="4:7" x14ac:dyDescent="0.3">
      <c r="D2285" s="2" t="s">
        <v>15652</v>
      </c>
      <c r="E2285" s="2">
        <v>17804273</v>
      </c>
      <c r="F2285" s="2">
        <v>20000000</v>
      </c>
      <c r="G2285" s="2">
        <f t="shared" si="35"/>
        <v>-2195727</v>
      </c>
    </row>
    <row r="2286" spans="4:7" x14ac:dyDescent="0.3">
      <c r="D2286" s="2" t="s">
        <v>11073</v>
      </c>
      <c r="E2286" s="2">
        <v>17803796</v>
      </c>
      <c r="F2286" s="2">
        <v>20000000</v>
      </c>
      <c r="G2286" s="2">
        <f t="shared" si="35"/>
        <v>-2196204</v>
      </c>
    </row>
    <row r="2287" spans="4:7" x14ac:dyDescent="0.3">
      <c r="D2287" s="2" t="s">
        <v>13008</v>
      </c>
      <c r="E2287" s="2">
        <v>12801190</v>
      </c>
      <c r="F2287" s="2">
        <v>15000000</v>
      </c>
      <c r="G2287" s="2">
        <f t="shared" si="35"/>
        <v>-2198810</v>
      </c>
    </row>
    <row r="2288" spans="4:7" x14ac:dyDescent="0.3">
      <c r="D2288" s="2" t="s">
        <v>8270</v>
      </c>
      <c r="E2288" s="2">
        <v>52799004</v>
      </c>
      <c r="F2288" s="2">
        <v>55000000</v>
      </c>
      <c r="G2288" s="2">
        <f t="shared" si="35"/>
        <v>-2200996</v>
      </c>
    </row>
    <row r="2289" spans="4:7" x14ac:dyDescent="0.3">
      <c r="D2289" s="2" t="s">
        <v>10450</v>
      </c>
      <c r="E2289" s="2">
        <v>19783777</v>
      </c>
      <c r="F2289" s="2">
        <v>22000000</v>
      </c>
      <c r="G2289" s="2">
        <f t="shared" si="35"/>
        <v>-2216223</v>
      </c>
    </row>
    <row r="2290" spans="4:7" x14ac:dyDescent="0.3">
      <c r="D2290" s="2" t="s">
        <v>15145</v>
      </c>
      <c r="E2290" s="2">
        <v>7764027</v>
      </c>
      <c r="F2290" s="2">
        <v>10000000</v>
      </c>
      <c r="G2290" s="2">
        <f t="shared" si="35"/>
        <v>-2235973</v>
      </c>
    </row>
    <row r="2291" spans="4:7" x14ac:dyDescent="0.3">
      <c r="D2291" s="2" t="s">
        <v>10261</v>
      </c>
      <c r="E2291" s="2">
        <v>20763013</v>
      </c>
      <c r="F2291" s="2">
        <v>23000000</v>
      </c>
      <c r="G2291" s="2">
        <f t="shared" si="35"/>
        <v>-2236987</v>
      </c>
    </row>
    <row r="2292" spans="4:7" x14ac:dyDescent="0.3">
      <c r="D2292" s="2" t="s">
        <v>6542</v>
      </c>
      <c r="E2292" s="2">
        <v>37752931</v>
      </c>
      <c r="F2292" s="2">
        <v>40000000</v>
      </c>
      <c r="G2292" s="2">
        <f t="shared" si="35"/>
        <v>-2247069</v>
      </c>
    </row>
    <row r="2293" spans="4:7" x14ac:dyDescent="0.3">
      <c r="D2293" s="2" t="s">
        <v>19982</v>
      </c>
      <c r="E2293" s="2">
        <v>178739</v>
      </c>
      <c r="F2293" s="2">
        <v>2450000</v>
      </c>
      <c r="G2293" s="2">
        <f t="shared" si="35"/>
        <v>-2271261</v>
      </c>
    </row>
    <row r="2294" spans="4:7" x14ac:dyDescent="0.3">
      <c r="D2294" s="2" t="s">
        <v>16626</v>
      </c>
      <c r="E2294" s="2">
        <v>4720371</v>
      </c>
      <c r="F2294" s="2">
        <v>7000000</v>
      </c>
      <c r="G2294" s="2">
        <f t="shared" si="35"/>
        <v>-2279629</v>
      </c>
    </row>
    <row r="2295" spans="4:7" x14ac:dyDescent="0.3">
      <c r="D2295" s="2" t="s">
        <v>17897</v>
      </c>
      <c r="E2295" s="2">
        <v>2711210</v>
      </c>
      <c r="F2295" s="2">
        <v>5000000</v>
      </c>
      <c r="G2295" s="2">
        <f t="shared" si="35"/>
        <v>-2288790</v>
      </c>
    </row>
    <row r="2296" spans="4:7" x14ac:dyDescent="0.3">
      <c r="D2296" s="2" t="s">
        <v>20525</v>
      </c>
      <c r="E2296" s="2">
        <v>7927</v>
      </c>
      <c r="F2296" s="2">
        <v>2300000</v>
      </c>
      <c r="G2296" s="2">
        <f t="shared" si="35"/>
        <v>-2292073</v>
      </c>
    </row>
    <row r="2297" spans="4:7" x14ac:dyDescent="0.3">
      <c r="D2297" s="2" t="s">
        <v>19447</v>
      </c>
      <c r="E2297" s="2">
        <v>703002</v>
      </c>
      <c r="F2297" s="2">
        <v>3000000</v>
      </c>
      <c r="G2297" s="2">
        <f t="shared" si="35"/>
        <v>-2296998</v>
      </c>
    </row>
    <row r="2298" spans="4:7" x14ac:dyDescent="0.3">
      <c r="D2298" s="2" t="s">
        <v>12996</v>
      </c>
      <c r="E2298" s="2">
        <v>12701880</v>
      </c>
      <c r="F2298" s="2">
        <v>15000000</v>
      </c>
      <c r="G2298" s="2">
        <f t="shared" si="35"/>
        <v>-2298120</v>
      </c>
    </row>
    <row r="2299" spans="4:7" x14ac:dyDescent="0.3">
      <c r="D2299" s="2" t="s">
        <v>13333</v>
      </c>
      <c r="E2299" s="2">
        <v>7691700</v>
      </c>
      <c r="F2299" s="2">
        <v>10000000</v>
      </c>
      <c r="G2299" s="2">
        <f t="shared" si="35"/>
        <v>-2308300</v>
      </c>
    </row>
    <row r="2300" spans="4:7" x14ac:dyDescent="0.3">
      <c r="D2300" s="2" t="s">
        <v>19762</v>
      </c>
      <c r="E2300" s="2">
        <v>475000</v>
      </c>
      <c r="F2300" s="2">
        <v>2800000</v>
      </c>
      <c r="G2300" s="2">
        <f t="shared" si="35"/>
        <v>-2325000</v>
      </c>
    </row>
    <row r="2301" spans="4:7" x14ac:dyDescent="0.3">
      <c r="D2301" s="2" t="s">
        <v>19900</v>
      </c>
      <c r="E2301" s="2">
        <v>173783</v>
      </c>
      <c r="F2301" s="2">
        <v>2500000</v>
      </c>
      <c r="G2301" s="2">
        <f t="shared" si="35"/>
        <v>-2326217</v>
      </c>
    </row>
    <row r="2302" spans="4:7" x14ac:dyDescent="0.3">
      <c r="D2302" s="2" t="s">
        <v>19905</v>
      </c>
      <c r="E2302" s="2">
        <v>118666</v>
      </c>
      <c r="F2302" s="2">
        <v>2500000</v>
      </c>
      <c r="G2302" s="2">
        <f t="shared" si="35"/>
        <v>-2381334</v>
      </c>
    </row>
    <row r="2303" spans="4:7" x14ac:dyDescent="0.3">
      <c r="D2303" s="2" t="s">
        <v>16352</v>
      </c>
      <c r="E2303" s="2">
        <v>5100000</v>
      </c>
      <c r="F2303" s="2">
        <v>7500000</v>
      </c>
      <c r="G2303" s="2">
        <f t="shared" si="35"/>
        <v>-2400000</v>
      </c>
    </row>
    <row r="2304" spans="4:7" x14ac:dyDescent="0.3">
      <c r="D2304" s="2" t="s">
        <v>19914</v>
      </c>
      <c r="E2304" s="2">
        <v>99851</v>
      </c>
      <c r="F2304" s="2">
        <v>2500000</v>
      </c>
      <c r="G2304" s="2">
        <f t="shared" si="35"/>
        <v>-2400149</v>
      </c>
    </row>
    <row r="2305" spans="4:7" x14ac:dyDescent="0.3">
      <c r="D2305" s="2" t="s">
        <v>18314</v>
      </c>
      <c r="E2305" s="2">
        <v>92191</v>
      </c>
      <c r="F2305" s="2">
        <v>2500000</v>
      </c>
      <c r="G2305" s="2">
        <f t="shared" si="35"/>
        <v>-2407809</v>
      </c>
    </row>
    <row r="2306" spans="4:7" x14ac:dyDescent="0.3">
      <c r="D2306" s="2" t="s">
        <v>17151</v>
      </c>
      <c r="E2306" s="2">
        <v>3588432</v>
      </c>
      <c r="F2306" s="2">
        <v>6000000</v>
      </c>
      <c r="G2306" s="2">
        <f t="shared" si="35"/>
        <v>-2411568</v>
      </c>
    </row>
    <row r="2307" spans="4:7" x14ac:dyDescent="0.3">
      <c r="D2307" s="2" t="s">
        <v>19929</v>
      </c>
      <c r="E2307" s="2">
        <v>75727</v>
      </c>
      <c r="F2307" s="2">
        <v>2500000</v>
      </c>
      <c r="G2307" s="2">
        <f t="shared" si="35"/>
        <v>-2424273</v>
      </c>
    </row>
    <row r="2308" spans="4:7" x14ac:dyDescent="0.3">
      <c r="D2308" s="2" t="s">
        <v>15236</v>
      </c>
      <c r="E2308" s="2">
        <v>7574066</v>
      </c>
      <c r="F2308" s="2">
        <v>10000000</v>
      </c>
      <c r="G2308" s="2">
        <f t="shared" si="35"/>
        <v>-2425934</v>
      </c>
    </row>
    <row r="2309" spans="4:7" x14ac:dyDescent="0.3">
      <c r="D2309" s="2" t="s">
        <v>19908</v>
      </c>
      <c r="E2309" s="2">
        <v>71904</v>
      </c>
      <c r="F2309" s="2">
        <v>2500000</v>
      </c>
      <c r="G2309" s="2">
        <f t="shared" ref="G2309:G2372" si="36">E2309-F2309</f>
        <v>-2428096</v>
      </c>
    </row>
    <row r="2310" spans="4:7" x14ac:dyDescent="0.3">
      <c r="D2310" s="2" t="s">
        <v>18676</v>
      </c>
      <c r="E2310" s="2">
        <v>64359</v>
      </c>
      <c r="F2310" s="2">
        <v>2500000</v>
      </c>
      <c r="G2310" s="2">
        <f t="shared" si="36"/>
        <v>-2435641</v>
      </c>
    </row>
    <row r="2311" spans="4:7" x14ac:dyDescent="0.3">
      <c r="D2311" s="2" t="s">
        <v>15098</v>
      </c>
      <c r="E2311" s="2">
        <v>7563670</v>
      </c>
      <c r="F2311" s="2">
        <v>10000000</v>
      </c>
      <c r="G2311" s="2">
        <f t="shared" si="36"/>
        <v>-2436330</v>
      </c>
    </row>
    <row r="2312" spans="4:7" x14ac:dyDescent="0.3">
      <c r="D2312" s="2" t="s">
        <v>11897</v>
      </c>
      <c r="E2312" s="2">
        <v>15561627</v>
      </c>
      <c r="F2312" s="2">
        <v>18000000</v>
      </c>
      <c r="G2312" s="2">
        <f t="shared" si="36"/>
        <v>-2438373</v>
      </c>
    </row>
    <row r="2313" spans="4:7" x14ac:dyDescent="0.3">
      <c r="D2313" s="2" t="s">
        <v>7419</v>
      </c>
      <c r="E2313" s="2">
        <v>37553932</v>
      </c>
      <c r="F2313" s="2">
        <v>40000000</v>
      </c>
      <c r="G2313" s="2">
        <f t="shared" si="36"/>
        <v>-2446068</v>
      </c>
    </row>
    <row r="2314" spans="4:7" x14ac:dyDescent="0.3">
      <c r="D2314" s="2" t="s">
        <v>5241</v>
      </c>
      <c r="E2314" s="2">
        <v>47553512</v>
      </c>
      <c r="F2314" s="2">
        <v>50000000</v>
      </c>
      <c r="G2314" s="2">
        <f t="shared" si="36"/>
        <v>-2446488</v>
      </c>
    </row>
    <row r="2315" spans="4:7" x14ac:dyDescent="0.3">
      <c r="D2315" s="2" t="s">
        <v>13014</v>
      </c>
      <c r="E2315" s="2">
        <v>12549485</v>
      </c>
      <c r="F2315" s="2">
        <v>15000000</v>
      </c>
      <c r="G2315" s="2">
        <f t="shared" si="36"/>
        <v>-2450515</v>
      </c>
    </row>
    <row r="2316" spans="4:7" x14ac:dyDescent="0.3">
      <c r="D2316" s="2" t="s">
        <v>15689</v>
      </c>
      <c r="E2316" s="2">
        <v>6047856</v>
      </c>
      <c r="F2316" s="2">
        <v>8500000</v>
      </c>
      <c r="G2316" s="2">
        <f t="shared" si="36"/>
        <v>-2452144</v>
      </c>
    </row>
    <row r="2317" spans="4:7" x14ac:dyDescent="0.3">
      <c r="D2317" s="2" t="s">
        <v>11078</v>
      </c>
      <c r="E2317" s="2">
        <v>17529157</v>
      </c>
      <c r="F2317" s="2">
        <v>20000000</v>
      </c>
      <c r="G2317" s="2">
        <f t="shared" si="36"/>
        <v>-2470843</v>
      </c>
    </row>
    <row r="2318" spans="4:7" x14ac:dyDescent="0.3">
      <c r="D2318" s="2" t="s">
        <v>7458</v>
      </c>
      <c r="E2318" s="2">
        <v>32519322</v>
      </c>
      <c r="F2318" s="2">
        <v>35000000</v>
      </c>
      <c r="G2318" s="2">
        <f t="shared" si="36"/>
        <v>-2480678</v>
      </c>
    </row>
    <row r="2319" spans="4:7" x14ac:dyDescent="0.3">
      <c r="D2319" s="2" t="s">
        <v>11090</v>
      </c>
      <c r="E2319" s="2">
        <v>17518220</v>
      </c>
      <c r="F2319" s="2">
        <v>20000000</v>
      </c>
      <c r="G2319" s="2">
        <f t="shared" si="36"/>
        <v>-2481780</v>
      </c>
    </row>
    <row r="2320" spans="4:7" x14ac:dyDescent="0.3">
      <c r="D2320" s="2" t="s">
        <v>20199</v>
      </c>
      <c r="E2320" s="2">
        <v>7002255</v>
      </c>
      <c r="F2320" s="2">
        <v>9500000</v>
      </c>
      <c r="G2320" s="2">
        <f t="shared" si="36"/>
        <v>-2497745</v>
      </c>
    </row>
    <row r="2321" spans="4:7" x14ac:dyDescent="0.3">
      <c r="D2321" s="2" t="s">
        <v>16906</v>
      </c>
      <c r="E2321" s="2">
        <v>4000304</v>
      </c>
      <c r="F2321" s="2">
        <v>6500000</v>
      </c>
      <c r="G2321" s="2">
        <f t="shared" si="36"/>
        <v>-2499696</v>
      </c>
    </row>
    <row r="2322" spans="4:7" x14ac:dyDescent="0.3">
      <c r="D2322" s="2" t="s">
        <v>9759</v>
      </c>
      <c r="E2322" s="2">
        <v>22466994</v>
      </c>
      <c r="F2322" s="2">
        <v>25000000</v>
      </c>
      <c r="G2322" s="2">
        <f t="shared" si="36"/>
        <v>-2533006</v>
      </c>
    </row>
    <row r="2323" spans="4:7" x14ac:dyDescent="0.3">
      <c r="D2323" s="2" t="s">
        <v>17354</v>
      </c>
      <c r="E2323" s="2">
        <v>3064356</v>
      </c>
      <c r="F2323" s="2">
        <v>5600000</v>
      </c>
      <c r="G2323" s="2">
        <f t="shared" si="36"/>
        <v>-2535644</v>
      </c>
    </row>
    <row r="2324" spans="4:7" x14ac:dyDescent="0.3">
      <c r="D2324" s="2" t="s">
        <v>17912</v>
      </c>
      <c r="E2324" s="2">
        <v>2445646</v>
      </c>
      <c r="F2324" s="2">
        <v>5000000</v>
      </c>
      <c r="G2324" s="2">
        <f t="shared" si="36"/>
        <v>-2554354</v>
      </c>
    </row>
    <row r="2325" spans="4:7" x14ac:dyDescent="0.3">
      <c r="D2325" s="2" t="s">
        <v>19775</v>
      </c>
      <c r="E2325" s="2">
        <v>38108</v>
      </c>
      <c r="F2325" s="2">
        <v>2600000</v>
      </c>
      <c r="G2325" s="2">
        <f t="shared" si="36"/>
        <v>-2561892</v>
      </c>
    </row>
    <row r="2326" spans="4:7" x14ac:dyDescent="0.3">
      <c r="D2326" s="2" t="s">
        <v>14234</v>
      </c>
      <c r="E2326" s="2">
        <v>11433134</v>
      </c>
      <c r="F2326" s="2">
        <v>14000000</v>
      </c>
      <c r="G2326" s="2">
        <f t="shared" si="36"/>
        <v>-2566866</v>
      </c>
    </row>
    <row r="2327" spans="4:7" x14ac:dyDescent="0.3">
      <c r="D2327" s="2" t="s">
        <v>17812</v>
      </c>
      <c r="E2327" s="2">
        <v>3432342</v>
      </c>
      <c r="F2327" s="2">
        <v>6000000</v>
      </c>
      <c r="G2327" s="2">
        <f t="shared" si="36"/>
        <v>-2567658</v>
      </c>
    </row>
    <row r="2328" spans="4:7" x14ac:dyDescent="0.3">
      <c r="D2328" s="2" t="s">
        <v>19478</v>
      </c>
      <c r="E2328" s="2">
        <v>418268</v>
      </c>
      <c r="F2328" s="2">
        <v>3000000</v>
      </c>
      <c r="G2328" s="2">
        <f t="shared" si="36"/>
        <v>-2581732</v>
      </c>
    </row>
    <row r="2329" spans="4:7" x14ac:dyDescent="0.3">
      <c r="D2329" s="2" t="s">
        <v>19503</v>
      </c>
      <c r="E2329" s="2">
        <v>95016</v>
      </c>
      <c r="F2329" s="2">
        <v>2700000</v>
      </c>
      <c r="G2329" s="2">
        <f t="shared" si="36"/>
        <v>-2604984</v>
      </c>
    </row>
    <row r="2330" spans="4:7" x14ac:dyDescent="0.3">
      <c r="D2330" s="2" t="s">
        <v>18968</v>
      </c>
      <c r="E2330" s="2">
        <v>886410</v>
      </c>
      <c r="F2330" s="2">
        <v>3500000</v>
      </c>
      <c r="G2330" s="2">
        <f t="shared" si="36"/>
        <v>-2613590</v>
      </c>
    </row>
    <row r="2331" spans="4:7" x14ac:dyDescent="0.3">
      <c r="D2331" s="2" t="s">
        <v>6552</v>
      </c>
      <c r="E2331" s="2">
        <v>37371385</v>
      </c>
      <c r="F2331" s="2">
        <v>40000000</v>
      </c>
      <c r="G2331" s="2">
        <f t="shared" si="36"/>
        <v>-2628615</v>
      </c>
    </row>
    <row r="2332" spans="4:7" x14ac:dyDescent="0.3">
      <c r="D2332" s="2" t="s">
        <v>10420</v>
      </c>
      <c r="E2332" s="2">
        <v>19351569</v>
      </c>
      <c r="F2332" s="2">
        <v>22000000</v>
      </c>
      <c r="G2332" s="2">
        <f t="shared" si="36"/>
        <v>-2648431</v>
      </c>
    </row>
    <row r="2333" spans="4:7" x14ac:dyDescent="0.3">
      <c r="D2333" s="2" t="s">
        <v>18592</v>
      </c>
      <c r="E2333" s="2">
        <v>1325073</v>
      </c>
      <c r="F2333" s="2">
        <v>4000000</v>
      </c>
      <c r="G2333" s="2">
        <f t="shared" si="36"/>
        <v>-2674927</v>
      </c>
    </row>
    <row r="2334" spans="4:7" x14ac:dyDescent="0.3">
      <c r="D2334" s="2" t="s">
        <v>18643</v>
      </c>
      <c r="E2334" s="2">
        <v>302204</v>
      </c>
      <c r="F2334" s="2">
        <v>3000000</v>
      </c>
      <c r="G2334" s="2">
        <f t="shared" si="36"/>
        <v>-2697796</v>
      </c>
    </row>
    <row r="2335" spans="4:7" x14ac:dyDescent="0.3">
      <c r="D2335" s="2" t="s">
        <v>18412</v>
      </c>
      <c r="E2335" s="2">
        <v>1487477</v>
      </c>
      <c r="F2335" s="2">
        <v>4200000</v>
      </c>
      <c r="G2335" s="2">
        <f t="shared" si="36"/>
        <v>-2712523</v>
      </c>
    </row>
    <row r="2336" spans="4:7" x14ac:dyDescent="0.3">
      <c r="D2336" s="2" t="s">
        <v>10428</v>
      </c>
      <c r="E2336" s="2">
        <v>19283782</v>
      </c>
      <c r="F2336" s="2">
        <v>22000000</v>
      </c>
      <c r="G2336" s="2">
        <f t="shared" si="36"/>
        <v>-2716218</v>
      </c>
    </row>
    <row r="2337" spans="4:7" x14ac:dyDescent="0.3">
      <c r="D2337" s="2" t="s">
        <v>11907</v>
      </c>
      <c r="E2337" s="2">
        <v>15281286</v>
      </c>
      <c r="F2337" s="2">
        <v>18000000</v>
      </c>
      <c r="G2337" s="2">
        <f t="shared" si="36"/>
        <v>-2718714</v>
      </c>
    </row>
    <row r="2338" spans="4:7" x14ac:dyDescent="0.3">
      <c r="D2338" s="2" t="s">
        <v>17169</v>
      </c>
      <c r="E2338" s="2">
        <v>3273588</v>
      </c>
      <c r="F2338" s="2">
        <v>6000000</v>
      </c>
      <c r="G2338" s="2">
        <f t="shared" si="36"/>
        <v>-2726412</v>
      </c>
    </row>
    <row r="2339" spans="4:7" x14ac:dyDescent="0.3">
      <c r="D2339" s="2" t="s">
        <v>15903</v>
      </c>
      <c r="E2339" s="2">
        <v>6262942</v>
      </c>
      <c r="F2339" s="2">
        <v>9000000</v>
      </c>
      <c r="G2339" s="2">
        <f t="shared" si="36"/>
        <v>-2737058</v>
      </c>
    </row>
    <row r="2340" spans="4:7" x14ac:dyDescent="0.3">
      <c r="D2340" s="2" t="s">
        <v>9307</v>
      </c>
      <c r="E2340" s="2">
        <v>23222861</v>
      </c>
      <c r="F2340" s="2">
        <v>26000000</v>
      </c>
      <c r="G2340" s="2">
        <f t="shared" si="36"/>
        <v>-2777139</v>
      </c>
    </row>
    <row r="2341" spans="4:7" x14ac:dyDescent="0.3">
      <c r="D2341" s="2" t="s">
        <v>17915</v>
      </c>
      <c r="E2341" s="2">
        <v>2221809</v>
      </c>
      <c r="F2341" s="2">
        <v>5000000</v>
      </c>
      <c r="G2341" s="2">
        <f t="shared" si="36"/>
        <v>-2778191</v>
      </c>
    </row>
    <row r="2342" spans="4:7" x14ac:dyDescent="0.3">
      <c r="D2342" s="2" t="s">
        <v>13031</v>
      </c>
      <c r="E2342" s="2">
        <v>12212417</v>
      </c>
      <c r="F2342" s="2">
        <v>15000000</v>
      </c>
      <c r="G2342" s="2">
        <f t="shared" si="36"/>
        <v>-2787583</v>
      </c>
    </row>
    <row r="2343" spans="4:7" x14ac:dyDescent="0.3">
      <c r="D2343" s="2" t="s">
        <v>13490</v>
      </c>
      <c r="E2343" s="2">
        <v>11204499</v>
      </c>
      <c r="F2343" s="2">
        <v>14000000</v>
      </c>
      <c r="G2343" s="2">
        <f t="shared" si="36"/>
        <v>-2795501</v>
      </c>
    </row>
    <row r="2344" spans="4:7" x14ac:dyDescent="0.3">
      <c r="D2344" s="2" t="s">
        <v>19492</v>
      </c>
      <c r="E2344" s="2">
        <v>200803</v>
      </c>
      <c r="F2344" s="2">
        <v>3000000</v>
      </c>
      <c r="G2344" s="2">
        <f t="shared" si="36"/>
        <v>-2799197</v>
      </c>
    </row>
    <row r="2345" spans="4:7" x14ac:dyDescent="0.3">
      <c r="D2345" s="2" t="s">
        <v>9736</v>
      </c>
      <c r="E2345" s="2">
        <v>22200000</v>
      </c>
      <c r="F2345" s="2">
        <v>25000000</v>
      </c>
      <c r="G2345" s="2">
        <f t="shared" si="36"/>
        <v>-2800000</v>
      </c>
    </row>
    <row r="2346" spans="4:7" x14ac:dyDescent="0.3">
      <c r="D2346" s="2" t="s">
        <v>6570</v>
      </c>
      <c r="E2346" s="2">
        <v>35183792</v>
      </c>
      <c r="F2346" s="2">
        <v>38000000</v>
      </c>
      <c r="G2346" s="2">
        <f t="shared" si="36"/>
        <v>-2816208</v>
      </c>
    </row>
    <row r="2347" spans="4:7" x14ac:dyDescent="0.3">
      <c r="D2347" s="2" t="s">
        <v>11936</v>
      </c>
      <c r="E2347" s="2">
        <v>15155772</v>
      </c>
      <c r="F2347" s="2">
        <v>18000000</v>
      </c>
      <c r="G2347" s="2">
        <f t="shared" si="36"/>
        <v>-2844228</v>
      </c>
    </row>
    <row r="2348" spans="4:7" x14ac:dyDescent="0.3">
      <c r="D2348" s="2" t="s">
        <v>16412</v>
      </c>
      <c r="E2348" s="2">
        <v>4443403</v>
      </c>
      <c r="F2348" s="2">
        <v>7300000</v>
      </c>
      <c r="G2348" s="2">
        <f t="shared" si="36"/>
        <v>-2856597</v>
      </c>
    </row>
    <row r="2349" spans="4:7" x14ac:dyDescent="0.3">
      <c r="D2349" s="2" t="s">
        <v>20353</v>
      </c>
      <c r="E2349" s="2">
        <v>535249</v>
      </c>
      <c r="F2349" s="2">
        <v>3400000</v>
      </c>
      <c r="G2349" s="2">
        <f t="shared" si="36"/>
        <v>-2864751</v>
      </c>
    </row>
    <row r="2350" spans="4:7" x14ac:dyDescent="0.3">
      <c r="D2350" s="2" t="s">
        <v>5256</v>
      </c>
      <c r="E2350" s="2">
        <v>47105085</v>
      </c>
      <c r="F2350" s="2">
        <v>50000000</v>
      </c>
      <c r="G2350" s="2">
        <f t="shared" si="36"/>
        <v>-2894915</v>
      </c>
    </row>
    <row r="2351" spans="4:7" x14ac:dyDescent="0.3">
      <c r="D2351" s="2" t="s">
        <v>11098</v>
      </c>
      <c r="E2351" s="2">
        <v>17104669</v>
      </c>
      <c r="F2351" s="2">
        <v>20000000</v>
      </c>
      <c r="G2351" s="2">
        <f t="shared" si="36"/>
        <v>-2895331</v>
      </c>
    </row>
    <row r="2352" spans="4:7" x14ac:dyDescent="0.3">
      <c r="D2352" s="2" t="s">
        <v>6557</v>
      </c>
      <c r="E2352" s="2">
        <v>37101011</v>
      </c>
      <c r="F2352" s="2">
        <v>40000000</v>
      </c>
      <c r="G2352" s="2">
        <f t="shared" si="36"/>
        <v>-2898989</v>
      </c>
    </row>
    <row r="2353" spans="4:7" x14ac:dyDescent="0.3">
      <c r="D2353" s="2" t="s">
        <v>19640</v>
      </c>
      <c r="E2353" s="2">
        <v>100675</v>
      </c>
      <c r="F2353" s="2">
        <v>3000000</v>
      </c>
      <c r="G2353" s="2">
        <f t="shared" si="36"/>
        <v>-2899325</v>
      </c>
    </row>
    <row r="2354" spans="4:7" x14ac:dyDescent="0.3">
      <c r="D2354" s="2" t="s">
        <v>19509</v>
      </c>
      <c r="E2354" s="2">
        <v>73678</v>
      </c>
      <c r="F2354" s="2">
        <v>3000000</v>
      </c>
      <c r="G2354" s="2">
        <f t="shared" si="36"/>
        <v>-2926322</v>
      </c>
    </row>
    <row r="2355" spans="4:7" x14ac:dyDescent="0.3">
      <c r="D2355" s="2" t="s">
        <v>19517</v>
      </c>
      <c r="E2355" s="2">
        <v>39852</v>
      </c>
      <c r="F2355" s="2">
        <v>3000000</v>
      </c>
      <c r="G2355" s="2">
        <f t="shared" si="36"/>
        <v>-2960148</v>
      </c>
    </row>
    <row r="2356" spans="4:7" x14ac:dyDescent="0.3">
      <c r="D2356" s="2" t="s">
        <v>1722</v>
      </c>
      <c r="E2356" s="2">
        <v>97030725</v>
      </c>
      <c r="F2356" s="2">
        <v>100000000</v>
      </c>
      <c r="G2356" s="2">
        <f t="shared" si="36"/>
        <v>-2969275</v>
      </c>
    </row>
    <row r="2357" spans="4:7" x14ac:dyDescent="0.3">
      <c r="D2357" s="2" t="s">
        <v>17165</v>
      </c>
      <c r="E2357" s="2">
        <v>3029081</v>
      </c>
      <c r="F2357" s="2">
        <v>6000000</v>
      </c>
      <c r="G2357" s="2">
        <f t="shared" si="36"/>
        <v>-2970919</v>
      </c>
    </row>
    <row r="2358" spans="4:7" x14ac:dyDescent="0.3">
      <c r="D2358" s="2" t="s">
        <v>18370</v>
      </c>
      <c r="E2358" s="2">
        <v>26345</v>
      </c>
      <c r="F2358" s="2">
        <v>3000000</v>
      </c>
      <c r="G2358" s="2">
        <f t="shared" si="36"/>
        <v>-2973655</v>
      </c>
    </row>
    <row r="2359" spans="4:7" x14ac:dyDescent="0.3">
      <c r="D2359" s="2" t="s">
        <v>19521</v>
      </c>
      <c r="E2359" s="2">
        <v>22000</v>
      </c>
      <c r="F2359" s="2">
        <v>3000000</v>
      </c>
      <c r="G2359" s="2">
        <f t="shared" si="36"/>
        <v>-2978000</v>
      </c>
    </row>
    <row r="2360" spans="4:7" x14ac:dyDescent="0.3">
      <c r="D2360" s="2" t="s">
        <v>16128</v>
      </c>
      <c r="E2360" s="2">
        <v>5018450</v>
      </c>
      <c r="F2360" s="2">
        <v>8000000</v>
      </c>
      <c r="G2360" s="2">
        <f t="shared" si="36"/>
        <v>-2981550</v>
      </c>
    </row>
    <row r="2361" spans="4:7" x14ac:dyDescent="0.3">
      <c r="D2361" s="2" t="s">
        <v>18137</v>
      </c>
      <c r="E2361" s="2">
        <v>1705139</v>
      </c>
      <c r="F2361" s="2">
        <v>4700000</v>
      </c>
      <c r="G2361" s="2">
        <f t="shared" si="36"/>
        <v>-2994861</v>
      </c>
    </row>
    <row r="2362" spans="4:7" x14ac:dyDescent="0.3">
      <c r="D2362" s="2" t="s">
        <v>19546</v>
      </c>
      <c r="E2362" s="2">
        <v>5005</v>
      </c>
      <c r="F2362" s="2">
        <v>3000000</v>
      </c>
      <c r="G2362" s="2">
        <f t="shared" si="36"/>
        <v>-2994995</v>
      </c>
    </row>
    <row r="2363" spans="4:7" x14ac:dyDescent="0.3">
      <c r="D2363" s="2" t="s">
        <v>14268</v>
      </c>
      <c r="E2363" s="2">
        <v>6982680</v>
      </c>
      <c r="F2363" s="2">
        <v>10000000</v>
      </c>
      <c r="G2363" s="2">
        <f t="shared" si="36"/>
        <v>-3017320</v>
      </c>
    </row>
    <row r="2364" spans="4:7" x14ac:dyDescent="0.3">
      <c r="D2364" s="2" t="s">
        <v>5221</v>
      </c>
      <c r="E2364" s="2">
        <v>46982632</v>
      </c>
      <c r="F2364" s="2">
        <v>50000000</v>
      </c>
      <c r="G2364" s="2">
        <f t="shared" si="36"/>
        <v>-3017368</v>
      </c>
    </row>
    <row r="2365" spans="4:7" x14ac:dyDescent="0.3">
      <c r="D2365" s="2" t="s">
        <v>17901</v>
      </c>
      <c r="E2365" s="2">
        <v>1980338</v>
      </c>
      <c r="F2365" s="2">
        <v>5000000</v>
      </c>
      <c r="G2365" s="2">
        <f t="shared" si="36"/>
        <v>-3019662</v>
      </c>
    </row>
    <row r="2366" spans="4:7" x14ac:dyDescent="0.3">
      <c r="D2366" s="2" t="s">
        <v>13789</v>
      </c>
      <c r="E2366" s="2">
        <v>9975684</v>
      </c>
      <c r="F2366" s="2">
        <v>13000000</v>
      </c>
      <c r="G2366" s="2">
        <f t="shared" si="36"/>
        <v>-3024316</v>
      </c>
    </row>
    <row r="2367" spans="4:7" x14ac:dyDescent="0.3">
      <c r="D2367" s="2" t="s">
        <v>7096</v>
      </c>
      <c r="E2367" s="2">
        <v>34912982</v>
      </c>
      <c r="F2367" s="2">
        <v>38000000</v>
      </c>
      <c r="G2367" s="2">
        <f t="shared" si="36"/>
        <v>-3087018</v>
      </c>
    </row>
    <row r="2368" spans="4:7" x14ac:dyDescent="0.3">
      <c r="D2368" s="2" t="s">
        <v>11621</v>
      </c>
      <c r="E2368" s="2">
        <v>15911333</v>
      </c>
      <c r="F2368" s="2">
        <v>19000000</v>
      </c>
      <c r="G2368" s="2">
        <f t="shared" si="36"/>
        <v>-3088667</v>
      </c>
    </row>
    <row r="2369" spans="4:7" x14ac:dyDescent="0.3">
      <c r="D2369" s="2" t="s">
        <v>18602</v>
      </c>
      <c r="E2369" s="2">
        <v>864959</v>
      </c>
      <c r="F2369" s="2">
        <v>4000000</v>
      </c>
      <c r="G2369" s="2">
        <f t="shared" si="36"/>
        <v>-3135041</v>
      </c>
    </row>
    <row r="2370" spans="4:7" x14ac:dyDescent="0.3">
      <c r="D2370" s="2" t="s">
        <v>15120</v>
      </c>
      <c r="E2370" s="2">
        <v>6842058</v>
      </c>
      <c r="F2370" s="2">
        <v>10000000</v>
      </c>
      <c r="G2370" s="2">
        <f t="shared" si="36"/>
        <v>-3157942</v>
      </c>
    </row>
    <row r="2371" spans="4:7" x14ac:dyDescent="0.3">
      <c r="D2371" s="2" t="s">
        <v>19094</v>
      </c>
      <c r="E2371" s="2">
        <v>610968</v>
      </c>
      <c r="F2371" s="2">
        <v>3800000</v>
      </c>
      <c r="G2371" s="2">
        <f t="shared" si="36"/>
        <v>-3189032</v>
      </c>
    </row>
    <row r="2372" spans="4:7" x14ac:dyDescent="0.3">
      <c r="D2372" s="2" t="s">
        <v>18615</v>
      </c>
      <c r="E2372" s="2">
        <v>800000</v>
      </c>
      <c r="F2372" s="2">
        <v>4000000</v>
      </c>
      <c r="G2372" s="2">
        <f t="shared" si="36"/>
        <v>-3200000</v>
      </c>
    </row>
    <row r="2373" spans="4:7" x14ac:dyDescent="0.3">
      <c r="D2373" s="2" t="s">
        <v>11904</v>
      </c>
      <c r="E2373" s="2">
        <v>14793904</v>
      </c>
      <c r="F2373" s="2">
        <v>18000000</v>
      </c>
      <c r="G2373" s="2">
        <f t="shared" ref="G2373:G2436" si="37">E2373-F2373</f>
        <v>-3206096</v>
      </c>
    </row>
    <row r="2374" spans="4:7" x14ac:dyDescent="0.3">
      <c r="D2374" s="2" t="s">
        <v>11340</v>
      </c>
      <c r="E2374" s="2">
        <v>5480996</v>
      </c>
      <c r="F2374" s="2">
        <v>8700000</v>
      </c>
      <c r="G2374" s="2">
        <f t="shared" si="37"/>
        <v>-3219004</v>
      </c>
    </row>
    <row r="2375" spans="4:7" x14ac:dyDescent="0.3">
      <c r="D2375" s="2" t="s">
        <v>17448</v>
      </c>
      <c r="E2375" s="2">
        <v>611709</v>
      </c>
      <c r="F2375" s="2">
        <v>3850000</v>
      </c>
      <c r="G2375" s="2">
        <f t="shared" si="37"/>
        <v>-3238291</v>
      </c>
    </row>
    <row r="2376" spans="4:7" x14ac:dyDescent="0.3">
      <c r="D2376" s="2" t="s">
        <v>10595</v>
      </c>
      <c r="E2376" s="2">
        <v>17757087</v>
      </c>
      <c r="F2376" s="2">
        <v>21000000</v>
      </c>
      <c r="G2376" s="2">
        <f t="shared" si="37"/>
        <v>-3242913</v>
      </c>
    </row>
    <row r="2377" spans="4:7" x14ac:dyDescent="0.3">
      <c r="D2377" s="2" t="s">
        <v>16360</v>
      </c>
      <c r="E2377" s="2">
        <v>4239767</v>
      </c>
      <c r="F2377" s="2">
        <v>7500000</v>
      </c>
      <c r="G2377" s="2">
        <f t="shared" si="37"/>
        <v>-3260233</v>
      </c>
    </row>
    <row r="2378" spans="4:7" x14ac:dyDescent="0.3">
      <c r="D2378" s="2" t="s">
        <v>16711</v>
      </c>
      <c r="E2378" s="2">
        <v>236266</v>
      </c>
      <c r="F2378" s="2">
        <v>3500000</v>
      </c>
      <c r="G2378" s="2">
        <f t="shared" si="37"/>
        <v>-3263734</v>
      </c>
    </row>
    <row r="2379" spans="4:7" x14ac:dyDescent="0.3">
      <c r="D2379" s="2" t="s">
        <v>18132</v>
      </c>
      <c r="E2379" s="2">
        <v>1729969</v>
      </c>
      <c r="F2379" s="2">
        <v>5000000</v>
      </c>
      <c r="G2379" s="2">
        <f t="shared" si="37"/>
        <v>-3270031</v>
      </c>
    </row>
    <row r="2380" spans="4:7" x14ac:dyDescent="0.3">
      <c r="D2380" s="2" t="s">
        <v>18981</v>
      </c>
      <c r="E2380" s="2">
        <v>220234</v>
      </c>
      <c r="F2380" s="2">
        <v>3500000</v>
      </c>
      <c r="G2380" s="2">
        <f t="shared" si="37"/>
        <v>-3279766</v>
      </c>
    </row>
    <row r="2381" spans="4:7" x14ac:dyDescent="0.3">
      <c r="D2381" s="2" t="s">
        <v>4119</v>
      </c>
      <c r="E2381" s="2">
        <v>56702901</v>
      </c>
      <c r="F2381" s="2">
        <v>60000000</v>
      </c>
      <c r="G2381" s="2">
        <f t="shared" si="37"/>
        <v>-3297099</v>
      </c>
    </row>
    <row r="2382" spans="4:7" x14ac:dyDescent="0.3">
      <c r="D2382" s="2" t="s">
        <v>16124</v>
      </c>
      <c r="E2382" s="2">
        <v>4692814</v>
      </c>
      <c r="F2382" s="2">
        <v>8000000</v>
      </c>
      <c r="G2382" s="2">
        <f t="shared" si="37"/>
        <v>-3307186</v>
      </c>
    </row>
    <row r="2383" spans="4:7" x14ac:dyDescent="0.3">
      <c r="D2383" s="2" t="s">
        <v>8457</v>
      </c>
      <c r="E2383" s="2">
        <v>26687172</v>
      </c>
      <c r="F2383" s="2">
        <v>30000000</v>
      </c>
      <c r="G2383" s="2">
        <f t="shared" si="37"/>
        <v>-3312828</v>
      </c>
    </row>
    <row r="2384" spans="4:7" x14ac:dyDescent="0.3">
      <c r="D2384" s="2" t="s">
        <v>6690</v>
      </c>
      <c r="E2384" s="2">
        <v>36665854</v>
      </c>
      <c r="F2384" s="2">
        <v>40000000</v>
      </c>
      <c r="G2384" s="2">
        <f t="shared" si="37"/>
        <v>-3334146</v>
      </c>
    </row>
    <row r="2385" spans="4:7" x14ac:dyDescent="0.3">
      <c r="D2385" s="2" t="s">
        <v>16364</v>
      </c>
      <c r="E2385" s="2">
        <v>4131640</v>
      </c>
      <c r="F2385" s="2">
        <v>7500000</v>
      </c>
      <c r="G2385" s="2">
        <f t="shared" si="37"/>
        <v>-3368360</v>
      </c>
    </row>
    <row r="2386" spans="4:7" x14ac:dyDescent="0.3">
      <c r="D2386" s="2" t="s">
        <v>18994</v>
      </c>
      <c r="E2386" s="2">
        <v>123777</v>
      </c>
      <c r="F2386" s="2">
        <v>3500000</v>
      </c>
      <c r="G2386" s="2">
        <f t="shared" si="37"/>
        <v>-3376223</v>
      </c>
    </row>
    <row r="2387" spans="4:7" x14ac:dyDescent="0.3">
      <c r="D2387" s="2" t="s">
        <v>15103</v>
      </c>
      <c r="E2387" s="2">
        <v>6619173</v>
      </c>
      <c r="F2387" s="2">
        <v>10000000</v>
      </c>
      <c r="G2387" s="2">
        <f t="shared" si="37"/>
        <v>-3380827</v>
      </c>
    </row>
    <row r="2388" spans="4:7" x14ac:dyDescent="0.3">
      <c r="D2388" s="2" t="s">
        <v>13034</v>
      </c>
      <c r="E2388" s="2">
        <v>11614236</v>
      </c>
      <c r="F2388" s="2">
        <v>15000000</v>
      </c>
      <c r="G2388" s="2">
        <f t="shared" si="37"/>
        <v>-3385764</v>
      </c>
    </row>
    <row r="2389" spans="4:7" x14ac:dyDescent="0.3">
      <c r="D2389" s="2" t="s">
        <v>18985</v>
      </c>
      <c r="E2389" s="2">
        <v>101228</v>
      </c>
      <c r="F2389" s="2">
        <v>3500000</v>
      </c>
      <c r="G2389" s="2">
        <f t="shared" si="37"/>
        <v>-3398772</v>
      </c>
    </row>
    <row r="2390" spans="4:7" x14ac:dyDescent="0.3">
      <c r="D2390" s="2" t="s">
        <v>15561</v>
      </c>
      <c r="E2390" s="2">
        <v>2600000</v>
      </c>
      <c r="F2390" s="2">
        <v>6000000</v>
      </c>
      <c r="G2390" s="2">
        <f t="shared" si="37"/>
        <v>-3400000</v>
      </c>
    </row>
    <row r="2391" spans="4:7" x14ac:dyDescent="0.3">
      <c r="D2391" s="2" t="s">
        <v>5801</v>
      </c>
      <c r="E2391" s="2">
        <v>31598308</v>
      </c>
      <c r="F2391" s="2">
        <v>35000000</v>
      </c>
      <c r="G2391" s="2">
        <f t="shared" si="37"/>
        <v>-3401692</v>
      </c>
    </row>
    <row r="2392" spans="4:7" x14ac:dyDescent="0.3">
      <c r="D2392" s="2" t="s">
        <v>18988</v>
      </c>
      <c r="E2392" s="2">
        <v>96793</v>
      </c>
      <c r="F2392" s="2">
        <v>3500000</v>
      </c>
      <c r="G2392" s="2">
        <f t="shared" si="37"/>
        <v>-3403207</v>
      </c>
    </row>
    <row r="2393" spans="4:7" x14ac:dyDescent="0.3">
      <c r="D2393" s="2" t="s">
        <v>18628</v>
      </c>
      <c r="E2393" s="2">
        <v>562059</v>
      </c>
      <c r="F2393" s="2">
        <v>4000000</v>
      </c>
      <c r="G2393" s="2">
        <f t="shared" si="37"/>
        <v>-3437941</v>
      </c>
    </row>
    <row r="2394" spans="4:7" x14ac:dyDescent="0.3">
      <c r="D2394" s="2" t="s">
        <v>9732</v>
      </c>
      <c r="E2394" s="2">
        <v>21554585</v>
      </c>
      <c r="F2394" s="2">
        <v>25000000</v>
      </c>
      <c r="G2394" s="2">
        <f t="shared" si="37"/>
        <v>-3445415</v>
      </c>
    </row>
    <row r="2395" spans="4:7" x14ac:dyDescent="0.3">
      <c r="D2395" s="2" t="s">
        <v>17314</v>
      </c>
      <c r="E2395" s="2">
        <v>542860</v>
      </c>
      <c r="F2395" s="2">
        <v>4000000</v>
      </c>
      <c r="G2395" s="2">
        <f t="shared" si="37"/>
        <v>-3457140</v>
      </c>
    </row>
    <row r="2396" spans="4:7" x14ac:dyDescent="0.3">
      <c r="D2396" s="2" t="s">
        <v>18833</v>
      </c>
      <c r="E2396" s="2">
        <v>37606</v>
      </c>
      <c r="F2396" s="2">
        <v>3500000</v>
      </c>
      <c r="G2396" s="2">
        <f t="shared" si="37"/>
        <v>-3462394</v>
      </c>
    </row>
    <row r="2397" spans="4:7" x14ac:dyDescent="0.3">
      <c r="D2397" s="2" t="s">
        <v>13962</v>
      </c>
      <c r="E2397" s="2">
        <v>9030581</v>
      </c>
      <c r="F2397" s="2">
        <v>12500000</v>
      </c>
      <c r="G2397" s="2">
        <f t="shared" si="37"/>
        <v>-3469419</v>
      </c>
    </row>
    <row r="2398" spans="4:7" x14ac:dyDescent="0.3">
      <c r="D2398" s="2" t="s">
        <v>19025</v>
      </c>
      <c r="E2398" s="2">
        <v>29233</v>
      </c>
      <c r="F2398" s="2">
        <v>3500000</v>
      </c>
      <c r="G2398" s="2">
        <f t="shared" si="37"/>
        <v>-3470767</v>
      </c>
    </row>
    <row r="2399" spans="4:7" x14ac:dyDescent="0.3">
      <c r="D2399" s="2" t="s">
        <v>8467</v>
      </c>
      <c r="E2399" s="2">
        <v>26525834</v>
      </c>
      <c r="F2399" s="2">
        <v>30000000</v>
      </c>
      <c r="G2399" s="2">
        <f t="shared" si="37"/>
        <v>-3474166</v>
      </c>
    </row>
    <row r="2400" spans="4:7" x14ac:dyDescent="0.3">
      <c r="D2400" s="2" t="s">
        <v>15125</v>
      </c>
      <c r="E2400" s="2">
        <v>6491350</v>
      </c>
      <c r="F2400" s="2">
        <v>10000000</v>
      </c>
      <c r="G2400" s="2">
        <f t="shared" si="37"/>
        <v>-3508650</v>
      </c>
    </row>
    <row r="2401" spans="4:7" x14ac:dyDescent="0.3">
      <c r="D2401" s="2" t="s">
        <v>15274</v>
      </c>
      <c r="E2401" s="2">
        <v>1474508</v>
      </c>
      <c r="F2401" s="2">
        <v>5000000</v>
      </c>
      <c r="G2401" s="2">
        <f t="shared" si="37"/>
        <v>-3525492</v>
      </c>
    </row>
    <row r="2402" spans="4:7" x14ac:dyDescent="0.3">
      <c r="D2402" s="2" t="s">
        <v>1381</v>
      </c>
      <c r="E2402" s="2">
        <v>126464904</v>
      </c>
      <c r="F2402" s="2">
        <v>130000000</v>
      </c>
      <c r="G2402" s="2">
        <f t="shared" si="37"/>
        <v>-3535096</v>
      </c>
    </row>
    <row r="2403" spans="4:7" x14ac:dyDescent="0.3">
      <c r="D2403" s="2" t="s">
        <v>4168</v>
      </c>
      <c r="E2403" s="2">
        <v>56443482</v>
      </c>
      <c r="F2403" s="2">
        <v>60000000</v>
      </c>
      <c r="G2403" s="2">
        <f t="shared" si="37"/>
        <v>-3556518</v>
      </c>
    </row>
    <row r="2404" spans="4:7" x14ac:dyDescent="0.3">
      <c r="D2404" s="2" t="s">
        <v>15966</v>
      </c>
      <c r="E2404" s="2">
        <v>4992159</v>
      </c>
      <c r="F2404" s="2">
        <v>8550000</v>
      </c>
      <c r="G2404" s="2">
        <f t="shared" si="37"/>
        <v>-3557841</v>
      </c>
    </row>
    <row r="2405" spans="4:7" x14ac:dyDescent="0.3">
      <c r="D2405" s="2" t="s">
        <v>18631</v>
      </c>
      <c r="E2405" s="2">
        <v>399793</v>
      </c>
      <c r="F2405" s="2">
        <v>4000000</v>
      </c>
      <c r="G2405" s="2">
        <f t="shared" si="37"/>
        <v>-3600207</v>
      </c>
    </row>
    <row r="2406" spans="4:7" x14ac:dyDescent="0.3">
      <c r="D2406" s="2" t="s">
        <v>13494</v>
      </c>
      <c r="E2406" s="2">
        <v>10397365</v>
      </c>
      <c r="F2406" s="2">
        <v>14000000</v>
      </c>
      <c r="G2406" s="2">
        <f t="shared" si="37"/>
        <v>-3602635</v>
      </c>
    </row>
    <row r="2407" spans="4:7" x14ac:dyDescent="0.3">
      <c r="D2407" s="2" t="s">
        <v>21336</v>
      </c>
      <c r="E2407" s="2">
        <v>375723</v>
      </c>
      <c r="F2407" s="2">
        <v>4000000</v>
      </c>
      <c r="G2407" s="2">
        <f t="shared" si="37"/>
        <v>-3624277</v>
      </c>
    </row>
    <row r="2408" spans="4:7" x14ac:dyDescent="0.3">
      <c r="D2408" s="2" t="s">
        <v>18638</v>
      </c>
      <c r="E2408" s="2">
        <v>371897</v>
      </c>
      <c r="F2408" s="2">
        <v>4000000</v>
      </c>
      <c r="G2408" s="2">
        <f t="shared" si="37"/>
        <v>-3628103</v>
      </c>
    </row>
    <row r="2409" spans="4:7" x14ac:dyDescent="0.3">
      <c r="D2409" s="2" t="s">
        <v>16939</v>
      </c>
      <c r="E2409" s="2">
        <v>871577</v>
      </c>
      <c r="F2409" s="2">
        <v>4500000</v>
      </c>
      <c r="G2409" s="2">
        <f t="shared" si="37"/>
        <v>-3628423</v>
      </c>
    </row>
    <row r="2410" spans="4:7" x14ac:dyDescent="0.3">
      <c r="D2410" s="2" t="s">
        <v>1572</v>
      </c>
      <c r="E2410" s="2">
        <v>106369117</v>
      </c>
      <c r="F2410" s="2">
        <v>110000000</v>
      </c>
      <c r="G2410" s="2">
        <f t="shared" si="37"/>
        <v>-3630883</v>
      </c>
    </row>
    <row r="2411" spans="4:7" x14ac:dyDescent="0.3">
      <c r="D2411" s="2" t="s">
        <v>15697</v>
      </c>
      <c r="E2411" s="2">
        <v>4350774</v>
      </c>
      <c r="F2411" s="2">
        <v>8000000</v>
      </c>
      <c r="G2411" s="2">
        <f t="shared" si="37"/>
        <v>-3649226</v>
      </c>
    </row>
    <row r="2412" spans="4:7" x14ac:dyDescent="0.3">
      <c r="D2412" s="2" t="s">
        <v>20394</v>
      </c>
      <c r="E2412" s="2">
        <v>100669</v>
      </c>
      <c r="F2412" s="2">
        <v>3800000</v>
      </c>
      <c r="G2412" s="2">
        <f t="shared" si="37"/>
        <v>-3699331</v>
      </c>
    </row>
    <row r="2413" spans="4:7" x14ac:dyDescent="0.3">
      <c r="D2413" s="2" t="s">
        <v>6930</v>
      </c>
      <c r="E2413" s="2">
        <v>35287788</v>
      </c>
      <c r="F2413" s="2">
        <v>39000000</v>
      </c>
      <c r="G2413" s="2">
        <f t="shared" si="37"/>
        <v>-3712212</v>
      </c>
    </row>
    <row r="2414" spans="4:7" x14ac:dyDescent="0.3">
      <c r="D2414" s="2" t="s">
        <v>16674</v>
      </c>
      <c r="E2414" s="2">
        <v>1110286</v>
      </c>
      <c r="F2414" s="2">
        <v>4825000</v>
      </c>
      <c r="G2414" s="2">
        <f t="shared" si="37"/>
        <v>-3714714</v>
      </c>
    </row>
    <row r="2415" spans="4:7" x14ac:dyDescent="0.3">
      <c r="D2415" s="2" t="s">
        <v>6566</v>
      </c>
      <c r="E2415" s="2">
        <v>36283504</v>
      </c>
      <c r="F2415" s="2">
        <v>40000000</v>
      </c>
      <c r="G2415" s="2">
        <f t="shared" si="37"/>
        <v>-3716496</v>
      </c>
    </row>
    <row r="2416" spans="4:7" x14ac:dyDescent="0.3">
      <c r="D2416" s="2" t="s">
        <v>18113</v>
      </c>
      <c r="E2416" s="2">
        <v>274385</v>
      </c>
      <c r="F2416" s="2">
        <v>4000000</v>
      </c>
      <c r="G2416" s="2">
        <f t="shared" si="37"/>
        <v>-3725615</v>
      </c>
    </row>
    <row r="2417" spans="4:7" x14ac:dyDescent="0.3">
      <c r="D2417" s="2" t="s">
        <v>8998</v>
      </c>
      <c r="E2417" s="2">
        <v>24268828</v>
      </c>
      <c r="F2417" s="2">
        <v>28000000</v>
      </c>
      <c r="G2417" s="2">
        <f t="shared" si="37"/>
        <v>-3731172</v>
      </c>
    </row>
    <row r="2418" spans="4:7" x14ac:dyDescent="0.3">
      <c r="D2418" s="2" t="s">
        <v>3386</v>
      </c>
      <c r="E2418" s="2">
        <v>66257002</v>
      </c>
      <c r="F2418" s="2">
        <v>70000000</v>
      </c>
      <c r="G2418" s="2">
        <f t="shared" si="37"/>
        <v>-3742998</v>
      </c>
    </row>
    <row r="2419" spans="4:7" x14ac:dyDescent="0.3">
      <c r="D2419" s="2" t="s">
        <v>11118</v>
      </c>
      <c r="E2419" s="2">
        <v>16248701</v>
      </c>
      <c r="F2419" s="2">
        <v>20000000</v>
      </c>
      <c r="G2419" s="2">
        <f t="shared" si="37"/>
        <v>-3751299</v>
      </c>
    </row>
    <row r="2420" spans="4:7" x14ac:dyDescent="0.3">
      <c r="D2420" s="2" t="s">
        <v>15336</v>
      </c>
      <c r="E2420" s="2">
        <v>228524</v>
      </c>
      <c r="F2420" s="2">
        <v>4000000</v>
      </c>
      <c r="G2420" s="2">
        <f t="shared" si="37"/>
        <v>-3771476</v>
      </c>
    </row>
    <row r="2421" spans="4:7" x14ac:dyDescent="0.3">
      <c r="D2421" s="2" t="s">
        <v>18273</v>
      </c>
      <c r="E2421" s="2">
        <v>727883</v>
      </c>
      <c r="F2421" s="2">
        <v>4500000</v>
      </c>
      <c r="G2421" s="2">
        <f t="shared" si="37"/>
        <v>-3772117</v>
      </c>
    </row>
    <row r="2422" spans="4:7" x14ac:dyDescent="0.3">
      <c r="D2422" s="2" t="s">
        <v>18846</v>
      </c>
      <c r="E2422" s="2">
        <v>19959</v>
      </c>
      <c r="F2422" s="2">
        <v>3800000</v>
      </c>
      <c r="G2422" s="2">
        <f t="shared" si="37"/>
        <v>-3780041</v>
      </c>
    </row>
    <row r="2423" spans="4:7" x14ac:dyDescent="0.3">
      <c r="D2423" s="2" t="s">
        <v>18805</v>
      </c>
      <c r="E2423" s="2">
        <v>14873</v>
      </c>
      <c r="F2423" s="2">
        <v>3800000</v>
      </c>
      <c r="G2423" s="2">
        <f t="shared" si="37"/>
        <v>-3785127</v>
      </c>
    </row>
    <row r="2424" spans="4:7" x14ac:dyDescent="0.3">
      <c r="D2424" s="2" t="s">
        <v>18288</v>
      </c>
      <c r="E2424" s="2">
        <v>713413</v>
      </c>
      <c r="F2424" s="2">
        <v>4500000</v>
      </c>
      <c r="G2424" s="2">
        <f t="shared" si="37"/>
        <v>-3786587</v>
      </c>
    </row>
    <row r="2425" spans="4:7" x14ac:dyDescent="0.3">
      <c r="D2425" s="2" t="s">
        <v>17180</v>
      </c>
      <c r="E2425" s="2">
        <v>2207975</v>
      </c>
      <c r="F2425" s="2">
        <v>6000000</v>
      </c>
      <c r="G2425" s="2">
        <f t="shared" si="37"/>
        <v>-3792025</v>
      </c>
    </row>
    <row r="2426" spans="4:7" x14ac:dyDescent="0.3">
      <c r="D2426" s="2" t="s">
        <v>11329</v>
      </c>
      <c r="E2426" s="2">
        <v>6201757</v>
      </c>
      <c r="F2426" s="2">
        <v>10000000</v>
      </c>
      <c r="G2426" s="2">
        <f t="shared" si="37"/>
        <v>-3798243</v>
      </c>
    </row>
    <row r="2427" spans="4:7" x14ac:dyDescent="0.3">
      <c r="D2427" s="2" t="s">
        <v>15136</v>
      </c>
      <c r="E2427" s="2">
        <v>6197866</v>
      </c>
      <c r="F2427" s="2">
        <v>10000000</v>
      </c>
      <c r="G2427" s="2">
        <f t="shared" si="37"/>
        <v>-3802134</v>
      </c>
    </row>
    <row r="2428" spans="4:7" x14ac:dyDescent="0.3">
      <c r="D2428" s="2" t="s">
        <v>18657</v>
      </c>
      <c r="E2428" s="2">
        <v>185577</v>
      </c>
      <c r="F2428" s="2">
        <v>4000000</v>
      </c>
      <c r="G2428" s="2">
        <f t="shared" si="37"/>
        <v>-3814423</v>
      </c>
    </row>
    <row r="2429" spans="4:7" x14ac:dyDescent="0.3">
      <c r="D2429" s="2" t="s">
        <v>18690</v>
      </c>
      <c r="E2429" s="2">
        <v>146402</v>
      </c>
      <c r="F2429" s="2">
        <v>4000000</v>
      </c>
      <c r="G2429" s="2">
        <f t="shared" si="37"/>
        <v>-3853598</v>
      </c>
    </row>
    <row r="2430" spans="4:7" x14ac:dyDescent="0.3">
      <c r="D2430" s="2" t="s">
        <v>13047</v>
      </c>
      <c r="E2430" s="2">
        <v>11144518</v>
      </c>
      <c r="F2430" s="2">
        <v>15000000</v>
      </c>
      <c r="G2430" s="2">
        <f t="shared" si="37"/>
        <v>-3855482</v>
      </c>
    </row>
    <row r="2431" spans="4:7" x14ac:dyDescent="0.3">
      <c r="D2431" s="2" t="s">
        <v>18799</v>
      </c>
      <c r="E2431" s="2">
        <v>143653</v>
      </c>
      <c r="F2431" s="2">
        <v>4000000</v>
      </c>
      <c r="G2431" s="2">
        <f t="shared" si="37"/>
        <v>-3856347</v>
      </c>
    </row>
    <row r="2432" spans="4:7" x14ac:dyDescent="0.3">
      <c r="D2432" s="2" t="s">
        <v>14263</v>
      </c>
      <c r="E2432" s="2">
        <v>8134217</v>
      </c>
      <c r="F2432" s="2">
        <v>12000000</v>
      </c>
      <c r="G2432" s="2">
        <f t="shared" si="37"/>
        <v>-3865783</v>
      </c>
    </row>
    <row r="2433" spans="4:7" x14ac:dyDescent="0.3">
      <c r="D2433" s="2" t="s">
        <v>16968</v>
      </c>
      <c r="E2433" s="2">
        <v>2122561</v>
      </c>
      <c r="F2433" s="2">
        <v>6000000</v>
      </c>
      <c r="G2433" s="2">
        <f t="shared" si="37"/>
        <v>-3877439</v>
      </c>
    </row>
    <row r="2434" spans="4:7" x14ac:dyDescent="0.3">
      <c r="D2434" s="2" t="s">
        <v>18425</v>
      </c>
      <c r="E2434" s="2">
        <v>101055</v>
      </c>
      <c r="F2434" s="2">
        <v>4000000</v>
      </c>
      <c r="G2434" s="2">
        <f t="shared" si="37"/>
        <v>-3898945</v>
      </c>
    </row>
    <row r="2435" spans="4:7" x14ac:dyDescent="0.3">
      <c r="D2435" s="2" t="s">
        <v>18663</v>
      </c>
      <c r="E2435" s="2">
        <v>100412</v>
      </c>
      <c r="F2435" s="2">
        <v>4000000</v>
      </c>
      <c r="G2435" s="2">
        <f t="shared" si="37"/>
        <v>-3899588</v>
      </c>
    </row>
    <row r="2436" spans="4:7" x14ac:dyDescent="0.3">
      <c r="D2436" s="2" t="s">
        <v>17907</v>
      </c>
      <c r="E2436" s="2">
        <v>1100000</v>
      </c>
      <c r="F2436" s="2">
        <v>5000000</v>
      </c>
      <c r="G2436" s="2">
        <f t="shared" si="37"/>
        <v>-3900000</v>
      </c>
    </row>
    <row r="2437" spans="4:7" x14ac:dyDescent="0.3">
      <c r="D2437" s="2" t="s">
        <v>17904</v>
      </c>
      <c r="E2437" s="2">
        <v>1082044</v>
      </c>
      <c r="F2437" s="2">
        <v>5000000</v>
      </c>
      <c r="G2437" s="2">
        <f t="shared" ref="G2437:G2500" si="38">E2437-F2437</f>
        <v>-3917956</v>
      </c>
    </row>
    <row r="2438" spans="4:7" x14ac:dyDescent="0.3">
      <c r="D2438" s="2" t="s">
        <v>17201</v>
      </c>
      <c r="E2438" s="2">
        <v>2077046</v>
      </c>
      <c r="F2438" s="2">
        <v>6000000</v>
      </c>
      <c r="G2438" s="2">
        <f t="shared" si="38"/>
        <v>-3922954</v>
      </c>
    </row>
    <row r="2439" spans="4:7" x14ac:dyDescent="0.3">
      <c r="D2439" s="2" t="s">
        <v>17433</v>
      </c>
      <c r="E2439" s="2">
        <v>1056102</v>
      </c>
      <c r="F2439" s="2">
        <v>5000000</v>
      </c>
      <c r="G2439" s="2">
        <f t="shared" si="38"/>
        <v>-3943898</v>
      </c>
    </row>
    <row r="2440" spans="4:7" x14ac:dyDescent="0.3">
      <c r="D2440" s="2" t="s">
        <v>15141</v>
      </c>
      <c r="E2440" s="2">
        <v>6044618</v>
      </c>
      <c r="F2440" s="2">
        <v>10000000</v>
      </c>
      <c r="G2440" s="2">
        <f t="shared" si="38"/>
        <v>-3955382</v>
      </c>
    </row>
    <row r="2441" spans="4:7" x14ac:dyDescent="0.3">
      <c r="D2441" s="2" t="s">
        <v>7210</v>
      </c>
      <c r="E2441" s="2">
        <v>33037754</v>
      </c>
      <c r="F2441" s="2">
        <v>37000000</v>
      </c>
      <c r="G2441" s="2">
        <f t="shared" si="38"/>
        <v>-3962246</v>
      </c>
    </row>
    <row r="2442" spans="4:7" x14ac:dyDescent="0.3">
      <c r="D2442" s="2" t="s">
        <v>17185</v>
      </c>
      <c r="E2442" s="2">
        <v>2025238</v>
      </c>
      <c r="F2442" s="2">
        <v>6000000</v>
      </c>
      <c r="G2442" s="2">
        <f t="shared" si="38"/>
        <v>-3974762</v>
      </c>
    </row>
    <row r="2443" spans="4:7" x14ac:dyDescent="0.3">
      <c r="D2443" s="2" t="s">
        <v>18710</v>
      </c>
      <c r="E2443" s="2">
        <v>20262</v>
      </c>
      <c r="F2443" s="2">
        <v>4000000</v>
      </c>
      <c r="G2443" s="2">
        <f t="shared" si="38"/>
        <v>-3979738</v>
      </c>
    </row>
    <row r="2444" spans="4:7" x14ac:dyDescent="0.3">
      <c r="D2444" s="2" t="s">
        <v>18706</v>
      </c>
      <c r="E2444" s="2">
        <v>12836</v>
      </c>
      <c r="F2444" s="2">
        <v>4000000</v>
      </c>
      <c r="G2444" s="2">
        <f t="shared" si="38"/>
        <v>-3987164</v>
      </c>
    </row>
    <row r="2445" spans="4:7" x14ac:dyDescent="0.3">
      <c r="D2445" s="2" t="s">
        <v>16837</v>
      </c>
      <c r="E2445" s="2">
        <v>8060</v>
      </c>
      <c r="F2445" s="2">
        <v>4000000</v>
      </c>
      <c r="G2445" s="2">
        <f t="shared" si="38"/>
        <v>-3991940</v>
      </c>
    </row>
    <row r="2446" spans="4:7" x14ac:dyDescent="0.3">
      <c r="D2446" s="2" t="s">
        <v>18740</v>
      </c>
      <c r="E2446" s="2">
        <v>4063</v>
      </c>
      <c r="F2446" s="2">
        <v>4000000</v>
      </c>
      <c r="G2446" s="2">
        <f t="shared" si="38"/>
        <v>-3995937</v>
      </c>
    </row>
    <row r="2447" spans="4:7" x14ac:dyDescent="0.3">
      <c r="D2447" s="2" t="s">
        <v>4123</v>
      </c>
      <c r="E2447" s="2">
        <v>55994557</v>
      </c>
      <c r="F2447" s="2">
        <v>60000000</v>
      </c>
      <c r="G2447" s="2">
        <f t="shared" si="38"/>
        <v>-4005443</v>
      </c>
    </row>
    <row r="2448" spans="4:7" x14ac:dyDescent="0.3">
      <c r="D2448" s="2" t="s">
        <v>18160</v>
      </c>
      <c r="E2448" s="2">
        <v>778565</v>
      </c>
      <c r="F2448" s="2">
        <v>4800000</v>
      </c>
      <c r="G2448" s="2">
        <f t="shared" si="38"/>
        <v>-4021435</v>
      </c>
    </row>
    <row r="2449" spans="4:7" x14ac:dyDescent="0.3">
      <c r="D2449" s="2" t="s">
        <v>13947</v>
      </c>
      <c r="E2449" s="2">
        <v>11956207</v>
      </c>
      <c r="F2449" s="2">
        <v>16000000</v>
      </c>
      <c r="G2449" s="2">
        <f t="shared" si="38"/>
        <v>-4043793</v>
      </c>
    </row>
    <row r="2450" spans="4:7" x14ac:dyDescent="0.3">
      <c r="D2450" s="2" t="s">
        <v>15894</v>
      </c>
      <c r="E2450" s="2">
        <v>4440055</v>
      </c>
      <c r="F2450" s="2">
        <v>8500000</v>
      </c>
      <c r="G2450" s="2">
        <f t="shared" si="38"/>
        <v>-4059945</v>
      </c>
    </row>
    <row r="2451" spans="4:7" x14ac:dyDescent="0.3">
      <c r="D2451" s="2" t="s">
        <v>10256</v>
      </c>
      <c r="E2451" s="2">
        <v>18934858</v>
      </c>
      <c r="F2451" s="2">
        <v>23000000</v>
      </c>
      <c r="G2451" s="2">
        <f t="shared" si="38"/>
        <v>-4065142</v>
      </c>
    </row>
    <row r="2452" spans="4:7" x14ac:dyDescent="0.3">
      <c r="D2452" s="2" t="s">
        <v>7848</v>
      </c>
      <c r="E2452" s="2">
        <v>28927720</v>
      </c>
      <c r="F2452" s="2">
        <v>33000000</v>
      </c>
      <c r="G2452" s="2">
        <f t="shared" si="38"/>
        <v>-4072280</v>
      </c>
    </row>
    <row r="2453" spans="4:7" x14ac:dyDescent="0.3">
      <c r="D2453" s="2" t="s">
        <v>16633</v>
      </c>
      <c r="E2453" s="2">
        <v>2921738</v>
      </c>
      <c r="F2453" s="2">
        <v>7000000</v>
      </c>
      <c r="G2453" s="2">
        <f t="shared" si="38"/>
        <v>-4078262</v>
      </c>
    </row>
    <row r="2454" spans="4:7" x14ac:dyDescent="0.3">
      <c r="D2454" s="2" t="s">
        <v>14251</v>
      </c>
      <c r="E2454" s="2">
        <v>7918283</v>
      </c>
      <c r="F2454" s="2">
        <v>12000000</v>
      </c>
      <c r="G2454" s="2">
        <f t="shared" si="38"/>
        <v>-4081717</v>
      </c>
    </row>
    <row r="2455" spans="4:7" x14ac:dyDescent="0.3">
      <c r="D2455" s="2" t="s">
        <v>18193</v>
      </c>
      <c r="E2455" s="2">
        <v>513836</v>
      </c>
      <c r="F2455" s="2">
        <v>4600000</v>
      </c>
      <c r="G2455" s="2">
        <f t="shared" si="38"/>
        <v>-4086164</v>
      </c>
    </row>
    <row r="2456" spans="4:7" x14ac:dyDescent="0.3">
      <c r="D2456" s="2" t="s">
        <v>2170</v>
      </c>
      <c r="E2456" s="2">
        <v>85884815</v>
      </c>
      <c r="F2456" s="2">
        <v>90000000</v>
      </c>
      <c r="G2456" s="2">
        <f t="shared" si="38"/>
        <v>-4115185</v>
      </c>
    </row>
    <row r="2457" spans="4:7" x14ac:dyDescent="0.3">
      <c r="D2457" s="2" t="s">
        <v>15723</v>
      </c>
      <c r="E2457" s="2">
        <v>4881867</v>
      </c>
      <c r="F2457" s="2">
        <v>9000000</v>
      </c>
      <c r="G2457" s="2">
        <f t="shared" si="38"/>
        <v>-4118133</v>
      </c>
    </row>
    <row r="2458" spans="4:7" x14ac:dyDescent="0.3">
      <c r="D2458" s="2" t="s">
        <v>16370</v>
      </c>
      <c r="E2458" s="2">
        <v>3347439</v>
      </c>
      <c r="F2458" s="2">
        <v>7500000</v>
      </c>
      <c r="G2458" s="2">
        <f t="shared" si="38"/>
        <v>-4152561</v>
      </c>
    </row>
    <row r="2459" spans="4:7" x14ac:dyDescent="0.3">
      <c r="D2459" s="2" t="s">
        <v>18202</v>
      </c>
      <c r="E2459" s="2">
        <v>434417</v>
      </c>
      <c r="F2459" s="2">
        <v>4600000</v>
      </c>
      <c r="G2459" s="2">
        <f t="shared" si="38"/>
        <v>-4165583</v>
      </c>
    </row>
    <row r="2460" spans="4:7" x14ac:dyDescent="0.3">
      <c r="D2460" s="2" t="s">
        <v>17935</v>
      </c>
      <c r="E2460" s="2">
        <v>830210</v>
      </c>
      <c r="F2460" s="2">
        <v>5000000</v>
      </c>
      <c r="G2460" s="2">
        <f t="shared" si="38"/>
        <v>-4169790</v>
      </c>
    </row>
    <row r="2461" spans="4:7" x14ac:dyDescent="0.3">
      <c r="D2461" s="2" t="s">
        <v>15587</v>
      </c>
      <c r="E2461" s="2">
        <v>3047539</v>
      </c>
      <c r="F2461" s="2">
        <v>7217600</v>
      </c>
      <c r="G2461" s="2">
        <f t="shared" si="38"/>
        <v>-4170061</v>
      </c>
    </row>
    <row r="2462" spans="4:7" x14ac:dyDescent="0.3">
      <c r="D2462" s="2" t="s">
        <v>11113</v>
      </c>
      <c r="E2462" s="2">
        <v>15797907</v>
      </c>
      <c r="F2462" s="2">
        <v>20000000</v>
      </c>
      <c r="G2462" s="2">
        <f t="shared" si="38"/>
        <v>-4202093</v>
      </c>
    </row>
    <row r="2463" spans="4:7" x14ac:dyDescent="0.3">
      <c r="D2463" s="2" t="s">
        <v>17410</v>
      </c>
      <c r="E2463" s="2">
        <v>1292119</v>
      </c>
      <c r="F2463" s="2">
        <v>5500000</v>
      </c>
      <c r="G2463" s="2">
        <f t="shared" si="38"/>
        <v>-4207881</v>
      </c>
    </row>
    <row r="2464" spans="4:7" x14ac:dyDescent="0.3">
      <c r="D2464" s="2" t="s">
        <v>16918</v>
      </c>
      <c r="E2464" s="2">
        <v>2268296</v>
      </c>
      <c r="F2464" s="2">
        <v>6500000</v>
      </c>
      <c r="G2464" s="2">
        <f t="shared" si="38"/>
        <v>-4231704</v>
      </c>
    </row>
    <row r="2465" spans="4:7" x14ac:dyDescent="0.3">
      <c r="D2465" s="2" t="s">
        <v>13042</v>
      </c>
      <c r="E2465" s="2">
        <v>10763469</v>
      </c>
      <c r="F2465" s="2">
        <v>15000000</v>
      </c>
      <c r="G2465" s="2">
        <f t="shared" si="38"/>
        <v>-4236531</v>
      </c>
    </row>
    <row r="2466" spans="4:7" x14ac:dyDescent="0.3">
      <c r="D2466" s="2" t="s">
        <v>13549</v>
      </c>
      <c r="E2466" s="2">
        <v>3958500</v>
      </c>
      <c r="F2466" s="2">
        <v>8200000</v>
      </c>
      <c r="G2466" s="2">
        <f t="shared" si="38"/>
        <v>-4241500</v>
      </c>
    </row>
    <row r="2467" spans="4:7" x14ac:dyDescent="0.3">
      <c r="D2467" s="2" t="s">
        <v>18573</v>
      </c>
      <c r="E2467" s="2">
        <v>3713002</v>
      </c>
      <c r="F2467" s="2">
        <v>8000000</v>
      </c>
      <c r="G2467" s="2">
        <f t="shared" si="38"/>
        <v>-4286998</v>
      </c>
    </row>
    <row r="2468" spans="4:7" x14ac:dyDescent="0.3">
      <c r="D2468" s="2" t="s">
        <v>11123</v>
      </c>
      <c r="E2468" s="2">
        <v>15712072</v>
      </c>
      <c r="F2468" s="2">
        <v>20000000</v>
      </c>
      <c r="G2468" s="2">
        <f t="shared" si="38"/>
        <v>-4287928</v>
      </c>
    </row>
    <row r="2469" spans="4:7" x14ac:dyDescent="0.3">
      <c r="D2469" s="2" t="s">
        <v>12237</v>
      </c>
      <c r="E2469" s="2">
        <v>12693621</v>
      </c>
      <c r="F2469" s="2">
        <v>17000000</v>
      </c>
      <c r="G2469" s="2">
        <f t="shared" si="38"/>
        <v>-4306379</v>
      </c>
    </row>
    <row r="2470" spans="4:7" x14ac:dyDescent="0.3">
      <c r="D2470" s="2" t="s">
        <v>7481</v>
      </c>
      <c r="E2470" s="2">
        <v>30691439</v>
      </c>
      <c r="F2470" s="2">
        <v>35000000</v>
      </c>
      <c r="G2470" s="2">
        <f t="shared" si="38"/>
        <v>-4308561</v>
      </c>
    </row>
    <row r="2471" spans="4:7" x14ac:dyDescent="0.3">
      <c r="D2471" s="2" t="s">
        <v>15693</v>
      </c>
      <c r="E2471" s="2">
        <v>4681503</v>
      </c>
      <c r="F2471" s="2">
        <v>9000000</v>
      </c>
      <c r="G2471" s="2">
        <f t="shared" si="38"/>
        <v>-4318497</v>
      </c>
    </row>
    <row r="2472" spans="4:7" x14ac:dyDescent="0.3">
      <c r="D2472" s="2" t="s">
        <v>7489</v>
      </c>
      <c r="E2472" s="2">
        <v>30669413</v>
      </c>
      <c r="F2472" s="2">
        <v>35000000</v>
      </c>
      <c r="G2472" s="2">
        <f t="shared" si="38"/>
        <v>-4330587</v>
      </c>
    </row>
    <row r="2473" spans="4:7" x14ac:dyDescent="0.3">
      <c r="D2473" s="2" t="s">
        <v>10247</v>
      </c>
      <c r="E2473" s="2">
        <v>18653615</v>
      </c>
      <c r="F2473" s="2">
        <v>23000000</v>
      </c>
      <c r="G2473" s="2">
        <f t="shared" si="38"/>
        <v>-4346385</v>
      </c>
    </row>
    <row r="2474" spans="4:7" x14ac:dyDescent="0.3">
      <c r="D2474" s="2" t="s">
        <v>6149</v>
      </c>
      <c r="E2474" s="2">
        <v>37652565</v>
      </c>
      <c r="F2474" s="2">
        <v>42000000</v>
      </c>
      <c r="G2474" s="2">
        <f t="shared" si="38"/>
        <v>-4347435</v>
      </c>
    </row>
    <row r="2475" spans="4:7" x14ac:dyDescent="0.3">
      <c r="D2475" s="2" t="s">
        <v>15576</v>
      </c>
      <c r="E2475" s="2">
        <v>3029870</v>
      </c>
      <c r="F2475" s="2">
        <v>7400000</v>
      </c>
      <c r="G2475" s="2">
        <f t="shared" si="38"/>
        <v>-4370130</v>
      </c>
    </row>
    <row r="2476" spans="4:7" x14ac:dyDescent="0.3">
      <c r="D2476" s="2" t="s">
        <v>18332</v>
      </c>
      <c r="E2476" s="2">
        <v>108229</v>
      </c>
      <c r="F2476" s="2">
        <v>4500000</v>
      </c>
      <c r="G2476" s="2">
        <f t="shared" si="38"/>
        <v>-4391771</v>
      </c>
    </row>
    <row r="2477" spans="4:7" x14ac:dyDescent="0.3">
      <c r="D2477" s="2" t="s">
        <v>16914</v>
      </c>
      <c r="E2477" s="2">
        <v>2024854</v>
      </c>
      <c r="F2477" s="2">
        <v>6500000</v>
      </c>
      <c r="G2477" s="2">
        <f t="shared" si="38"/>
        <v>-4475146</v>
      </c>
    </row>
    <row r="2478" spans="4:7" x14ac:dyDescent="0.3">
      <c r="D2478" s="2" t="s">
        <v>17480</v>
      </c>
      <c r="E2478" s="2">
        <v>766487</v>
      </c>
      <c r="F2478" s="2">
        <v>5250000</v>
      </c>
      <c r="G2478" s="2">
        <f t="shared" si="38"/>
        <v>-4483513</v>
      </c>
    </row>
    <row r="2479" spans="4:7" x14ac:dyDescent="0.3">
      <c r="D2479" s="2" t="s">
        <v>18366</v>
      </c>
      <c r="E2479" s="2">
        <v>8691</v>
      </c>
      <c r="F2479" s="2">
        <v>4500000</v>
      </c>
      <c r="G2479" s="2">
        <f t="shared" si="38"/>
        <v>-4491309</v>
      </c>
    </row>
    <row r="2480" spans="4:7" x14ac:dyDescent="0.3">
      <c r="D2480" s="2" t="s">
        <v>9125</v>
      </c>
      <c r="E2480" s="2">
        <v>22494487</v>
      </c>
      <c r="F2480" s="2">
        <v>27000000</v>
      </c>
      <c r="G2480" s="2">
        <f t="shared" si="38"/>
        <v>-4505513</v>
      </c>
    </row>
    <row r="2481" spans="4:7" x14ac:dyDescent="0.3">
      <c r="D2481" s="2" t="s">
        <v>13059</v>
      </c>
      <c r="E2481" s="2">
        <v>10494147</v>
      </c>
      <c r="F2481" s="2">
        <v>15000000</v>
      </c>
      <c r="G2481" s="2">
        <f t="shared" si="38"/>
        <v>-4505853</v>
      </c>
    </row>
    <row r="2482" spans="4:7" x14ac:dyDescent="0.3">
      <c r="D2482" s="2" t="s">
        <v>11917</v>
      </c>
      <c r="E2482" s="2">
        <v>13491653</v>
      </c>
      <c r="F2482" s="2">
        <v>18000000</v>
      </c>
      <c r="G2482" s="2">
        <f t="shared" si="38"/>
        <v>-4508347</v>
      </c>
    </row>
    <row r="2483" spans="4:7" x14ac:dyDescent="0.3">
      <c r="D2483" s="2" t="s">
        <v>15168</v>
      </c>
      <c r="E2483" s="2">
        <v>5484375</v>
      </c>
      <c r="F2483" s="2">
        <v>10000000</v>
      </c>
      <c r="G2483" s="2">
        <f t="shared" si="38"/>
        <v>-4515625</v>
      </c>
    </row>
    <row r="2484" spans="4:7" x14ac:dyDescent="0.3">
      <c r="D2484" s="2" t="s">
        <v>4385</v>
      </c>
      <c r="E2484" s="2">
        <v>25472967</v>
      </c>
      <c r="F2484" s="2">
        <v>30000000</v>
      </c>
      <c r="G2484" s="2">
        <f t="shared" si="38"/>
        <v>-4527033</v>
      </c>
    </row>
    <row r="2485" spans="4:7" x14ac:dyDescent="0.3">
      <c r="D2485" s="2" t="s">
        <v>11133</v>
      </c>
      <c r="E2485" s="2">
        <v>15464026</v>
      </c>
      <c r="F2485" s="2">
        <v>20000000</v>
      </c>
      <c r="G2485" s="2">
        <f t="shared" si="38"/>
        <v>-4535974</v>
      </c>
    </row>
    <row r="2486" spans="4:7" x14ac:dyDescent="0.3">
      <c r="D2486" s="2" t="s">
        <v>13055</v>
      </c>
      <c r="E2486" s="2">
        <v>10443316</v>
      </c>
      <c r="F2486" s="2">
        <v>15000000</v>
      </c>
      <c r="G2486" s="2">
        <f t="shared" si="38"/>
        <v>-4556684</v>
      </c>
    </row>
    <row r="2487" spans="4:7" x14ac:dyDescent="0.3">
      <c r="D2487" s="2" t="s">
        <v>16141</v>
      </c>
      <c r="E2487" s="2">
        <v>3442820</v>
      </c>
      <c r="F2487" s="2">
        <v>8000000</v>
      </c>
      <c r="G2487" s="2">
        <f t="shared" si="38"/>
        <v>-4557180</v>
      </c>
    </row>
    <row r="2488" spans="4:7" x14ac:dyDescent="0.3">
      <c r="D2488" s="2" t="s">
        <v>13066</v>
      </c>
      <c r="E2488" s="2">
        <v>10411980</v>
      </c>
      <c r="F2488" s="2">
        <v>15000000</v>
      </c>
      <c r="G2488" s="2">
        <f t="shared" si="38"/>
        <v>-4588020</v>
      </c>
    </row>
    <row r="2489" spans="4:7" x14ac:dyDescent="0.3">
      <c r="D2489" s="2" t="s">
        <v>11128</v>
      </c>
      <c r="E2489" s="2">
        <v>15408822</v>
      </c>
      <c r="F2489" s="2">
        <v>20000000</v>
      </c>
      <c r="G2489" s="2">
        <f t="shared" si="38"/>
        <v>-4591178</v>
      </c>
    </row>
    <row r="2490" spans="4:7" x14ac:dyDescent="0.3">
      <c r="D2490" s="2" t="s">
        <v>13499</v>
      </c>
      <c r="E2490" s="2">
        <v>9402410</v>
      </c>
      <c r="F2490" s="2">
        <v>14000000</v>
      </c>
      <c r="G2490" s="2">
        <f t="shared" si="38"/>
        <v>-4597590</v>
      </c>
    </row>
    <row r="2491" spans="4:7" x14ac:dyDescent="0.3">
      <c r="D2491" s="2" t="s">
        <v>11972</v>
      </c>
      <c r="E2491" s="2">
        <v>13362308</v>
      </c>
      <c r="F2491" s="2">
        <v>18000000</v>
      </c>
      <c r="G2491" s="2">
        <f t="shared" si="38"/>
        <v>-4637692</v>
      </c>
    </row>
    <row r="2492" spans="4:7" x14ac:dyDescent="0.3">
      <c r="D2492" s="2" t="s">
        <v>15173</v>
      </c>
      <c r="E2492" s="2">
        <v>5348317</v>
      </c>
      <c r="F2492" s="2">
        <v>10000000</v>
      </c>
      <c r="G2492" s="2">
        <f t="shared" si="38"/>
        <v>-4651683</v>
      </c>
    </row>
    <row r="2493" spans="4:7" x14ac:dyDescent="0.3">
      <c r="D2493" s="2" t="s">
        <v>17238</v>
      </c>
      <c r="E2493" s="2">
        <v>1346503</v>
      </c>
      <c r="F2493" s="2">
        <v>6000000</v>
      </c>
      <c r="G2493" s="2">
        <f t="shared" si="38"/>
        <v>-4653497</v>
      </c>
    </row>
    <row r="2494" spans="4:7" x14ac:dyDescent="0.3">
      <c r="D2494" s="2" t="s">
        <v>16637</v>
      </c>
      <c r="E2494" s="2">
        <v>2344847</v>
      </c>
      <c r="F2494" s="2">
        <v>7000000</v>
      </c>
      <c r="G2494" s="2">
        <f t="shared" si="38"/>
        <v>-4655153</v>
      </c>
    </row>
    <row r="2495" spans="4:7" x14ac:dyDescent="0.3">
      <c r="D2495" s="2" t="s">
        <v>1979</v>
      </c>
      <c r="E2495" s="2">
        <v>95328937</v>
      </c>
      <c r="F2495" s="2">
        <v>100000000</v>
      </c>
      <c r="G2495" s="2">
        <f t="shared" si="38"/>
        <v>-4671063</v>
      </c>
    </row>
    <row r="2496" spans="4:7" x14ac:dyDescent="0.3">
      <c r="D2496" s="2" t="s">
        <v>17944</v>
      </c>
      <c r="E2496" s="2">
        <v>326308</v>
      </c>
      <c r="F2496" s="2">
        <v>5000000</v>
      </c>
      <c r="G2496" s="2">
        <f t="shared" si="38"/>
        <v>-4673692</v>
      </c>
    </row>
    <row r="2497" spans="4:7" x14ac:dyDescent="0.3">
      <c r="D2497" s="2" t="s">
        <v>7486</v>
      </c>
      <c r="E2497" s="2">
        <v>30307804</v>
      </c>
      <c r="F2497" s="2">
        <v>35000000</v>
      </c>
      <c r="G2497" s="2">
        <f t="shared" si="38"/>
        <v>-4692196</v>
      </c>
    </row>
    <row r="2498" spans="4:7" x14ac:dyDescent="0.3">
      <c r="D2498" s="2" t="s">
        <v>17919</v>
      </c>
      <c r="E2498" s="2">
        <v>296665</v>
      </c>
      <c r="F2498" s="2">
        <v>5000000</v>
      </c>
      <c r="G2498" s="2">
        <f t="shared" si="38"/>
        <v>-4703335</v>
      </c>
    </row>
    <row r="2499" spans="4:7" x14ac:dyDescent="0.3">
      <c r="D2499" s="2" t="s">
        <v>10608</v>
      </c>
      <c r="E2499" s="2">
        <v>16284360</v>
      </c>
      <c r="F2499" s="2">
        <v>21000000</v>
      </c>
      <c r="G2499" s="2">
        <f t="shared" si="38"/>
        <v>-4715640</v>
      </c>
    </row>
    <row r="2500" spans="4:7" x14ac:dyDescent="0.3">
      <c r="D2500" s="2" t="s">
        <v>16827</v>
      </c>
      <c r="E2500" s="2">
        <v>223878</v>
      </c>
      <c r="F2500" s="2">
        <v>5000000</v>
      </c>
      <c r="G2500" s="2">
        <f t="shared" si="38"/>
        <v>-4776122</v>
      </c>
    </row>
    <row r="2501" spans="4:7" x14ac:dyDescent="0.3">
      <c r="D2501" s="2" t="s">
        <v>12367</v>
      </c>
      <c r="E2501" s="2">
        <v>11702090</v>
      </c>
      <c r="F2501" s="2">
        <v>16500000</v>
      </c>
      <c r="G2501" s="2">
        <f t="shared" ref="G2501:G2564" si="39">E2501-F2501</f>
        <v>-4797910</v>
      </c>
    </row>
    <row r="2502" spans="4:7" x14ac:dyDescent="0.3">
      <c r="D2502" s="2" t="s">
        <v>2507</v>
      </c>
      <c r="E2502" s="2">
        <v>80170146</v>
      </c>
      <c r="F2502" s="2">
        <v>85000000</v>
      </c>
      <c r="G2502" s="2">
        <f t="shared" si="39"/>
        <v>-4829854</v>
      </c>
    </row>
    <row r="2503" spans="4:7" x14ac:dyDescent="0.3">
      <c r="D2503" s="2" t="s">
        <v>2939</v>
      </c>
      <c r="E2503" s="2">
        <v>74158157</v>
      </c>
      <c r="F2503" s="2">
        <v>79000000</v>
      </c>
      <c r="G2503" s="2">
        <f t="shared" si="39"/>
        <v>-4841843</v>
      </c>
    </row>
    <row r="2504" spans="4:7" x14ac:dyDescent="0.3">
      <c r="D2504" s="2" t="s">
        <v>16646</v>
      </c>
      <c r="E2504" s="2">
        <v>2148212</v>
      </c>
      <c r="F2504" s="2">
        <v>7000000</v>
      </c>
      <c r="G2504" s="2">
        <f t="shared" si="39"/>
        <v>-4851788</v>
      </c>
    </row>
    <row r="2505" spans="4:7" x14ac:dyDescent="0.3">
      <c r="D2505" s="2" t="s">
        <v>19513</v>
      </c>
      <c r="E2505" s="2">
        <v>143000</v>
      </c>
      <c r="F2505" s="2">
        <v>5000000</v>
      </c>
      <c r="G2505" s="2">
        <f t="shared" si="39"/>
        <v>-4857000</v>
      </c>
    </row>
    <row r="2506" spans="4:7" x14ac:dyDescent="0.3">
      <c r="D2506" s="2" t="s">
        <v>15350</v>
      </c>
      <c r="E2506" s="2">
        <v>136432</v>
      </c>
      <c r="F2506" s="2">
        <v>5000000</v>
      </c>
      <c r="G2506" s="2">
        <f t="shared" si="39"/>
        <v>-4863568</v>
      </c>
    </row>
    <row r="2507" spans="4:7" x14ac:dyDescent="0.3">
      <c r="D2507" s="2" t="s">
        <v>17974</v>
      </c>
      <c r="E2507" s="2">
        <v>124720</v>
      </c>
      <c r="F2507" s="2">
        <v>5000000</v>
      </c>
      <c r="G2507" s="2">
        <f t="shared" si="39"/>
        <v>-4875280</v>
      </c>
    </row>
    <row r="2508" spans="4:7" x14ac:dyDescent="0.3">
      <c r="D2508" s="2" t="s">
        <v>1067</v>
      </c>
      <c r="E2508" s="2">
        <v>132122995</v>
      </c>
      <c r="F2508" s="2">
        <v>137000000</v>
      </c>
      <c r="G2508" s="2">
        <f t="shared" si="39"/>
        <v>-4877005</v>
      </c>
    </row>
    <row r="2509" spans="4:7" x14ac:dyDescent="0.3">
      <c r="D2509" s="2" t="s">
        <v>15395</v>
      </c>
      <c r="E2509" s="2">
        <v>92900</v>
      </c>
      <c r="F2509" s="2">
        <v>5000000</v>
      </c>
      <c r="G2509" s="2">
        <f t="shared" si="39"/>
        <v>-4907100</v>
      </c>
    </row>
    <row r="2510" spans="4:7" x14ac:dyDescent="0.3">
      <c r="D2510" s="2" t="s">
        <v>5184</v>
      </c>
      <c r="E2510" s="2">
        <v>55092830</v>
      </c>
      <c r="F2510" s="2">
        <v>60000000</v>
      </c>
      <c r="G2510" s="2">
        <f t="shared" si="39"/>
        <v>-4907170</v>
      </c>
    </row>
    <row r="2511" spans="4:7" x14ac:dyDescent="0.3">
      <c r="D2511" s="2" t="s">
        <v>10905</v>
      </c>
      <c r="E2511" s="2">
        <v>30079316</v>
      </c>
      <c r="F2511" s="2">
        <v>35000000</v>
      </c>
      <c r="G2511" s="2">
        <f t="shared" si="39"/>
        <v>-4920684</v>
      </c>
    </row>
    <row r="2512" spans="4:7" x14ac:dyDescent="0.3">
      <c r="D2512" s="2" t="s">
        <v>7517</v>
      </c>
      <c r="E2512" s="2">
        <v>25078937</v>
      </c>
      <c r="F2512" s="2">
        <v>30000000</v>
      </c>
      <c r="G2512" s="2">
        <f t="shared" si="39"/>
        <v>-4921063</v>
      </c>
    </row>
    <row r="2513" spans="4:7" x14ac:dyDescent="0.3">
      <c r="D2513" s="2" t="s">
        <v>16150</v>
      </c>
      <c r="E2513" s="2">
        <v>3076425</v>
      </c>
      <c r="F2513" s="2">
        <v>8000000</v>
      </c>
      <c r="G2513" s="2">
        <f t="shared" si="39"/>
        <v>-4923575</v>
      </c>
    </row>
    <row r="2514" spans="4:7" x14ac:dyDescent="0.3">
      <c r="D2514" s="2" t="s">
        <v>18005</v>
      </c>
      <c r="E2514" s="2">
        <v>65087</v>
      </c>
      <c r="F2514" s="2">
        <v>5000000</v>
      </c>
      <c r="G2514" s="2">
        <f t="shared" si="39"/>
        <v>-4934913</v>
      </c>
    </row>
    <row r="2515" spans="4:7" x14ac:dyDescent="0.3">
      <c r="D2515" s="2" t="s">
        <v>16649</v>
      </c>
      <c r="E2515" s="2">
        <v>2062066</v>
      </c>
      <c r="F2515" s="2">
        <v>7000000</v>
      </c>
      <c r="G2515" s="2">
        <f t="shared" si="39"/>
        <v>-4937934</v>
      </c>
    </row>
    <row r="2516" spans="4:7" x14ac:dyDescent="0.3">
      <c r="D2516" s="2" t="s">
        <v>18055</v>
      </c>
      <c r="E2516" s="2">
        <v>37440</v>
      </c>
      <c r="F2516" s="2">
        <v>5000000</v>
      </c>
      <c r="G2516" s="2">
        <f t="shared" si="39"/>
        <v>-4962560</v>
      </c>
    </row>
    <row r="2517" spans="4:7" x14ac:dyDescent="0.3">
      <c r="D2517" s="2" t="s">
        <v>13782</v>
      </c>
      <c r="E2517" s="2">
        <v>8026971</v>
      </c>
      <c r="F2517" s="2">
        <v>13000000</v>
      </c>
      <c r="G2517" s="2">
        <f t="shared" si="39"/>
        <v>-4973029</v>
      </c>
    </row>
    <row r="2518" spans="4:7" x14ac:dyDescent="0.3">
      <c r="D2518" s="2" t="s">
        <v>18010</v>
      </c>
      <c r="E2518" s="2">
        <v>16066</v>
      </c>
      <c r="F2518" s="2">
        <v>5000000</v>
      </c>
      <c r="G2518" s="2">
        <f t="shared" si="39"/>
        <v>-4983934</v>
      </c>
    </row>
    <row r="2519" spans="4:7" x14ac:dyDescent="0.3">
      <c r="D2519" s="2" t="s">
        <v>16393</v>
      </c>
      <c r="E2519" s="2">
        <v>3014541</v>
      </c>
      <c r="F2519" s="2">
        <v>8000000</v>
      </c>
      <c r="G2519" s="2">
        <f t="shared" si="39"/>
        <v>-4985459</v>
      </c>
    </row>
    <row r="2520" spans="4:7" x14ac:dyDescent="0.3">
      <c r="D2520" s="2" t="s">
        <v>3392</v>
      </c>
      <c r="E2520" s="2">
        <v>65012000</v>
      </c>
      <c r="F2520" s="2">
        <v>70000000</v>
      </c>
      <c r="G2520" s="2">
        <f t="shared" si="39"/>
        <v>-4988000</v>
      </c>
    </row>
    <row r="2521" spans="4:7" x14ac:dyDescent="0.3">
      <c r="D2521" s="2" t="s">
        <v>15184</v>
      </c>
      <c r="E2521" s="2">
        <v>5004648</v>
      </c>
      <c r="F2521" s="2">
        <v>10000000</v>
      </c>
      <c r="G2521" s="2">
        <f t="shared" si="39"/>
        <v>-4995352</v>
      </c>
    </row>
    <row r="2522" spans="4:7" x14ac:dyDescent="0.3">
      <c r="D2522" s="2" t="s">
        <v>11310</v>
      </c>
      <c r="E2522" s="2">
        <v>7001720</v>
      </c>
      <c r="F2522" s="2">
        <v>12000000</v>
      </c>
      <c r="G2522" s="2">
        <f t="shared" si="39"/>
        <v>-4998280</v>
      </c>
    </row>
    <row r="2523" spans="4:7" x14ac:dyDescent="0.3">
      <c r="D2523" s="2" t="s">
        <v>4708</v>
      </c>
      <c r="E2523" s="2">
        <v>49994804</v>
      </c>
      <c r="F2523" s="2">
        <v>55000000</v>
      </c>
      <c r="G2523" s="2">
        <f t="shared" si="39"/>
        <v>-5005196</v>
      </c>
    </row>
    <row r="2524" spans="4:7" x14ac:dyDescent="0.3">
      <c r="D2524" s="2" t="s">
        <v>13062</v>
      </c>
      <c r="E2524" s="2">
        <v>9929000</v>
      </c>
      <c r="F2524" s="2">
        <v>15000000</v>
      </c>
      <c r="G2524" s="2">
        <f t="shared" si="39"/>
        <v>-5071000</v>
      </c>
    </row>
    <row r="2525" spans="4:7" x14ac:dyDescent="0.3">
      <c r="D2525" s="2" t="s">
        <v>4127</v>
      </c>
      <c r="E2525" s="2">
        <v>54910560</v>
      </c>
      <c r="F2525" s="2">
        <v>60000000</v>
      </c>
      <c r="G2525" s="2">
        <f t="shared" si="39"/>
        <v>-5089440</v>
      </c>
    </row>
    <row r="2526" spans="4:7" x14ac:dyDescent="0.3">
      <c r="D2526" s="2" t="s">
        <v>5496</v>
      </c>
      <c r="E2526" s="2">
        <v>43905746</v>
      </c>
      <c r="F2526" s="2">
        <v>49000000</v>
      </c>
      <c r="G2526" s="2">
        <f t="shared" si="39"/>
        <v>-5094254</v>
      </c>
    </row>
    <row r="2527" spans="4:7" x14ac:dyDescent="0.3">
      <c r="D2527" s="2" t="s">
        <v>16666</v>
      </c>
      <c r="E2527" s="2">
        <v>1889522</v>
      </c>
      <c r="F2527" s="2">
        <v>7000000</v>
      </c>
      <c r="G2527" s="2">
        <f t="shared" si="39"/>
        <v>-5110478</v>
      </c>
    </row>
    <row r="2528" spans="4:7" x14ac:dyDescent="0.3">
      <c r="D2528" s="2" t="s">
        <v>13793</v>
      </c>
      <c r="E2528" s="2">
        <v>7881335</v>
      </c>
      <c r="F2528" s="2">
        <v>13000000</v>
      </c>
      <c r="G2528" s="2">
        <f t="shared" si="39"/>
        <v>-5118665</v>
      </c>
    </row>
    <row r="2529" spans="4:7" x14ac:dyDescent="0.3">
      <c r="D2529" s="2" t="s">
        <v>16406</v>
      </c>
      <c r="E2529" s="2">
        <v>872643</v>
      </c>
      <c r="F2529" s="2">
        <v>6000000</v>
      </c>
      <c r="G2529" s="2">
        <f t="shared" si="39"/>
        <v>-5127357</v>
      </c>
    </row>
    <row r="2530" spans="4:7" x14ac:dyDescent="0.3">
      <c r="D2530" s="2" t="s">
        <v>17219</v>
      </c>
      <c r="E2530" s="2">
        <v>869325</v>
      </c>
      <c r="F2530" s="2">
        <v>6000000</v>
      </c>
      <c r="G2530" s="2">
        <f t="shared" si="39"/>
        <v>-5130675</v>
      </c>
    </row>
    <row r="2531" spans="4:7" x14ac:dyDescent="0.3">
      <c r="D2531" s="2" t="s">
        <v>14769</v>
      </c>
      <c r="E2531" s="2">
        <v>5669081</v>
      </c>
      <c r="F2531" s="2">
        <v>10818775</v>
      </c>
      <c r="G2531" s="2">
        <f t="shared" si="39"/>
        <v>-5149694</v>
      </c>
    </row>
    <row r="2532" spans="4:7" x14ac:dyDescent="0.3">
      <c r="D2532" s="2" t="s">
        <v>9214</v>
      </c>
      <c r="E2532" s="2">
        <v>20819129</v>
      </c>
      <c r="F2532" s="2">
        <v>26000000</v>
      </c>
      <c r="G2532" s="2">
        <f t="shared" si="39"/>
        <v>-5180871</v>
      </c>
    </row>
    <row r="2533" spans="4:7" x14ac:dyDescent="0.3">
      <c r="D2533" s="2" t="s">
        <v>17502</v>
      </c>
      <c r="E2533" s="2">
        <v>795126</v>
      </c>
      <c r="F2533" s="2">
        <v>6000000</v>
      </c>
      <c r="G2533" s="2">
        <f t="shared" si="39"/>
        <v>-5204874</v>
      </c>
    </row>
    <row r="2534" spans="4:7" x14ac:dyDescent="0.3">
      <c r="D2534" s="2" t="s">
        <v>4533</v>
      </c>
      <c r="E2534" s="2">
        <v>51774002</v>
      </c>
      <c r="F2534" s="2">
        <v>57000000</v>
      </c>
      <c r="G2534" s="2">
        <f t="shared" si="39"/>
        <v>-5225998</v>
      </c>
    </row>
    <row r="2535" spans="4:7" x14ac:dyDescent="0.3">
      <c r="D2535" s="2" t="s">
        <v>16688</v>
      </c>
      <c r="E2535" s="2">
        <v>1768416</v>
      </c>
      <c r="F2535" s="2">
        <v>7000000</v>
      </c>
      <c r="G2535" s="2">
        <f t="shared" si="39"/>
        <v>-5231584</v>
      </c>
    </row>
    <row r="2536" spans="4:7" x14ac:dyDescent="0.3">
      <c r="D2536" s="2" t="s">
        <v>14284</v>
      </c>
      <c r="E2536" s="2">
        <v>6754898</v>
      </c>
      <c r="F2536" s="2">
        <v>12000000</v>
      </c>
      <c r="G2536" s="2">
        <f t="shared" si="39"/>
        <v>-5245102</v>
      </c>
    </row>
    <row r="2537" spans="4:7" x14ac:dyDescent="0.3">
      <c r="D2537" s="2" t="s">
        <v>13773</v>
      </c>
      <c r="E2537" s="2">
        <v>13753931</v>
      </c>
      <c r="F2537" s="2">
        <v>19000000</v>
      </c>
      <c r="G2537" s="2">
        <f t="shared" si="39"/>
        <v>-5246069</v>
      </c>
    </row>
    <row r="2538" spans="4:7" x14ac:dyDescent="0.3">
      <c r="D2538" s="2" t="s">
        <v>16656</v>
      </c>
      <c r="E2538" s="2">
        <v>1738692</v>
      </c>
      <c r="F2538" s="2">
        <v>7000000</v>
      </c>
      <c r="G2538" s="2">
        <f t="shared" si="39"/>
        <v>-5261308</v>
      </c>
    </row>
    <row r="2539" spans="4:7" x14ac:dyDescent="0.3">
      <c r="D2539" s="2" t="s">
        <v>5226</v>
      </c>
      <c r="E2539" s="2">
        <v>44737059</v>
      </c>
      <c r="F2539" s="2">
        <v>50000000</v>
      </c>
      <c r="G2539" s="2">
        <f t="shared" si="39"/>
        <v>-5262941</v>
      </c>
    </row>
    <row r="2540" spans="4:7" x14ac:dyDescent="0.3">
      <c r="D2540" s="2" t="s">
        <v>16652</v>
      </c>
      <c r="E2540" s="2">
        <v>1654367</v>
      </c>
      <c r="F2540" s="2">
        <v>7000000</v>
      </c>
      <c r="G2540" s="2">
        <f t="shared" si="39"/>
        <v>-5345633</v>
      </c>
    </row>
    <row r="2541" spans="4:7" x14ac:dyDescent="0.3">
      <c r="D2541" s="2" t="s">
        <v>12248</v>
      </c>
      <c r="E2541" s="2">
        <v>11634458</v>
      </c>
      <c r="F2541" s="2">
        <v>17000000</v>
      </c>
      <c r="G2541" s="2">
        <f t="shared" si="39"/>
        <v>-5365542</v>
      </c>
    </row>
    <row r="2542" spans="4:7" x14ac:dyDescent="0.3">
      <c r="D2542" s="2" t="s">
        <v>3723</v>
      </c>
      <c r="E2542" s="2">
        <v>59617068</v>
      </c>
      <c r="F2542" s="2">
        <v>65000000</v>
      </c>
      <c r="G2542" s="2">
        <f t="shared" si="39"/>
        <v>-5382932</v>
      </c>
    </row>
    <row r="2543" spans="4:7" x14ac:dyDescent="0.3">
      <c r="D2543" s="2" t="s">
        <v>17442</v>
      </c>
      <c r="E2543" s="2">
        <v>56007</v>
      </c>
      <c r="F2543" s="2">
        <v>5500000</v>
      </c>
      <c r="G2543" s="2">
        <f t="shared" si="39"/>
        <v>-5443993</v>
      </c>
    </row>
    <row r="2544" spans="4:7" x14ac:dyDescent="0.3">
      <c r="D2544" s="2" t="s">
        <v>16921</v>
      </c>
      <c r="E2544" s="2">
        <v>1029017</v>
      </c>
      <c r="F2544" s="2">
        <v>6500000</v>
      </c>
      <c r="G2544" s="2">
        <f t="shared" si="39"/>
        <v>-5470983</v>
      </c>
    </row>
    <row r="2545" spans="4:7" x14ac:dyDescent="0.3">
      <c r="D2545" s="2" t="s">
        <v>17459</v>
      </c>
      <c r="E2545" s="2">
        <v>22770</v>
      </c>
      <c r="F2545" s="2">
        <v>5500000</v>
      </c>
      <c r="G2545" s="2">
        <f t="shared" si="39"/>
        <v>-5477230</v>
      </c>
    </row>
    <row r="2546" spans="4:7" x14ac:dyDescent="0.3">
      <c r="D2546" s="2" t="s">
        <v>16432</v>
      </c>
      <c r="E2546" s="2">
        <v>1818681</v>
      </c>
      <c r="F2546" s="2">
        <v>7300000</v>
      </c>
      <c r="G2546" s="2">
        <f t="shared" si="39"/>
        <v>-5481319</v>
      </c>
    </row>
    <row r="2547" spans="4:7" x14ac:dyDescent="0.3">
      <c r="D2547" s="2" t="s">
        <v>9355</v>
      </c>
      <c r="E2547" s="2">
        <v>20047715</v>
      </c>
      <c r="F2547" s="2">
        <v>25530000</v>
      </c>
      <c r="G2547" s="2">
        <f t="shared" si="39"/>
        <v>-5482285</v>
      </c>
    </row>
    <row r="2548" spans="4:7" x14ac:dyDescent="0.3">
      <c r="D2548" s="2" t="s">
        <v>9129</v>
      </c>
      <c r="E2548" s="2">
        <v>21500000</v>
      </c>
      <c r="F2548" s="2">
        <v>27000000</v>
      </c>
      <c r="G2548" s="2">
        <f t="shared" si="39"/>
        <v>-5500000</v>
      </c>
    </row>
    <row r="2549" spans="4:7" x14ac:dyDescent="0.3">
      <c r="D2549" s="2" t="s">
        <v>5236</v>
      </c>
      <c r="E2549" s="2">
        <v>44484065</v>
      </c>
      <c r="F2549" s="2">
        <v>50000000</v>
      </c>
      <c r="G2549" s="2">
        <f t="shared" si="39"/>
        <v>-5515935</v>
      </c>
    </row>
    <row r="2550" spans="4:7" x14ac:dyDescent="0.3">
      <c r="D2550" s="2" t="s">
        <v>17373</v>
      </c>
      <c r="E2550" s="2">
        <v>27024</v>
      </c>
      <c r="F2550" s="2">
        <v>5600000</v>
      </c>
      <c r="G2550" s="2">
        <f t="shared" si="39"/>
        <v>-5572976</v>
      </c>
    </row>
    <row r="2551" spans="4:7" x14ac:dyDescent="0.3">
      <c r="D2551" s="2" t="s">
        <v>17225</v>
      </c>
      <c r="E2551" s="2">
        <v>399611</v>
      </c>
      <c r="F2551" s="2">
        <v>6000000</v>
      </c>
      <c r="G2551" s="2">
        <f t="shared" si="39"/>
        <v>-5600389</v>
      </c>
    </row>
    <row r="2552" spans="4:7" x14ac:dyDescent="0.3">
      <c r="D2552" s="2" t="s">
        <v>13079</v>
      </c>
      <c r="E2552" s="2">
        <v>9396487</v>
      </c>
      <c r="F2552" s="2">
        <v>15000000</v>
      </c>
      <c r="G2552" s="2">
        <f t="shared" si="39"/>
        <v>-5603513</v>
      </c>
    </row>
    <row r="2553" spans="4:7" x14ac:dyDescent="0.3">
      <c r="D2553" s="2" t="s">
        <v>20362</v>
      </c>
      <c r="E2553" s="2">
        <v>371081</v>
      </c>
      <c r="F2553" s="2">
        <v>6000000</v>
      </c>
      <c r="G2553" s="2">
        <f t="shared" si="39"/>
        <v>-5628919</v>
      </c>
    </row>
    <row r="2554" spans="4:7" x14ac:dyDescent="0.3">
      <c r="D2554" s="2" t="s">
        <v>16427</v>
      </c>
      <c r="E2554" s="2">
        <v>1330827</v>
      </c>
      <c r="F2554" s="2">
        <v>7000000</v>
      </c>
      <c r="G2554" s="2">
        <f t="shared" si="39"/>
        <v>-5669173</v>
      </c>
    </row>
    <row r="2555" spans="4:7" x14ac:dyDescent="0.3">
      <c r="D2555" s="2" t="s">
        <v>4522</v>
      </c>
      <c r="E2555" s="2">
        <v>51317350</v>
      </c>
      <c r="F2555" s="2">
        <v>57000000</v>
      </c>
      <c r="G2555" s="2">
        <f t="shared" si="39"/>
        <v>-5682650</v>
      </c>
    </row>
    <row r="2556" spans="4:7" x14ac:dyDescent="0.3">
      <c r="D2556" s="2" t="s">
        <v>11169</v>
      </c>
      <c r="E2556" s="2">
        <v>14291570</v>
      </c>
      <c r="F2556" s="2">
        <v>20000000</v>
      </c>
      <c r="G2556" s="2">
        <f t="shared" si="39"/>
        <v>-5708430</v>
      </c>
    </row>
    <row r="2557" spans="4:7" x14ac:dyDescent="0.3">
      <c r="D2557" s="2" t="s">
        <v>7859</v>
      </c>
      <c r="E2557" s="2">
        <v>4280577</v>
      </c>
      <c r="F2557" s="2">
        <v>10000000</v>
      </c>
      <c r="G2557" s="2">
        <f t="shared" si="39"/>
        <v>-5719423</v>
      </c>
    </row>
    <row r="2558" spans="4:7" x14ac:dyDescent="0.3">
      <c r="D2558" s="2" t="s">
        <v>16154</v>
      </c>
      <c r="E2558" s="2">
        <v>2275557</v>
      </c>
      <c r="F2558" s="2">
        <v>8000000</v>
      </c>
      <c r="G2558" s="2">
        <f t="shared" si="39"/>
        <v>-5724443</v>
      </c>
    </row>
    <row r="2559" spans="4:7" x14ac:dyDescent="0.3">
      <c r="D2559" s="2" t="s">
        <v>3882</v>
      </c>
      <c r="E2559" s="2">
        <v>58255287</v>
      </c>
      <c r="F2559" s="2">
        <v>64000000</v>
      </c>
      <c r="G2559" s="2">
        <f t="shared" si="39"/>
        <v>-5744713</v>
      </c>
    </row>
    <row r="2560" spans="4:7" x14ac:dyDescent="0.3">
      <c r="D2560" s="2" t="s">
        <v>15178</v>
      </c>
      <c r="E2560" s="2">
        <v>4244155</v>
      </c>
      <c r="F2560" s="2">
        <v>10000000</v>
      </c>
      <c r="G2560" s="2">
        <f t="shared" si="39"/>
        <v>-5755845</v>
      </c>
    </row>
    <row r="2561" spans="4:7" x14ac:dyDescent="0.3">
      <c r="D2561" s="2" t="s">
        <v>15197</v>
      </c>
      <c r="E2561" s="2">
        <v>3193102</v>
      </c>
      <c r="F2561" s="2">
        <v>9000000</v>
      </c>
      <c r="G2561" s="2">
        <f t="shared" si="39"/>
        <v>-5806898</v>
      </c>
    </row>
    <row r="2562" spans="4:7" x14ac:dyDescent="0.3">
      <c r="D2562" s="2" t="s">
        <v>16188</v>
      </c>
      <c r="E2562" s="2">
        <v>686383</v>
      </c>
      <c r="F2562" s="2">
        <v>6500000</v>
      </c>
      <c r="G2562" s="2">
        <f t="shared" si="39"/>
        <v>-5813617</v>
      </c>
    </row>
    <row r="2563" spans="4:7" x14ac:dyDescent="0.3">
      <c r="D2563" s="2" t="s">
        <v>13121</v>
      </c>
      <c r="E2563" s="2">
        <v>9123834</v>
      </c>
      <c r="F2563" s="2">
        <v>15000000</v>
      </c>
      <c r="G2563" s="2">
        <f t="shared" si="39"/>
        <v>-5876166</v>
      </c>
    </row>
    <row r="2564" spans="4:7" x14ac:dyDescent="0.3">
      <c r="D2564" s="2" t="s">
        <v>17243</v>
      </c>
      <c r="E2564" s="2">
        <v>117560</v>
      </c>
      <c r="F2564" s="2">
        <v>6000000</v>
      </c>
      <c r="G2564" s="2">
        <f t="shared" si="39"/>
        <v>-5882440</v>
      </c>
    </row>
    <row r="2565" spans="4:7" x14ac:dyDescent="0.3">
      <c r="D2565" s="2" t="s">
        <v>17234</v>
      </c>
      <c r="E2565" s="2">
        <v>115862</v>
      </c>
      <c r="F2565" s="2">
        <v>6000000</v>
      </c>
      <c r="G2565" s="2">
        <f t="shared" ref="G2565:G2628" si="40">E2565-F2565</f>
        <v>-5884138</v>
      </c>
    </row>
    <row r="2566" spans="4:7" x14ac:dyDescent="0.3">
      <c r="D2566" s="2" t="s">
        <v>13083</v>
      </c>
      <c r="E2566" s="2">
        <v>9059588</v>
      </c>
      <c r="F2566" s="2">
        <v>15000000</v>
      </c>
      <c r="G2566" s="2">
        <f t="shared" si="40"/>
        <v>-5940412</v>
      </c>
    </row>
    <row r="2567" spans="4:7" x14ac:dyDescent="0.3">
      <c r="D2567" s="2" t="s">
        <v>17247</v>
      </c>
      <c r="E2567" s="2">
        <v>54606</v>
      </c>
      <c r="F2567" s="2">
        <v>6000000</v>
      </c>
      <c r="G2567" s="2">
        <f t="shared" si="40"/>
        <v>-5945394</v>
      </c>
    </row>
    <row r="2568" spans="4:7" x14ac:dyDescent="0.3">
      <c r="D2568" s="2" t="s">
        <v>8481</v>
      </c>
      <c r="E2568" s="2">
        <v>24048000</v>
      </c>
      <c r="F2568" s="2">
        <v>30000000</v>
      </c>
      <c r="G2568" s="2">
        <f t="shared" si="40"/>
        <v>-5952000</v>
      </c>
    </row>
    <row r="2569" spans="4:7" x14ac:dyDescent="0.3">
      <c r="D2569" s="2" t="s">
        <v>17940</v>
      </c>
      <c r="E2569" s="2">
        <v>1040879</v>
      </c>
      <c r="F2569" s="2">
        <v>7000000</v>
      </c>
      <c r="G2569" s="2">
        <f t="shared" si="40"/>
        <v>-5959121</v>
      </c>
    </row>
    <row r="2570" spans="4:7" x14ac:dyDescent="0.3">
      <c r="D2570" s="2" t="s">
        <v>17256</v>
      </c>
      <c r="E2570" s="2">
        <v>36497</v>
      </c>
      <c r="F2570" s="2">
        <v>6000000</v>
      </c>
      <c r="G2570" s="2">
        <f t="shared" si="40"/>
        <v>-5963503</v>
      </c>
    </row>
    <row r="2571" spans="4:7" x14ac:dyDescent="0.3">
      <c r="D2571" s="2" t="s">
        <v>6057</v>
      </c>
      <c r="E2571" s="2">
        <v>37035515</v>
      </c>
      <c r="F2571" s="2">
        <v>43000000</v>
      </c>
      <c r="G2571" s="2">
        <f t="shared" si="40"/>
        <v>-5964485</v>
      </c>
    </row>
    <row r="2572" spans="4:7" x14ac:dyDescent="0.3">
      <c r="D2572" s="2" t="s">
        <v>13212</v>
      </c>
      <c r="E2572" s="2">
        <v>26435</v>
      </c>
      <c r="F2572" s="2">
        <v>6000000</v>
      </c>
      <c r="G2572" s="2">
        <f t="shared" si="40"/>
        <v>-5973565</v>
      </c>
    </row>
    <row r="2573" spans="4:7" x14ac:dyDescent="0.3">
      <c r="D2573" s="2" t="s">
        <v>17307</v>
      </c>
      <c r="E2573" s="2">
        <v>20200</v>
      </c>
      <c r="F2573" s="2">
        <v>6000000</v>
      </c>
      <c r="G2573" s="2">
        <f t="shared" si="40"/>
        <v>-5979800</v>
      </c>
    </row>
    <row r="2574" spans="4:7" x14ac:dyDescent="0.3">
      <c r="D2574" s="2" t="s">
        <v>22958</v>
      </c>
      <c r="E2574" s="2">
        <v>12843</v>
      </c>
      <c r="F2574" s="2">
        <v>6000000</v>
      </c>
      <c r="G2574" s="2">
        <f t="shared" si="40"/>
        <v>-5987157</v>
      </c>
    </row>
    <row r="2575" spans="4:7" x14ac:dyDescent="0.3">
      <c r="D2575" s="2" t="s">
        <v>15908</v>
      </c>
      <c r="E2575" s="2">
        <v>1997807</v>
      </c>
      <c r="F2575" s="2">
        <v>8000000</v>
      </c>
      <c r="G2575" s="2">
        <f t="shared" si="40"/>
        <v>-6002193</v>
      </c>
    </row>
    <row r="2576" spans="4:7" x14ac:dyDescent="0.3">
      <c r="D2576" s="2" t="s">
        <v>7527</v>
      </c>
      <c r="E2576" s="2">
        <v>28995450</v>
      </c>
      <c r="F2576" s="2">
        <v>35000000</v>
      </c>
      <c r="G2576" s="2">
        <f t="shared" si="40"/>
        <v>-6004550</v>
      </c>
    </row>
    <row r="2577" spans="4:7" x14ac:dyDescent="0.3">
      <c r="D2577" s="2" t="s">
        <v>11165</v>
      </c>
      <c r="E2577" s="2">
        <v>13987482</v>
      </c>
      <c r="F2577" s="2">
        <v>20000000</v>
      </c>
      <c r="G2577" s="2">
        <f t="shared" si="40"/>
        <v>-6012518</v>
      </c>
    </row>
    <row r="2578" spans="4:7" x14ac:dyDescent="0.3">
      <c r="D2578" s="2" t="s">
        <v>15716</v>
      </c>
      <c r="E2578" s="2">
        <v>2955039</v>
      </c>
      <c r="F2578" s="2">
        <v>9000000</v>
      </c>
      <c r="G2578" s="2">
        <f t="shared" si="40"/>
        <v>-6044961</v>
      </c>
    </row>
    <row r="2579" spans="4:7" x14ac:dyDescent="0.3">
      <c r="D2579" s="2" t="s">
        <v>13956</v>
      </c>
      <c r="E2579" s="2">
        <v>5949693</v>
      </c>
      <c r="F2579" s="2">
        <v>12000000</v>
      </c>
      <c r="G2579" s="2">
        <f t="shared" si="40"/>
        <v>-6050307</v>
      </c>
    </row>
    <row r="2580" spans="4:7" x14ac:dyDescent="0.3">
      <c r="D2580" s="2" t="s">
        <v>4279</v>
      </c>
      <c r="E2580" s="2">
        <v>33927476</v>
      </c>
      <c r="F2580" s="2">
        <v>40000000</v>
      </c>
      <c r="G2580" s="2">
        <f t="shared" si="40"/>
        <v>-6072524</v>
      </c>
    </row>
    <row r="2581" spans="4:7" x14ac:dyDescent="0.3">
      <c r="D2581" s="2" t="s">
        <v>15364</v>
      </c>
      <c r="E2581" s="2">
        <v>126247</v>
      </c>
      <c r="F2581" s="2">
        <v>6200000</v>
      </c>
      <c r="G2581" s="2">
        <f t="shared" si="40"/>
        <v>-6073753</v>
      </c>
    </row>
    <row r="2582" spans="4:7" x14ac:dyDescent="0.3">
      <c r="D2582" s="2" t="s">
        <v>16167</v>
      </c>
      <c r="E2582" s="2">
        <v>1094798</v>
      </c>
      <c r="F2582" s="2">
        <v>7200000</v>
      </c>
      <c r="G2582" s="2">
        <f t="shared" si="40"/>
        <v>-6105202</v>
      </c>
    </row>
    <row r="2583" spans="4:7" x14ac:dyDescent="0.3">
      <c r="D2583" s="2" t="s">
        <v>6589</v>
      </c>
      <c r="E2583" s="2">
        <v>33864342</v>
      </c>
      <c r="F2583" s="2">
        <v>40000000</v>
      </c>
      <c r="G2583" s="2">
        <f t="shared" si="40"/>
        <v>-6135658</v>
      </c>
    </row>
    <row r="2584" spans="4:7" x14ac:dyDescent="0.3">
      <c r="D2584" s="2" t="s">
        <v>9848</v>
      </c>
      <c r="E2584" s="2">
        <v>18860403</v>
      </c>
      <c r="F2584" s="2">
        <v>25000000</v>
      </c>
      <c r="G2584" s="2">
        <f t="shared" si="40"/>
        <v>-6139597</v>
      </c>
    </row>
    <row r="2585" spans="4:7" x14ac:dyDescent="0.3">
      <c r="D2585" s="2" t="s">
        <v>12508</v>
      </c>
      <c r="E2585" s="2">
        <v>13854000</v>
      </c>
      <c r="F2585" s="2">
        <v>20000000</v>
      </c>
      <c r="G2585" s="2">
        <f t="shared" si="40"/>
        <v>-6146000</v>
      </c>
    </row>
    <row r="2586" spans="4:7" x14ac:dyDescent="0.3">
      <c r="D2586" s="2" t="s">
        <v>14623</v>
      </c>
      <c r="E2586" s="2">
        <v>4814244</v>
      </c>
      <c r="F2586" s="2">
        <v>11000000</v>
      </c>
      <c r="G2586" s="2">
        <f t="shared" si="40"/>
        <v>-6185756</v>
      </c>
    </row>
    <row r="2587" spans="4:7" x14ac:dyDescent="0.3">
      <c r="D2587" s="2" t="s">
        <v>11160</v>
      </c>
      <c r="E2587" s="2">
        <v>13801755</v>
      </c>
      <c r="F2587" s="2">
        <v>20000000</v>
      </c>
      <c r="G2587" s="2">
        <f t="shared" si="40"/>
        <v>-6198245</v>
      </c>
    </row>
    <row r="2588" spans="4:7" x14ac:dyDescent="0.3">
      <c r="D2588" s="2" t="s">
        <v>16158</v>
      </c>
      <c r="E2588" s="2">
        <v>1789892</v>
      </c>
      <c r="F2588" s="2">
        <v>8000000</v>
      </c>
      <c r="G2588" s="2">
        <f t="shared" si="40"/>
        <v>-6210108</v>
      </c>
    </row>
    <row r="2589" spans="4:7" x14ac:dyDescent="0.3">
      <c r="D2589" s="2" t="s">
        <v>4131</v>
      </c>
      <c r="E2589" s="2">
        <v>53789313</v>
      </c>
      <c r="F2589" s="2">
        <v>60000000</v>
      </c>
      <c r="G2589" s="2">
        <f t="shared" si="40"/>
        <v>-6210687</v>
      </c>
    </row>
    <row r="2590" spans="4:7" x14ac:dyDescent="0.3">
      <c r="D2590" s="2" t="s">
        <v>2072</v>
      </c>
      <c r="E2590" s="2">
        <v>88761720</v>
      </c>
      <c r="F2590" s="2">
        <v>95000000</v>
      </c>
      <c r="G2590" s="2">
        <f t="shared" si="40"/>
        <v>-6238280</v>
      </c>
    </row>
    <row r="2591" spans="4:7" x14ac:dyDescent="0.3">
      <c r="D2591" s="2" t="s">
        <v>13093</v>
      </c>
      <c r="E2591" s="2">
        <v>8735529</v>
      </c>
      <c r="F2591" s="2">
        <v>15000000</v>
      </c>
      <c r="G2591" s="2">
        <f t="shared" si="40"/>
        <v>-6264471</v>
      </c>
    </row>
    <row r="2592" spans="4:7" x14ac:dyDescent="0.3">
      <c r="D2592" s="2" t="s">
        <v>7494</v>
      </c>
      <c r="E2592" s="2">
        <v>28687835</v>
      </c>
      <c r="F2592" s="2">
        <v>35000000</v>
      </c>
      <c r="G2592" s="2">
        <f t="shared" si="40"/>
        <v>-6312165</v>
      </c>
    </row>
    <row r="2593" spans="4:7" x14ac:dyDescent="0.3">
      <c r="D2593" s="2" t="s">
        <v>11242</v>
      </c>
      <c r="E2593" s="2">
        <v>13650738</v>
      </c>
      <c r="F2593" s="2">
        <v>20000000</v>
      </c>
      <c r="G2593" s="2">
        <f t="shared" si="40"/>
        <v>-6349262</v>
      </c>
    </row>
    <row r="2594" spans="4:7" x14ac:dyDescent="0.3">
      <c r="D2594" s="2" t="s">
        <v>15245</v>
      </c>
      <c r="E2594" s="2">
        <v>1641788</v>
      </c>
      <c r="F2594" s="2">
        <v>8000000</v>
      </c>
      <c r="G2594" s="2">
        <f t="shared" si="40"/>
        <v>-6358212</v>
      </c>
    </row>
    <row r="2595" spans="4:7" x14ac:dyDescent="0.3">
      <c r="D2595" s="2" t="s">
        <v>14330</v>
      </c>
      <c r="E2595" s="2">
        <v>2835886</v>
      </c>
      <c r="F2595" s="2">
        <v>9200000</v>
      </c>
      <c r="G2595" s="2">
        <f t="shared" si="40"/>
        <v>-6364114</v>
      </c>
    </row>
    <row r="2596" spans="4:7" x14ac:dyDescent="0.3">
      <c r="D2596" s="2" t="s">
        <v>11177</v>
      </c>
      <c r="E2596" s="2">
        <v>13630226</v>
      </c>
      <c r="F2596" s="2">
        <v>20000000</v>
      </c>
      <c r="G2596" s="2">
        <f t="shared" si="40"/>
        <v>-6369774</v>
      </c>
    </row>
    <row r="2597" spans="4:7" x14ac:dyDescent="0.3">
      <c r="D2597" s="2" t="s">
        <v>11966</v>
      </c>
      <c r="E2597" s="2">
        <v>6615578</v>
      </c>
      <c r="F2597" s="2">
        <v>13000000</v>
      </c>
      <c r="G2597" s="2">
        <f t="shared" si="40"/>
        <v>-6384422</v>
      </c>
    </row>
    <row r="2598" spans="4:7" x14ac:dyDescent="0.3">
      <c r="D2598" s="2" t="s">
        <v>16850</v>
      </c>
      <c r="E2598" s="2">
        <v>110029</v>
      </c>
      <c r="F2598" s="2">
        <v>6500000</v>
      </c>
      <c r="G2598" s="2">
        <f t="shared" si="40"/>
        <v>-6389971</v>
      </c>
    </row>
    <row r="2599" spans="4:7" x14ac:dyDescent="0.3">
      <c r="D2599" s="2" t="s">
        <v>15601</v>
      </c>
      <c r="E2599" s="2">
        <v>3571735</v>
      </c>
      <c r="F2599" s="2">
        <v>10000000</v>
      </c>
      <c r="G2599" s="2">
        <f t="shared" si="40"/>
        <v>-6428265</v>
      </c>
    </row>
    <row r="2600" spans="4:7" x14ac:dyDescent="0.3">
      <c r="D2600" s="2" t="s">
        <v>15432</v>
      </c>
      <c r="E2600" s="2">
        <v>70527</v>
      </c>
      <c r="F2600" s="2">
        <v>6500000</v>
      </c>
      <c r="G2600" s="2">
        <f t="shared" si="40"/>
        <v>-6429473</v>
      </c>
    </row>
    <row r="2601" spans="4:7" x14ac:dyDescent="0.3">
      <c r="D2601" s="2" t="s">
        <v>16931</v>
      </c>
      <c r="E2601" s="2">
        <v>66637</v>
      </c>
      <c r="F2601" s="2">
        <v>6500000</v>
      </c>
      <c r="G2601" s="2">
        <f t="shared" si="40"/>
        <v>-6433363</v>
      </c>
    </row>
    <row r="2602" spans="4:7" x14ac:dyDescent="0.3">
      <c r="D2602" s="2" t="s">
        <v>16926</v>
      </c>
      <c r="E2602" s="2">
        <v>64148</v>
      </c>
      <c r="F2602" s="2">
        <v>6500000</v>
      </c>
      <c r="G2602" s="2">
        <f t="shared" si="40"/>
        <v>-6435852</v>
      </c>
    </row>
    <row r="2603" spans="4:7" x14ac:dyDescent="0.3">
      <c r="D2603" s="2" t="s">
        <v>13608</v>
      </c>
      <c r="E2603" s="2">
        <v>7060876</v>
      </c>
      <c r="F2603" s="2">
        <v>13500000</v>
      </c>
      <c r="G2603" s="2">
        <f t="shared" si="40"/>
        <v>-6439124</v>
      </c>
    </row>
    <row r="2604" spans="4:7" x14ac:dyDescent="0.3">
      <c r="D2604" s="2" t="s">
        <v>14276</v>
      </c>
      <c r="E2604" s="2">
        <v>5542025</v>
      </c>
      <c r="F2604" s="2">
        <v>12000000</v>
      </c>
      <c r="G2604" s="2">
        <f t="shared" si="40"/>
        <v>-6457975</v>
      </c>
    </row>
    <row r="2605" spans="4:7" x14ac:dyDescent="0.3">
      <c r="D2605" s="2" t="s">
        <v>16719</v>
      </c>
      <c r="E2605" s="2">
        <v>532988</v>
      </c>
      <c r="F2605" s="2">
        <v>7000000</v>
      </c>
      <c r="G2605" s="2">
        <f t="shared" si="40"/>
        <v>-6467012</v>
      </c>
    </row>
    <row r="2606" spans="4:7" x14ac:dyDescent="0.3">
      <c r="D2606" s="2" t="s">
        <v>13220</v>
      </c>
      <c r="E2606" s="2">
        <v>529766</v>
      </c>
      <c r="F2606" s="2">
        <v>7000000</v>
      </c>
      <c r="G2606" s="2">
        <f t="shared" si="40"/>
        <v>-6470234</v>
      </c>
    </row>
    <row r="2607" spans="4:7" x14ac:dyDescent="0.3">
      <c r="D2607" s="2" t="s">
        <v>6592</v>
      </c>
      <c r="E2607" s="2">
        <v>33508922</v>
      </c>
      <c r="F2607" s="2">
        <v>40000000</v>
      </c>
      <c r="G2607" s="2">
        <f t="shared" si="40"/>
        <v>-6491078</v>
      </c>
    </row>
    <row r="2608" spans="4:7" x14ac:dyDescent="0.3">
      <c r="D2608" s="2" t="s">
        <v>3063</v>
      </c>
      <c r="E2608" s="2">
        <v>68473360</v>
      </c>
      <c r="F2608" s="2">
        <v>75000000</v>
      </c>
      <c r="G2608" s="2">
        <f t="shared" si="40"/>
        <v>-6526640</v>
      </c>
    </row>
    <row r="2609" spans="4:7" x14ac:dyDescent="0.3">
      <c r="D2609" s="2" t="s">
        <v>16723</v>
      </c>
      <c r="E2609" s="2">
        <v>453079</v>
      </c>
      <c r="F2609" s="2">
        <v>7000000</v>
      </c>
      <c r="G2609" s="2">
        <f t="shared" si="40"/>
        <v>-6546921</v>
      </c>
    </row>
    <row r="2610" spans="4:7" x14ac:dyDescent="0.3">
      <c r="D2610" s="2" t="s">
        <v>11186</v>
      </c>
      <c r="E2610" s="2">
        <v>13391174</v>
      </c>
      <c r="F2610" s="2">
        <v>20000000</v>
      </c>
      <c r="G2610" s="2">
        <f t="shared" si="40"/>
        <v>-6608826</v>
      </c>
    </row>
    <row r="2611" spans="4:7" x14ac:dyDescent="0.3">
      <c r="D2611" s="2" t="s">
        <v>11180</v>
      </c>
      <c r="E2611" s="2">
        <v>13383737</v>
      </c>
      <c r="F2611" s="2">
        <v>20000000</v>
      </c>
      <c r="G2611" s="2">
        <f t="shared" si="40"/>
        <v>-6616263</v>
      </c>
    </row>
    <row r="2612" spans="4:7" x14ac:dyDescent="0.3">
      <c r="D2612" s="2" t="s">
        <v>16703</v>
      </c>
      <c r="E2612" s="2">
        <v>382946</v>
      </c>
      <c r="F2612" s="2">
        <v>7000000</v>
      </c>
      <c r="G2612" s="2">
        <f t="shared" si="40"/>
        <v>-6617054</v>
      </c>
    </row>
    <row r="2613" spans="4:7" x14ac:dyDescent="0.3">
      <c r="D2613" s="2" t="s">
        <v>13101</v>
      </c>
      <c r="E2613" s="2">
        <v>8378141</v>
      </c>
      <c r="F2613" s="2">
        <v>15000000</v>
      </c>
      <c r="G2613" s="2">
        <f t="shared" si="40"/>
        <v>-6621859</v>
      </c>
    </row>
    <row r="2614" spans="4:7" x14ac:dyDescent="0.3">
      <c r="D2614" s="2" t="s">
        <v>5843</v>
      </c>
      <c r="E2614" s="2">
        <v>38360195</v>
      </c>
      <c r="F2614" s="2">
        <v>45000000</v>
      </c>
      <c r="G2614" s="2">
        <f t="shared" si="40"/>
        <v>-6639805</v>
      </c>
    </row>
    <row r="2615" spans="4:7" x14ac:dyDescent="0.3">
      <c r="D2615" s="2" t="s">
        <v>8787</v>
      </c>
      <c r="E2615" s="2">
        <v>22359293</v>
      </c>
      <c r="F2615" s="2">
        <v>29000000</v>
      </c>
      <c r="G2615" s="2">
        <f t="shared" si="40"/>
        <v>-6640707</v>
      </c>
    </row>
    <row r="2616" spans="4:7" x14ac:dyDescent="0.3">
      <c r="D2616" s="2" t="s">
        <v>2237</v>
      </c>
      <c r="E2616" s="2">
        <v>61355436</v>
      </c>
      <c r="F2616" s="2">
        <v>68000000</v>
      </c>
      <c r="G2616" s="2">
        <f t="shared" si="40"/>
        <v>-6644564</v>
      </c>
    </row>
    <row r="2617" spans="4:7" x14ac:dyDescent="0.3">
      <c r="D2617" s="2" t="s">
        <v>13038</v>
      </c>
      <c r="E2617" s="2">
        <v>13337299</v>
      </c>
      <c r="F2617" s="2">
        <v>20000000</v>
      </c>
      <c r="G2617" s="2">
        <f t="shared" si="40"/>
        <v>-6662701</v>
      </c>
    </row>
    <row r="2618" spans="4:7" x14ac:dyDescent="0.3">
      <c r="D2618" s="2" t="s">
        <v>15189</v>
      </c>
      <c r="E2618" s="2">
        <v>3333823</v>
      </c>
      <c r="F2618" s="2">
        <v>10000000</v>
      </c>
      <c r="G2618" s="2">
        <f t="shared" si="40"/>
        <v>-6666177</v>
      </c>
    </row>
    <row r="2619" spans="4:7" x14ac:dyDescent="0.3">
      <c r="D2619" s="2" t="s">
        <v>16805</v>
      </c>
      <c r="E2619" s="2">
        <v>49526</v>
      </c>
      <c r="F2619" s="2">
        <v>6800000</v>
      </c>
      <c r="G2619" s="2">
        <f t="shared" si="40"/>
        <v>-6750474</v>
      </c>
    </row>
    <row r="2620" spans="4:7" x14ac:dyDescent="0.3">
      <c r="D2620" s="2" t="s">
        <v>13796</v>
      </c>
      <c r="E2620" s="2">
        <v>6241697</v>
      </c>
      <c r="F2620" s="2">
        <v>13000000</v>
      </c>
      <c r="G2620" s="2">
        <f t="shared" si="40"/>
        <v>-6758303</v>
      </c>
    </row>
    <row r="2621" spans="4:7" x14ac:dyDescent="0.3">
      <c r="D2621" s="2" t="s">
        <v>16737</v>
      </c>
      <c r="E2621" s="2">
        <v>233103</v>
      </c>
      <c r="F2621" s="2">
        <v>7000000</v>
      </c>
      <c r="G2621" s="2">
        <f t="shared" si="40"/>
        <v>-6766897</v>
      </c>
    </row>
    <row r="2622" spans="4:7" x14ac:dyDescent="0.3">
      <c r="D2622" s="2" t="s">
        <v>13874</v>
      </c>
      <c r="E2622" s="2">
        <v>1712111</v>
      </c>
      <c r="F2622" s="2">
        <v>8495000</v>
      </c>
      <c r="G2622" s="2">
        <f t="shared" si="40"/>
        <v>-6782889</v>
      </c>
    </row>
    <row r="2623" spans="4:7" x14ac:dyDescent="0.3">
      <c r="D2623" s="2" t="s">
        <v>2712</v>
      </c>
      <c r="E2623" s="2">
        <v>73215310</v>
      </c>
      <c r="F2623" s="2">
        <v>80000000</v>
      </c>
      <c r="G2623" s="2">
        <f t="shared" si="40"/>
        <v>-6784690</v>
      </c>
    </row>
    <row r="2624" spans="4:7" x14ac:dyDescent="0.3">
      <c r="D2624" s="2" t="s">
        <v>11202</v>
      </c>
      <c r="E2624" s="2">
        <v>13214030</v>
      </c>
      <c r="F2624" s="2">
        <v>20000000</v>
      </c>
      <c r="G2624" s="2">
        <f t="shared" si="40"/>
        <v>-6785970</v>
      </c>
    </row>
    <row r="2625" spans="4:7" x14ac:dyDescent="0.3">
      <c r="D2625" s="2" t="s">
        <v>16810</v>
      </c>
      <c r="E2625" s="2">
        <v>10696</v>
      </c>
      <c r="F2625" s="2">
        <v>6800000</v>
      </c>
      <c r="G2625" s="2">
        <f t="shared" si="40"/>
        <v>-6789304</v>
      </c>
    </row>
    <row r="2626" spans="4:7" x14ac:dyDescent="0.3">
      <c r="D2626" s="2" t="s">
        <v>8477</v>
      </c>
      <c r="E2626" s="2">
        <v>23209440</v>
      </c>
      <c r="F2626" s="2">
        <v>30000000</v>
      </c>
      <c r="G2626" s="2">
        <f t="shared" si="40"/>
        <v>-6790560</v>
      </c>
    </row>
    <row r="2627" spans="4:7" x14ac:dyDescent="0.3">
      <c r="D2627" s="2" t="s">
        <v>16145</v>
      </c>
      <c r="E2627" s="2">
        <v>3205244</v>
      </c>
      <c r="F2627" s="2">
        <v>10000000</v>
      </c>
      <c r="G2627" s="2">
        <f t="shared" si="40"/>
        <v>-6794756</v>
      </c>
    </row>
    <row r="2628" spans="4:7" x14ac:dyDescent="0.3">
      <c r="D2628" s="2" t="s">
        <v>16715</v>
      </c>
      <c r="E2628" s="2">
        <v>196067</v>
      </c>
      <c r="F2628" s="2">
        <v>7000000</v>
      </c>
      <c r="G2628" s="2">
        <f t="shared" si="40"/>
        <v>-6803933</v>
      </c>
    </row>
    <row r="2629" spans="4:7" x14ac:dyDescent="0.3">
      <c r="D2629" s="2" t="s">
        <v>8061</v>
      </c>
      <c r="E2629" s="2">
        <v>24185781</v>
      </c>
      <c r="F2629" s="2">
        <v>31000000</v>
      </c>
      <c r="G2629" s="2">
        <f t="shared" ref="G2629:G2692" si="41">E2629-F2629</f>
        <v>-6814219</v>
      </c>
    </row>
    <row r="2630" spans="4:7" x14ac:dyDescent="0.3">
      <c r="D2630" s="2" t="s">
        <v>13088</v>
      </c>
      <c r="E2630" s="2">
        <v>9172810</v>
      </c>
      <c r="F2630" s="2">
        <v>16000000</v>
      </c>
      <c r="G2630" s="2">
        <f t="shared" si="41"/>
        <v>-6827190</v>
      </c>
    </row>
    <row r="2631" spans="4:7" x14ac:dyDescent="0.3">
      <c r="D2631" s="2" t="s">
        <v>10309</v>
      </c>
      <c r="E2631" s="2">
        <v>16123851</v>
      </c>
      <c r="F2631" s="2">
        <v>23000000</v>
      </c>
      <c r="G2631" s="2">
        <f t="shared" si="41"/>
        <v>-6876149</v>
      </c>
    </row>
    <row r="2632" spans="4:7" x14ac:dyDescent="0.3">
      <c r="D2632" s="2" t="s">
        <v>7223</v>
      </c>
      <c r="E2632" s="2">
        <v>30105968</v>
      </c>
      <c r="F2632" s="2">
        <v>37000000</v>
      </c>
      <c r="G2632" s="2">
        <f t="shared" si="41"/>
        <v>-6894032</v>
      </c>
    </row>
    <row r="2633" spans="4:7" x14ac:dyDescent="0.3">
      <c r="D2633" s="2" t="s">
        <v>13110</v>
      </c>
      <c r="E2633" s="2">
        <v>8080116</v>
      </c>
      <c r="F2633" s="2">
        <v>15000000</v>
      </c>
      <c r="G2633" s="2">
        <f t="shared" si="41"/>
        <v>-6919884</v>
      </c>
    </row>
    <row r="2634" spans="4:7" x14ac:dyDescent="0.3">
      <c r="D2634" s="2" t="s">
        <v>16170</v>
      </c>
      <c r="E2634" s="2">
        <v>1071240</v>
      </c>
      <c r="F2634" s="2">
        <v>8000000</v>
      </c>
      <c r="G2634" s="2">
        <f t="shared" si="41"/>
        <v>-6928760</v>
      </c>
    </row>
    <row r="2635" spans="4:7" x14ac:dyDescent="0.3">
      <c r="D2635" s="2" t="s">
        <v>8492</v>
      </c>
      <c r="E2635" s="2">
        <v>23070045</v>
      </c>
      <c r="F2635" s="2">
        <v>30000000</v>
      </c>
      <c r="G2635" s="2">
        <f t="shared" si="41"/>
        <v>-6929955</v>
      </c>
    </row>
    <row r="2636" spans="4:7" x14ac:dyDescent="0.3">
      <c r="D2636" s="2" t="s">
        <v>7551</v>
      </c>
      <c r="E2636" s="2">
        <v>28064226</v>
      </c>
      <c r="F2636" s="2">
        <v>35000000</v>
      </c>
      <c r="G2636" s="2">
        <f t="shared" si="41"/>
        <v>-6935774</v>
      </c>
    </row>
    <row r="2637" spans="4:7" x14ac:dyDescent="0.3">
      <c r="D2637" s="2" t="s">
        <v>15208</v>
      </c>
      <c r="E2637" s="2">
        <v>3060858</v>
      </c>
      <c r="F2637" s="2">
        <v>10000000</v>
      </c>
      <c r="G2637" s="2">
        <f t="shared" si="41"/>
        <v>-6939142</v>
      </c>
    </row>
    <row r="2638" spans="4:7" x14ac:dyDescent="0.3">
      <c r="D2638" s="2" t="s">
        <v>16734</v>
      </c>
      <c r="E2638" s="2">
        <v>46451</v>
      </c>
      <c r="F2638" s="2">
        <v>7000000</v>
      </c>
      <c r="G2638" s="2">
        <f t="shared" si="41"/>
        <v>-6953549</v>
      </c>
    </row>
    <row r="2639" spans="4:7" x14ac:dyDescent="0.3">
      <c r="D2639" s="2" t="s">
        <v>15204</v>
      </c>
      <c r="E2639" s="2">
        <v>3041803</v>
      </c>
      <c r="F2639" s="2">
        <v>10000000</v>
      </c>
      <c r="G2639" s="2">
        <f t="shared" si="41"/>
        <v>-6958197</v>
      </c>
    </row>
    <row r="2640" spans="4:7" x14ac:dyDescent="0.3">
      <c r="D2640" s="2" t="s">
        <v>4115</v>
      </c>
      <c r="E2640" s="2">
        <v>59035104</v>
      </c>
      <c r="F2640" s="2">
        <v>66000000</v>
      </c>
      <c r="G2640" s="2">
        <f t="shared" si="41"/>
        <v>-6964896</v>
      </c>
    </row>
    <row r="2641" spans="4:7" x14ac:dyDescent="0.3">
      <c r="D2641" s="2" t="s">
        <v>14280</v>
      </c>
      <c r="E2641" s="2">
        <v>5032496</v>
      </c>
      <c r="F2641" s="2">
        <v>12000000</v>
      </c>
      <c r="G2641" s="2">
        <f t="shared" si="41"/>
        <v>-6967504</v>
      </c>
    </row>
    <row r="2642" spans="4:7" x14ac:dyDescent="0.3">
      <c r="D2642" s="2" t="s">
        <v>14715</v>
      </c>
      <c r="E2642" s="2">
        <v>23838</v>
      </c>
      <c r="F2642" s="2">
        <v>7000000</v>
      </c>
      <c r="G2642" s="2">
        <f t="shared" si="41"/>
        <v>-6976162</v>
      </c>
    </row>
    <row r="2643" spans="4:7" x14ac:dyDescent="0.3">
      <c r="D2643" s="2" t="s">
        <v>1785</v>
      </c>
      <c r="E2643" s="2">
        <v>85017401</v>
      </c>
      <c r="F2643" s="2">
        <v>92000000</v>
      </c>
      <c r="G2643" s="2">
        <f t="shared" si="41"/>
        <v>-6982599</v>
      </c>
    </row>
    <row r="2644" spans="4:7" x14ac:dyDescent="0.3">
      <c r="D2644" s="2" t="s">
        <v>5869</v>
      </c>
      <c r="E2644" s="2">
        <v>27972410</v>
      </c>
      <c r="F2644" s="2">
        <v>35000000</v>
      </c>
      <c r="G2644" s="2">
        <f t="shared" si="41"/>
        <v>-7027590</v>
      </c>
    </row>
    <row r="2645" spans="4:7" x14ac:dyDescent="0.3">
      <c r="D2645" s="2" t="s">
        <v>10137</v>
      </c>
      <c r="E2645" s="2">
        <v>16964743</v>
      </c>
      <c r="F2645" s="2">
        <v>24000000</v>
      </c>
      <c r="G2645" s="2">
        <f t="shared" si="41"/>
        <v>-7035257</v>
      </c>
    </row>
    <row r="2646" spans="4:7" x14ac:dyDescent="0.3">
      <c r="D2646" s="2" t="s">
        <v>14288</v>
      </c>
      <c r="E2646" s="2">
        <v>4922166</v>
      </c>
      <c r="F2646" s="2">
        <v>12000000</v>
      </c>
      <c r="G2646" s="2">
        <f t="shared" si="41"/>
        <v>-7077834</v>
      </c>
    </row>
    <row r="2647" spans="4:7" x14ac:dyDescent="0.3">
      <c r="D2647" s="2" t="s">
        <v>14292</v>
      </c>
      <c r="E2647" s="2">
        <v>4903000</v>
      </c>
      <c r="F2647" s="2">
        <v>12000000</v>
      </c>
      <c r="G2647" s="2">
        <f t="shared" si="41"/>
        <v>-7097000</v>
      </c>
    </row>
    <row r="2648" spans="4:7" x14ac:dyDescent="0.3">
      <c r="D2648" s="2" t="s">
        <v>14577</v>
      </c>
      <c r="E2648" s="2">
        <v>4884663</v>
      </c>
      <c r="F2648" s="2">
        <v>12000000</v>
      </c>
      <c r="G2648" s="2">
        <f t="shared" si="41"/>
        <v>-7115337</v>
      </c>
    </row>
    <row r="2649" spans="4:7" x14ac:dyDescent="0.3">
      <c r="D2649" s="2" t="s">
        <v>15504</v>
      </c>
      <c r="E2649" s="2">
        <v>2483955</v>
      </c>
      <c r="F2649" s="2">
        <v>9600000</v>
      </c>
      <c r="G2649" s="2">
        <f t="shared" si="41"/>
        <v>-7116045</v>
      </c>
    </row>
    <row r="2650" spans="4:7" x14ac:dyDescent="0.3">
      <c r="D2650" s="2" t="s">
        <v>13804</v>
      </c>
      <c r="E2650" s="2">
        <v>5871603</v>
      </c>
      <c r="F2650" s="2">
        <v>13000000</v>
      </c>
      <c r="G2650" s="2">
        <f t="shared" si="41"/>
        <v>-7128397</v>
      </c>
    </row>
    <row r="2651" spans="4:7" x14ac:dyDescent="0.3">
      <c r="D2651" s="2" t="s">
        <v>6610</v>
      </c>
      <c r="E2651" s="2">
        <v>32853640</v>
      </c>
      <c r="F2651" s="2">
        <v>40000000</v>
      </c>
      <c r="G2651" s="2">
        <f t="shared" si="41"/>
        <v>-7146360</v>
      </c>
    </row>
    <row r="2652" spans="4:7" x14ac:dyDescent="0.3">
      <c r="D2652" s="2" t="s">
        <v>5317</v>
      </c>
      <c r="E2652" s="2">
        <v>32800000</v>
      </c>
      <c r="F2652" s="2">
        <v>40000000</v>
      </c>
      <c r="G2652" s="2">
        <f t="shared" si="41"/>
        <v>-7200000</v>
      </c>
    </row>
    <row r="2653" spans="4:7" x14ac:dyDescent="0.3">
      <c r="D2653" s="2" t="s">
        <v>9763</v>
      </c>
      <c r="E2653" s="2">
        <v>17791031</v>
      </c>
      <c r="F2653" s="2">
        <v>25000000</v>
      </c>
      <c r="G2653" s="2">
        <f t="shared" si="41"/>
        <v>-7208969</v>
      </c>
    </row>
    <row r="2654" spans="4:7" x14ac:dyDescent="0.3">
      <c r="D2654" s="2" t="s">
        <v>9729</v>
      </c>
      <c r="E2654" s="2">
        <v>15785632</v>
      </c>
      <c r="F2654" s="2">
        <v>23000000</v>
      </c>
      <c r="G2654" s="2">
        <f t="shared" si="41"/>
        <v>-7214368</v>
      </c>
    </row>
    <row r="2655" spans="4:7" x14ac:dyDescent="0.3">
      <c r="D2655" s="2" t="s">
        <v>16282</v>
      </c>
      <c r="E2655" s="2">
        <v>671240</v>
      </c>
      <c r="F2655" s="2">
        <v>7900000</v>
      </c>
      <c r="G2655" s="2">
        <f t="shared" si="41"/>
        <v>-7228760</v>
      </c>
    </row>
    <row r="2656" spans="4:7" x14ac:dyDescent="0.3">
      <c r="D2656" s="2" t="s">
        <v>13116</v>
      </c>
      <c r="E2656" s="2">
        <v>7757130</v>
      </c>
      <c r="F2656" s="2">
        <v>15000000</v>
      </c>
      <c r="G2656" s="2">
        <f t="shared" si="41"/>
        <v>-7242870</v>
      </c>
    </row>
    <row r="2657" spans="4:7" x14ac:dyDescent="0.3">
      <c r="D2657" s="2" t="s">
        <v>14637</v>
      </c>
      <c r="E2657" s="2">
        <v>3753806</v>
      </c>
      <c r="F2657" s="2">
        <v>11000000</v>
      </c>
      <c r="G2657" s="2">
        <f t="shared" si="41"/>
        <v>-7246194</v>
      </c>
    </row>
    <row r="2658" spans="4:7" x14ac:dyDescent="0.3">
      <c r="D2658" s="2" t="s">
        <v>9769</v>
      </c>
      <c r="E2658" s="2">
        <v>17718223</v>
      </c>
      <c r="F2658" s="2">
        <v>25000000</v>
      </c>
      <c r="G2658" s="2">
        <f t="shared" si="41"/>
        <v>-7281777</v>
      </c>
    </row>
    <row r="2659" spans="4:7" x14ac:dyDescent="0.3">
      <c r="D2659" s="2" t="s">
        <v>14297</v>
      </c>
      <c r="E2659" s="2">
        <v>4717455</v>
      </c>
      <c r="F2659" s="2">
        <v>12000000</v>
      </c>
      <c r="G2659" s="2">
        <f t="shared" si="41"/>
        <v>-7282545</v>
      </c>
    </row>
    <row r="2660" spans="4:7" x14ac:dyDescent="0.3">
      <c r="D2660" s="2" t="s">
        <v>16385</v>
      </c>
      <c r="E2660" s="2">
        <v>197148</v>
      </c>
      <c r="F2660" s="2">
        <v>7500000</v>
      </c>
      <c r="G2660" s="2">
        <f t="shared" si="41"/>
        <v>-7302852</v>
      </c>
    </row>
    <row r="2661" spans="4:7" x14ac:dyDescent="0.3">
      <c r="D2661" s="2" t="s">
        <v>3248</v>
      </c>
      <c r="E2661" s="2">
        <v>62647540</v>
      </c>
      <c r="F2661" s="2">
        <v>70000000</v>
      </c>
      <c r="G2661" s="2">
        <f t="shared" si="41"/>
        <v>-7352460</v>
      </c>
    </row>
    <row r="2662" spans="4:7" x14ac:dyDescent="0.3">
      <c r="D2662" s="2" t="s">
        <v>11230</v>
      </c>
      <c r="E2662" s="2">
        <v>12626905</v>
      </c>
      <c r="F2662" s="2">
        <v>20000000</v>
      </c>
      <c r="G2662" s="2">
        <f t="shared" si="41"/>
        <v>-7373095</v>
      </c>
    </row>
    <row r="2663" spans="4:7" x14ac:dyDescent="0.3">
      <c r="D2663" s="2" t="s">
        <v>1545</v>
      </c>
      <c r="E2663" s="2">
        <v>102608827</v>
      </c>
      <c r="F2663" s="2">
        <v>110000000</v>
      </c>
      <c r="G2663" s="2">
        <f t="shared" si="41"/>
        <v>-7391173</v>
      </c>
    </row>
    <row r="2664" spans="4:7" x14ac:dyDescent="0.3">
      <c r="D2664" s="2" t="s">
        <v>16199</v>
      </c>
      <c r="E2664" s="2">
        <v>568695</v>
      </c>
      <c r="F2664" s="2">
        <v>8000000</v>
      </c>
      <c r="G2664" s="2">
        <f t="shared" si="41"/>
        <v>-7431305</v>
      </c>
    </row>
    <row r="2665" spans="4:7" x14ac:dyDescent="0.3">
      <c r="D2665" s="2" t="s">
        <v>13133</v>
      </c>
      <c r="E2665" s="2">
        <v>7556708</v>
      </c>
      <c r="F2665" s="2">
        <v>15000000</v>
      </c>
      <c r="G2665" s="2">
        <f t="shared" si="41"/>
        <v>-7443292</v>
      </c>
    </row>
    <row r="2666" spans="4:7" x14ac:dyDescent="0.3">
      <c r="D2666" s="2" t="s">
        <v>16176</v>
      </c>
      <c r="E2666" s="2">
        <v>532190</v>
      </c>
      <c r="F2666" s="2">
        <v>8000000</v>
      </c>
      <c r="G2666" s="2">
        <f t="shared" si="41"/>
        <v>-7467810</v>
      </c>
    </row>
    <row r="2667" spans="4:7" x14ac:dyDescent="0.3">
      <c r="D2667" s="2" t="s">
        <v>15720</v>
      </c>
      <c r="E2667" s="2">
        <v>1530535</v>
      </c>
      <c r="F2667" s="2">
        <v>9000000</v>
      </c>
      <c r="G2667" s="2">
        <f t="shared" si="41"/>
        <v>-7469465</v>
      </c>
    </row>
    <row r="2668" spans="4:7" x14ac:dyDescent="0.3">
      <c r="D2668" s="2" t="s">
        <v>8484</v>
      </c>
      <c r="E2668" s="2">
        <v>22526144</v>
      </c>
      <c r="F2668" s="2">
        <v>30000000</v>
      </c>
      <c r="G2668" s="2">
        <f t="shared" si="41"/>
        <v>-7473856</v>
      </c>
    </row>
    <row r="2669" spans="4:7" x14ac:dyDescent="0.3">
      <c r="D2669" s="2" t="s">
        <v>8007</v>
      </c>
      <c r="E2669" s="2">
        <v>22525921</v>
      </c>
      <c r="F2669" s="2">
        <v>30000000</v>
      </c>
      <c r="G2669" s="2">
        <f t="shared" si="41"/>
        <v>-7474079</v>
      </c>
    </row>
    <row r="2670" spans="4:7" x14ac:dyDescent="0.3">
      <c r="D2670" s="2" t="s">
        <v>2217</v>
      </c>
      <c r="E2670" s="2">
        <v>72515360</v>
      </c>
      <c r="F2670" s="2">
        <v>80000000</v>
      </c>
      <c r="G2670" s="2">
        <f t="shared" si="41"/>
        <v>-7484640</v>
      </c>
    </row>
    <row r="2671" spans="4:7" x14ac:dyDescent="0.3">
      <c r="D2671" s="2" t="s">
        <v>1073</v>
      </c>
      <c r="E2671" s="2">
        <v>122512052</v>
      </c>
      <c r="F2671" s="2">
        <v>130000000</v>
      </c>
      <c r="G2671" s="2">
        <f t="shared" si="41"/>
        <v>-7487948</v>
      </c>
    </row>
    <row r="2672" spans="4:7" x14ac:dyDescent="0.3">
      <c r="D2672" s="2" t="s">
        <v>11929</v>
      </c>
      <c r="E2672" s="2">
        <v>10494494</v>
      </c>
      <c r="F2672" s="2">
        <v>18000000</v>
      </c>
      <c r="G2672" s="2">
        <f t="shared" si="41"/>
        <v>-7505506</v>
      </c>
    </row>
    <row r="2673" spans="4:7" x14ac:dyDescent="0.3">
      <c r="D2673" s="2" t="s">
        <v>10604</v>
      </c>
      <c r="E2673" s="2">
        <v>9430988</v>
      </c>
      <c r="F2673" s="2">
        <v>17000000</v>
      </c>
      <c r="G2673" s="2">
        <f t="shared" si="41"/>
        <v>-7569012</v>
      </c>
    </row>
    <row r="2674" spans="4:7" x14ac:dyDescent="0.3">
      <c r="D2674" s="2" t="s">
        <v>11198</v>
      </c>
      <c r="E2674" s="2">
        <v>12398628</v>
      </c>
      <c r="F2674" s="2">
        <v>20000000</v>
      </c>
      <c r="G2674" s="2">
        <f t="shared" si="41"/>
        <v>-7601372</v>
      </c>
    </row>
    <row r="2675" spans="4:7" x14ac:dyDescent="0.3">
      <c r="D2675" s="2" t="s">
        <v>16204</v>
      </c>
      <c r="E2675" s="2">
        <v>398420</v>
      </c>
      <c r="F2675" s="2">
        <v>8000000</v>
      </c>
      <c r="G2675" s="2">
        <f t="shared" si="41"/>
        <v>-7601580</v>
      </c>
    </row>
    <row r="2676" spans="4:7" x14ac:dyDescent="0.3">
      <c r="D2676" s="2" t="s">
        <v>16214</v>
      </c>
      <c r="E2676" s="2">
        <v>336456</v>
      </c>
      <c r="F2676" s="2">
        <v>8000000</v>
      </c>
      <c r="G2676" s="2">
        <f t="shared" si="41"/>
        <v>-7663544</v>
      </c>
    </row>
    <row r="2677" spans="4:7" x14ac:dyDescent="0.3">
      <c r="D2677" s="2" t="s">
        <v>15217</v>
      </c>
      <c r="E2677" s="2">
        <v>2331318</v>
      </c>
      <c r="F2677" s="2">
        <v>10000000</v>
      </c>
      <c r="G2677" s="2">
        <f t="shared" si="41"/>
        <v>-7668682</v>
      </c>
    </row>
    <row r="2678" spans="4:7" x14ac:dyDescent="0.3">
      <c r="D2678" s="2" t="s">
        <v>3459</v>
      </c>
      <c r="E2678" s="2">
        <v>62321039</v>
      </c>
      <c r="F2678" s="2">
        <v>70000000</v>
      </c>
      <c r="G2678" s="2">
        <f t="shared" si="41"/>
        <v>-7678961</v>
      </c>
    </row>
    <row r="2679" spans="4:7" x14ac:dyDescent="0.3">
      <c r="D2679" s="2" t="s">
        <v>14377</v>
      </c>
      <c r="E2679" s="2">
        <v>303439</v>
      </c>
      <c r="F2679" s="2">
        <v>8000000</v>
      </c>
      <c r="G2679" s="2">
        <f t="shared" si="41"/>
        <v>-7696561</v>
      </c>
    </row>
    <row r="2680" spans="4:7" x14ac:dyDescent="0.3">
      <c r="D2680" s="2" t="s">
        <v>16222</v>
      </c>
      <c r="E2680" s="2">
        <v>298110</v>
      </c>
      <c r="F2680" s="2">
        <v>8000000</v>
      </c>
      <c r="G2680" s="2">
        <f t="shared" si="41"/>
        <v>-7701890</v>
      </c>
    </row>
    <row r="2681" spans="4:7" x14ac:dyDescent="0.3">
      <c r="D2681" s="2" t="s">
        <v>10141</v>
      </c>
      <c r="E2681" s="2">
        <v>16290976</v>
      </c>
      <c r="F2681" s="2">
        <v>24000000</v>
      </c>
      <c r="G2681" s="2">
        <f t="shared" si="41"/>
        <v>-7709024</v>
      </c>
    </row>
    <row r="2682" spans="4:7" x14ac:dyDescent="0.3">
      <c r="D2682" s="2" t="s">
        <v>9943</v>
      </c>
      <c r="E2682" s="2">
        <v>9286314</v>
      </c>
      <c r="F2682" s="2">
        <v>17000000</v>
      </c>
      <c r="G2682" s="2">
        <f t="shared" si="41"/>
        <v>-7713686</v>
      </c>
    </row>
    <row r="2683" spans="4:7" x14ac:dyDescent="0.3">
      <c r="D2683" s="2" t="s">
        <v>9044</v>
      </c>
      <c r="E2683" s="2">
        <v>20285518</v>
      </c>
      <c r="F2683" s="2">
        <v>28000000</v>
      </c>
      <c r="G2683" s="2">
        <f t="shared" si="41"/>
        <v>-7714482</v>
      </c>
    </row>
    <row r="2684" spans="4:7" x14ac:dyDescent="0.3">
      <c r="D2684" s="2" t="s">
        <v>12641</v>
      </c>
      <c r="E2684" s="2">
        <v>7774730</v>
      </c>
      <c r="F2684" s="2">
        <v>15500000</v>
      </c>
      <c r="G2684" s="2">
        <f t="shared" si="41"/>
        <v>-7725270</v>
      </c>
    </row>
    <row r="2685" spans="4:7" x14ac:dyDescent="0.3">
      <c r="D2685" s="2" t="s">
        <v>10446</v>
      </c>
      <c r="E2685" s="2">
        <v>14252830</v>
      </c>
      <c r="F2685" s="2">
        <v>22000000</v>
      </c>
      <c r="G2685" s="2">
        <f t="shared" si="41"/>
        <v>-7747170</v>
      </c>
    </row>
    <row r="2686" spans="4:7" x14ac:dyDescent="0.3">
      <c r="D2686" s="2" t="s">
        <v>13161</v>
      </c>
      <c r="E2686" s="2">
        <v>7219578</v>
      </c>
      <c r="F2686" s="2">
        <v>15000000</v>
      </c>
      <c r="G2686" s="2">
        <f t="shared" si="41"/>
        <v>-7780422</v>
      </c>
    </row>
    <row r="2687" spans="4:7" x14ac:dyDescent="0.3">
      <c r="D2687" s="2" t="s">
        <v>4889</v>
      </c>
      <c r="E2687" s="2">
        <v>45207112</v>
      </c>
      <c r="F2687" s="2">
        <v>53000000</v>
      </c>
      <c r="G2687" s="2">
        <f t="shared" si="41"/>
        <v>-7792888</v>
      </c>
    </row>
    <row r="2688" spans="4:7" x14ac:dyDescent="0.3">
      <c r="D2688" s="2" t="s">
        <v>15221</v>
      </c>
      <c r="E2688" s="2">
        <v>2185266</v>
      </c>
      <c r="F2688" s="2">
        <v>10000000</v>
      </c>
      <c r="G2688" s="2">
        <f t="shared" si="41"/>
        <v>-7814734</v>
      </c>
    </row>
    <row r="2689" spans="4:7" x14ac:dyDescent="0.3">
      <c r="D2689" s="2" t="s">
        <v>11211</v>
      </c>
      <c r="E2689" s="2">
        <v>12134420</v>
      </c>
      <c r="F2689" s="2">
        <v>20000000</v>
      </c>
      <c r="G2689" s="2">
        <f t="shared" si="41"/>
        <v>-7865580</v>
      </c>
    </row>
    <row r="2690" spans="4:7" x14ac:dyDescent="0.3">
      <c r="D2690" s="2" t="s">
        <v>16226</v>
      </c>
      <c r="E2690" s="2">
        <v>127144</v>
      </c>
      <c r="F2690" s="2">
        <v>8000000</v>
      </c>
      <c r="G2690" s="2">
        <f t="shared" si="41"/>
        <v>-7872856</v>
      </c>
    </row>
    <row r="2691" spans="4:7" x14ac:dyDescent="0.3">
      <c r="D2691" s="2" t="s">
        <v>16229</v>
      </c>
      <c r="E2691" s="2">
        <v>117190</v>
      </c>
      <c r="F2691" s="2">
        <v>8000000</v>
      </c>
      <c r="G2691" s="2">
        <f t="shared" si="41"/>
        <v>-7882810</v>
      </c>
    </row>
    <row r="2692" spans="4:7" x14ac:dyDescent="0.3">
      <c r="D2692" s="2" t="s">
        <v>5404</v>
      </c>
      <c r="E2692" s="2">
        <v>17114882</v>
      </c>
      <c r="F2692" s="2">
        <v>25000000</v>
      </c>
      <c r="G2692" s="2">
        <f t="shared" si="41"/>
        <v>-7885118</v>
      </c>
    </row>
    <row r="2693" spans="4:7" x14ac:dyDescent="0.3">
      <c r="D2693" s="2" t="s">
        <v>16234</v>
      </c>
      <c r="E2693" s="2">
        <v>108662</v>
      </c>
      <c r="F2693" s="2">
        <v>8000000</v>
      </c>
      <c r="G2693" s="2">
        <f t="shared" ref="G2693:G2756" si="42">E2693-F2693</f>
        <v>-7891338</v>
      </c>
    </row>
    <row r="2694" spans="4:7" x14ac:dyDescent="0.3">
      <c r="D2694" s="2" t="s">
        <v>15391</v>
      </c>
      <c r="E2694" s="2">
        <v>100503</v>
      </c>
      <c r="F2694" s="2">
        <v>8000000</v>
      </c>
      <c r="G2694" s="2">
        <f t="shared" si="42"/>
        <v>-7899497</v>
      </c>
    </row>
    <row r="2695" spans="4:7" x14ac:dyDescent="0.3">
      <c r="D2695" s="2" t="s">
        <v>8531</v>
      </c>
      <c r="E2695" s="2">
        <v>17100000</v>
      </c>
      <c r="F2695" s="2">
        <v>25000000</v>
      </c>
      <c r="G2695" s="2">
        <f t="shared" si="42"/>
        <v>-7900000</v>
      </c>
    </row>
    <row r="2696" spans="4:7" x14ac:dyDescent="0.3">
      <c r="D2696" s="2" t="s">
        <v>13630</v>
      </c>
      <c r="E2696" s="2">
        <v>2086345</v>
      </c>
      <c r="F2696" s="2">
        <v>10000000</v>
      </c>
      <c r="G2696" s="2">
        <f t="shared" si="42"/>
        <v>-7913655</v>
      </c>
    </row>
    <row r="2697" spans="4:7" x14ac:dyDescent="0.3">
      <c r="D2697" s="2" t="s">
        <v>13846</v>
      </c>
      <c r="E2697" s="2">
        <v>3074838</v>
      </c>
      <c r="F2697" s="2">
        <v>11000000</v>
      </c>
      <c r="G2697" s="2">
        <f t="shared" si="42"/>
        <v>-7925162</v>
      </c>
    </row>
    <row r="2698" spans="4:7" x14ac:dyDescent="0.3">
      <c r="D2698" s="2" t="s">
        <v>11708</v>
      </c>
      <c r="E2698" s="2">
        <v>10562387</v>
      </c>
      <c r="F2698" s="2">
        <v>18500000</v>
      </c>
      <c r="G2698" s="2">
        <f t="shared" si="42"/>
        <v>-7937613</v>
      </c>
    </row>
    <row r="2699" spans="4:7" x14ac:dyDescent="0.3">
      <c r="D2699" s="2" t="s">
        <v>16241</v>
      </c>
      <c r="E2699" s="2">
        <v>53481</v>
      </c>
      <c r="F2699" s="2">
        <v>8000000</v>
      </c>
      <c r="G2699" s="2">
        <f t="shared" si="42"/>
        <v>-7946519</v>
      </c>
    </row>
    <row r="2700" spans="4:7" x14ac:dyDescent="0.3">
      <c r="D2700" s="2" t="s">
        <v>16252</v>
      </c>
      <c r="E2700" s="2">
        <v>52961</v>
      </c>
      <c r="F2700" s="2">
        <v>8000000</v>
      </c>
      <c r="G2700" s="2">
        <f t="shared" si="42"/>
        <v>-7947039</v>
      </c>
    </row>
    <row r="2701" spans="4:7" x14ac:dyDescent="0.3">
      <c r="D2701" s="2" t="s">
        <v>15780</v>
      </c>
      <c r="E2701" s="2">
        <v>1046166</v>
      </c>
      <c r="F2701" s="2">
        <v>9000000</v>
      </c>
      <c r="G2701" s="2">
        <f t="shared" si="42"/>
        <v>-7953834</v>
      </c>
    </row>
    <row r="2702" spans="4:7" x14ac:dyDescent="0.3">
      <c r="D2702" s="2" t="s">
        <v>14640</v>
      </c>
      <c r="E2702" s="2">
        <v>3034181</v>
      </c>
      <c r="F2702" s="2">
        <v>11000000</v>
      </c>
      <c r="G2702" s="2">
        <f t="shared" si="42"/>
        <v>-7965819</v>
      </c>
    </row>
    <row r="2703" spans="4:7" x14ac:dyDescent="0.3">
      <c r="D2703" s="2" t="s">
        <v>15899</v>
      </c>
      <c r="E2703" s="2">
        <v>4018695</v>
      </c>
      <c r="F2703" s="2">
        <v>12000000</v>
      </c>
      <c r="G2703" s="2">
        <f t="shared" si="42"/>
        <v>-7981305</v>
      </c>
    </row>
    <row r="2704" spans="4:7" x14ac:dyDescent="0.3">
      <c r="D2704" s="2" t="s">
        <v>13813</v>
      </c>
      <c r="E2704" s="2">
        <v>5002310</v>
      </c>
      <c r="F2704" s="2">
        <v>13000000</v>
      </c>
      <c r="G2704" s="2">
        <f t="shared" si="42"/>
        <v>-7997690</v>
      </c>
    </row>
    <row r="2705" spans="4:7" x14ac:dyDescent="0.3">
      <c r="D2705" s="2" t="s">
        <v>13625</v>
      </c>
      <c r="E2705" s="2">
        <v>5501940</v>
      </c>
      <c r="F2705" s="2">
        <v>13500000</v>
      </c>
      <c r="G2705" s="2">
        <f t="shared" si="42"/>
        <v>-7998060</v>
      </c>
    </row>
    <row r="2706" spans="4:7" x14ac:dyDescent="0.3">
      <c r="D2706" s="2" t="s">
        <v>16679</v>
      </c>
      <c r="E2706" s="2">
        <v>1000000</v>
      </c>
      <c r="F2706" s="2">
        <v>9000000</v>
      </c>
      <c r="G2706" s="2">
        <f t="shared" si="42"/>
        <v>-8000000</v>
      </c>
    </row>
    <row r="2707" spans="4:7" x14ac:dyDescent="0.3">
      <c r="D2707" s="2" t="s">
        <v>10049</v>
      </c>
      <c r="E2707" s="2">
        <v>16969390</v>
      </c>
      <c r="F2707" s="2">
        <v>25000000</v>
      </c>
      <c r="G2707" s="2">
        <f t="shared" si="42"/>
        <v>-8030610</v>
      </c>
    </row>
    <row r="2708" spans="4:7" x14ac:dyDescent="0.3">
      <c r="D2708" s="2" t="s">
        <v>14324</v>
      </c>
      <c r="E2708" s="2">
        <v>3950294</v>
      </c>
      <c r="F2708" s="2">
        <v>12000000</v>
      </c>
      <c r="G2708" s="2">
        <f t="shared" si="42"/>
        <v>-8049706</v>
      </c>
    </row>
    <row r="2709" spans="4:7" x14ac:dyDescent="0.3">
      <c r="D2709" s="2" t="s">
        <v>15255</v>
      </c>
      <c r="E2709" s="2">
        <v>1939441</v>
      </c>
      <c r="F2709" s="2">
        <v>10000000</v>
      </c>
      <c r="G2709" s="2">
        <f t="shared" si="42"/>
        <v>-8060559</v>
      </c>
    </row>
    <row r="2710" spans="4:7" x14ac:dyDescent="0.3">
      <c r="D2710" s="2" t="s">
        <v>1092</v>
      </c>
      <c r="E2710" s="2">
        <v>126930660</v>
      </c>
      <c r="F2710" s="2">
        <v>135000000</v>
      </c>
      <c r="G2710" s="2">
        <f t="shared" si="42"/>
        <v>-8069340</v>
      </c>
    </row>
    <row r="2711" spans="4:7" x14ac:dyDescent="0.3">
      <c r="D2711" s="2" t="s">
        <v>13817</v>
      </c>
      <c r="E2711" s="2">
        <v>4919896</v>
      </c>
      <c r="F2711" s="2">
        <v>13000000</v>
      </c>
      <c r="G2711" s="2">
        <f t="shared" si="42"/>
        <v>-8080104</v>
      </c>
    </row>
    <row r="2712" spans="4:7" x14ac:dyDescent="0.3">
      <c r="D2712" s="2" t="s">
        <v>1967</v>
      </c>
      <c r="E2712" s="2">
        <v>86897182</v>
      </c>
      <c r="F2712" s="2">
        <v>95000000</v>
      </c>
      <c r="G2712" s="2">
        <f t="shared" si="42"/>
        <v>-8102818</v>
      </c>
    </row>
    <row r="2713" spans="4:7" x14ac:dyDescent="0.3">
      <c r="D2713" s="2" t="s">
        <v>15763</v>
      </c>
      <c r="E2713" s="2">
        <v>883887</v>
      </c>
      <c r="F2713" s="2">
        <v>9000000</v>
      </c>
      <c r="G2713" s="2">
        <f t="shared" si="42"/>
        <v>-8116113</v>
      </c>
    </row>
    <row r="2714" spans="4:7" x14ac:dyDescent="0.3">
      <c r="D2714" s="2" t="s">
        <v>4505</v>
      </c>
      <c r="E2714" s="2">
        <v>49875589</v>
      </c>
      <c r="F2714" s="2">
        <v>58000000</v>
      </c>
      <c r="G2714" s="2">
        <f t="shared" si="42"/>
        <v>-8124411</v>
      </c>
    </row>
    <row r="2715" spans="4:7" x14ac:dyDescent="0.3">
      <c r="D2715" s="2" t="s">
        <v>13827</v>
      </c>
      <c r="E2715" s="2">
        <v>4857376</v>
      </c>
      <c r="F2715" s="2">
        <v>13000000</v>
      </c>
      <c r="G2715" s="2">
        <f t="shared" si="42"/>
        <v>-8142624</v>
      </c>
    </row>
    <row r="2716" spans="4:7" x14ac:dyDescent="0.3">
      <c r="D2716" s="2" t="s">
        <v>6623</v>
      </c>
      <c r="E2716" s="2">
        <v>31836745</v>
      </c>
      <c r="F2716" s="2">
        <v>40000000</v>
      </c>
      <c r="G2716" s="2">
        <f t="shared" si="42"/>
        <v>-8163255</v>
      </c>
    </row>
    <row r="2717" spans="4:7" x14ac:dyDescent="0.3">
      <c r="D2717" s="2" t="s">
        <v>9723</v>
      </c>
      <c r="E2717" s="2">
        <v>21835784</v>
      </c>
      <c r="F2717" s="2">
        <v>30000000</v>
      </c>
      <c r="G2717" s="2">
        <f t="shared" si="42"/>
        <v>-8164216</v>
      </c>
    </row>
    <row r="2718" spans="4:7" x14ac:dyDescent="0.3">
      <c r="D2718" s="2" t="s">
        <v>14644</v>
      </c>
      <c r="E2718" s="2">
        <v>2832826</v>
      </c>
      <c r="F2718" s="2">
        <v>11000000</v>
      </c>
      <c r="G2718" s="2">
        <f t="shared" si="42"/>
        <v>-8167174</v>
      </c>
    </row>
    <row r="2719" spans="4:7" x14ac:dyDescent="0.3">
      <c r="D2719" s="2" t="s">
        <v>6668</v>
      </c>
      <c r="E2719" s="2">
        <v>26814957</v>
      </c>
      <c r="F2719" s="2">
        <v>35000000</v>
      </c>
      <c r="G2719" s="2">
        <f t="shared" si="42"/>
        <v>-8185043</v>
      </c>
    </row>
    <row r="2720" spans="4:7" x14ac:dyDescent="0.3">
      <c r="D2720" s="2" t="s">
        <v>3031</v>
      </c>
      <c r="E2720" s="2">
        <v>41814863</v>
      </c>
      <c r="F2720" s="2">
        <v>50000000</v>
      </c>
      <c r="G2720" s="2">
        <f t="shared" si="42"/>
        <v>-8185137</v>
      </c>
    </row>
    <row r="2721" spans="4:7" x14ac:dyDescent="0.3">
      <c r="D2721" s="2" t="s">
        <v>14656</v>
      </c>
      <c r="E2721" s="2">
        <v>2807854</v>
      </c>
      <c r="F2721" s="2">
        <v>11000000</v>
      </c>
      <c r="G2721" s="2">
        <f t="shared" si="42"/>
        <v>-8192146</v>
      </c>
    </row>
    <row r="2722" spans="4:7" x14ac:dyDescent="0.3">
      <c r="D2722" s="2" t="s">
        <v>8505</v>
      </c>
      <c r="E2722" s="2">
        <v>21800302</v>
      </c>
      <c r="F2722" s="2">
        <v>30000000</v>
      </c>
      <c r="G2722" s="2">
        <f t="shared" si="42"/>
        <v>-8199698</v>
      </c>
    </row>
    <row r="2723" spans="4:7" x14ac:dyDescent="0.3">
      <c r="D2723" s="2" t="s">
        <v>11216</v>
      </c>
      <c r="E2723" s="2">
        <v>11784000</v>
      </c>
      <c r="F2723" s="2">
        <v>20000000</v>
      </c>
      <c r="G2723" s="2">
        <f t="shared" si="42"/>
        <v>-8216000</v>
      </c>
    </row>
    <row r="2724" spans="4:7" x14ac:dyDescent="0.3">
      <c r="D2724" s="2" t="s">
        <v>15193</v>
      </c>
      <c r="E2724" s="2">
        <v>3275585</v>
      </c>
      <c r="F2724" s="2">
        <v>11500000</v>
      </c>
      <c r="G2724" s="2">
        <f t="shared" si="42"/>
        <v>-8224415</v>
      </c>
    </row>
    <row r="2725" spans="4:7" x14ac:dyDescent="0.3">
      <c r="D2725" s="2" t="s">
        <v>15241</v>
      </c>
      <c r="E2725" s="2">
        <v>1754319</v>
      </c>
      <c r="F2725" s="2">
        <v>10000000</v>
      </c>
      <c r="G2725" s="2">
        <f t="shared" si="42"/>
        <v>-8245681</v>
      </c>
    </row>
    <row r="2726" spans="4:7" x14ac:dyDescent="0.3">
      <c r="D2726" s="2" t="s">
        <v>12269</v>
      </c>
      <c r="E2726" s="2">
        <v>8662318</v>
      </c>
      <c r="F2726" s="2">
        <v>17000000</v>
      </c>
      <c r="G2726" s="2">
        <f t="shared" si="42"/>
        <v>-8337682</v>
      </c>
    </row>
    <row r="2727" spans="4:7" x14ac:dyDescent="0.3">
      <c r="D2727" s="2" t="s">
        <v>15940</v>
      </c>
      <c r="E2727" s="2">
        <v>140244</v>
      </c>
      <c r="F2727" s="2">
        <v>8500000</v>
      </c>
      <c r="G2727" s="2">
        <f t="shared" si="42"/>
        <v>-8359756</v>
      </c>
    </row>
    <row r="2728" spans="4:7" x14ac:dyDescent="0.3">
      <c r="D2728" s="2" t="s">
        <v>3068</v>
      </c>
      <c r="E2728" s="2">
        <v>66636385</v>
      </c>
      <c r="F2728" s="2">
        <v>75000000</v>
      </c>
      <c r="G2728" s="2">
        <f t="shared" si="42"/>
        <v>-8363615</v>
      </c>
    </row>
    <row r="2729" spans="4:7" x14ac:dyDescent="0.3">
      <c r="D2729" s="2" t="s">
        <v>15249</v>
      </c>
      <c r="E2729" s="2">
        <v>1631839</v>
      </c>
      <c r="F2729" s="2">
        <v>10000000</v>
      </c>
      <c r="G2729" s="2">
        <f t="shared" si="42"/>
        <v>-8368161</v>
      </c>
    </row>
    <row r="2730" spans="4:7" x14ac:dyDescent="0.3">
      <c r="D2730" s="2" t="s">
        <v>18455</v>
      </c>
      <c r="E2730" s="2">
        <v>131175</v>
      </c>
      <c r="F2730" s="2">
        <v>8500000</v>
      </c>
      <c r="G2730" s="2">
        <f t="shared" si="42"/>
        <v>-8368825</v>
      </c>
    </row>
    <row r="2731" spans="4:7" x14ac:dyDescent="0.3">
      <c r="D2731" s="2" t="s">
        <v>19924</v>
      </c>
      <c r="E2731" s="2">
        <v>5725</v>
      </c>
      <c r="F2731" s="2">
        <v>8400000</v>
      </c>
      <c r="G2731" s="2">
        <f t="shared" si="42"/>
        <v>-8394275</v>
      </c>
    </row>
    <row r="2732" spans="4:7" x14ac:dyDescent="0.3">
      <c r="D2732" s="2" t="s">
        <v>10454</v>
      </c>
      <c r="E2732" s="2">
        <v>13555988</v>
      </c>
      <c r="F2732" s="2">
        <v>22000000</v>
      </c>
      <c r="G2732" s="2">
        <f t="shared" si="42"/>
        <v>-8444012</v>
      </c>
    </row>
    <row r="2733" spans="4:7" x14ac:dyDescent="0.3">
      <c r="D2733" s="2" t="s">
        <v>7500</v>
      </c>
      <c r="E2733" s="2">
        <v>26494611</v>
      </c>
      <c r="F2733" s="2">
        <v>35000000</v>
      </c>
      <c r="G2733" s="2">
        <f t="shared" si="42"/>
        <v>-8505389</v>
      </c>
    </row>
    <row r="2734" spans="4:7" x14ac:dyDescent="0.3">
      <c r="D2734" s="2" t="s">
        <v>5252</v>
      </c>
      <c r="E2734" s="2">
        <v>41482207</v>
      </c>
      <c r="F2734" s="2">
        <v>50000000</v>
      </c>
      <c r="G2734" s="2">
        <f t="shared" si="42"/>
        <v>-8517793</v>
      </c>
    </row>
    <row r="2735" spans="4:7" x14ac:dyDescent="0.3">
      <c r="D2735" s="2" t="s">
        <v>309</v>
      </c>
      <c r="E2735" s="2">
        <v>191450875</v>
      </c>
      <c r="F2735" s="2">
        <v>200000000</v>
      </c>
      <c r="G2735" s="2">
        <f t="shared" si="42"/>
        <v>-8549125</v>
      </c>
    </row>
    <row r="2736" spans="4:7" x14ac:dyDescent="0.3">
      <c r="D2736" s="2" t="s">
        <v>1640</v>
      </c>
      <c r="E2736" s="2">
        <v>100446895</v>
      </c>
      <c r="F2736" s="2">
        <v>109000000</v>
      </c>
      <c r="G2736" s="2">
        <f t="shared" si="42"/>
        <v>-8553105</v>
      </c>
    </row>
    <row r="2737" spans="4:7" x14ac:dyDescent="0.3">
      <c r="D2737" s="2" t="s">
        <v>7831</v>
      </c>
      <c r="E2737" s="2">
        <v>21426805</v>
      </c>
      <c r="F2737" s="2">
        <v>30000000</v>
      </c>
      <c r="G2737" s="2">
        <f t="shared" si="42"/>
        <v>-8573195</v>
      </c>
    </row>
    <row r="2738" spans="4:7" x14ac:dyDescent="0.3">
      <c r="D2738" s="2" t="s">
        <v>13126</v>
      </c>
      <c r="E2738" s="2">
        <v>6409206</v>
      </c>
      <c r="F2738" s="2">
        <v>15000000</v>
      </c>
      <c r="G2738" s="2">
        <f t="shared" si="42"/>
        <v>-8590794</v>
      </c>
    </row>
    <row r="2739" spans="4:7" x14ac:dyDescent="0.3">
      <c r="D2739" s="2" t="s">
        <v>6965</v>
      </c>
      <c r="E2739" s="2">
        <v>30400000</v>
      </c>
      <c r="F2739" s="2">
        <v>39000000</v>
      </c>
      <c r="G2739" s="2">
        <f t="shared" si="42"/>
        <v>-8600000</v>
      </c>
    </row>
    <row r="2740" spans="4:7" x14ac:dyDescent="0.3">
      <c r="D2740" s="2" t="s">
        <v>13130</v>
      </c>
      <c r="E2740" s="2">
        <v>6373693</v>
      </c>
      <c r="F2740" s="2">
        <v>15000000</v>
      </c>
      <c r="G2740" s="2">
        <f t="shared" si="42"/>
        <v>-8626307</v>
      </c>
    </row>
    <row r="2741" spans="4:7" x14ac:dyDescent="0.3">
      <c r="D2741" s="2" t="s">
        <v>13967</v>
      </c>
      <c r="E2741" s="2">
        <v>4157491</v>
      </c>
      <c r="F2741" s="2">
        <v>12800000</v>
      </c>
      <c r="G2741" s="2">
        <f t="shared" si="42"/>
        <v>-8642509</v>
      </c>
    </row>
    <row r="2742" spans="4:7" x14ac:dyDescent="0.3">
      <c r="D2742" s="2" t="s">
        <v>15749</v>
      </c>
      <c r="E2742" s="2">
        <v>349618</v>
      </c>
      <c r="F2742" s="2">
        <v>9000000</v>
      </c>
      <c r="G2742" s="2">
        <f t="shared" si="42"/>
        <v>-8650382</v>
      </c>
    </row>
    <row r="2743" spans="4:7" x14ac:dyDescent="0.3">
      <c r="D2743" s="2" t="s">
        <v>15525</v>
      </c>
      <c r="E2743" s="2">
        <v>225377</v>
      </c>
      <c r="F2743" s="2">
        <v>8900000</v>
      </c>
      <c r="G2743" s="2">
        <f t="shared" si="42"/>
        <v>-8674623</v>
      </c>
    </row>
    <row r="2744" spans="4:7" x14ac:dyDescent="0.3">
      <c r="D2744" s="2" t="s">
        <v>15252</v>
      </c>
      <c r="E2744" s="2">
        <v>1309849</v>
      </c>
      <c r="F2744" s="2">
        <v>10000000</v>
      </c>
      <c r="G2744" s="2">
        <f t="shared" si="42"/>
        <v>-8690151</v>
      </c>
    </row>
    <row r="2745" spans="4:7" x14ac:dyDescent="0.3">
      <c r="D2745" s="2" t="s">
        <v>15265</v>
      </c>
      <c r="E2745" s="2">
        <v>1276984</v>
      </c>
      <c r="F2745" s="2">
        <v>10000000</v>
      </c>
      <c r="G2745" s="2">
        <f t="shared" si="42"/>
        <v>-8723016</v>
      </c>
    </row>
    <row r="2746" spans="4:7" x14ac:dyDescent="0.3">
      <c r="D2746" s="2" t="s">
        <v>5259</v>
      </c>
      <c r="E2746" s="2">
        <v>41256277</v>
      </c>
      <c r="F2746" s="2">
        <v>50000000</v>
      </c>
      <c r="G2746" s="2">
        <f t="shared" si="42"/>
        <v>-8743723</v>
      </c>
    </row>
    <row r="2747" spans="4:7" x14ac:dyDescent="0.3">
      <c r="D2747" s="2" t="s">
        <v>14989</v>
      </c>
      <c r="E2747" s="2">
        <v>16247775</v>
      </c>
      <c r="F2747" s="2">
        <v>25000000</v>
      </c>
      <c r="G2747" s="2">
        <f t="shared" si="42"/>
        <v>-8752225</v>
      </c>
    </row>
    <row r="2748" spans="4:7" x14ac:dyDescent="0.3">
      <c r="D2748" s="2" t="s">
        <v>11220</v>
      </c>
      <c r="E2748" s="2">
        <v>11169531</v>
      </c>
      <c r="F2748" s="2">
        <v>20000000</v>
      </c>
      <c r="G2748" s="2">
        <f t="shared" si="42"/>
        <v>-8830469</v>
      </c>
    </row>
    <row r="2749" spans="4:7" x14ac:dyDescent="0.3">
      <c r="D2749" s="2" t="s">
        <v>14301</v>
      </c>
      <c r="E2749" s="2">
        <v>3148482</v>
      </c>
      <c r="F2749" s="2">
        <v>12000000</v>
      </c>
      <c r="G2749" s="2">
        <f t="shared" si="42"/>
        <v>-8851518</v>
      </c>
    </row>
    <row r="2750" spans="4:7" x14ac:dyDescent="0.3">
      <c r="D2750" s="2" t="s">
        <v>9786</v>
      </c>
      <c r="E2750" s="2">
        <v>16118077</v>
      </c>
      <c r="F2750" s="2">
        <v>25000000</v>
      </c>
      <c r="G2750" s="2">
        <f t="shared" si="42"/>
        <v>-8881923</v>
      </c>
    </row>
    <row r="2751" spans="4:7" x14ac:dyDescent="0.3">
      <c r="D2751" s="2" t="s">
        <v>15757</v>
      </c>
      <c r="E2751" s="2">
        <v>112935</v>
      </c>
      <c r="F2751" s="2">
        <v>9000000</v>
      </c>
      <c r="G2751" s="2">
        <f t="shared" si="42"/>
        <v>-8887065</v>
      </c>
    </row>
    <row r="2752" spans="4:7" x14ac:dyDescent="0.3">
      <c r="D2752" s="2" t="s">
        <v>6210</v>
      </c>
      <c r="E2752" s="2">
        <v>56083966</v>
      </c>
      <c r="F2752" s="2">
        <v>65000000</v>
      </c>
      <c r="G2752" s="2">
        <f t="shared" si="42"/>
        <v>-8916034</v>
      </c>
    </row>
    <row r="2753" spans="4:7" x14ac:dyDescent="0.3">
      <c r="D2753" s="2" t="s">
        <v>121</v>
      </c>
      <c r="E2753" s="2">
        <v>200069408</v>
      </c>
      <c r="F2753" s="2">
        <v>209000000</v>
      </c>
      <c r="G2753" s="2">
        <f t="shared" si="42"/>
        <v>-8930592</v>
      </c>
    </row>
    <row r="2754" spans="4:7" x14ac:dyDescent="0.3">
      <c r="D2754" s="2" t="s">
        <v>3769</v>
      </c>
      <c r="E2754" s="2">
        <v>36064910</v>
      </c>
      <c r="F2754" s="2">
        <v>45000000</v>
      </c>
      <c r="G2754" s="2">
        <f t="shared" si="42"/>
        <v>-8935090</v>
      </c>
    </row>
    <row r="2755" spans="4:7" x14ac:dyDescent="0.3">
      <c r="D2755" s="2" t="s">
        <v>159</v>
      </c>
      <c r="E2755" s="2">
        <v>241063875</v>
      </c>
      <c r="F2755" s="2">
        <v>250000000</v>
      </c>
      <c r="G2755" s="2">
        <f t="shared" si="42"/>
        <v>-8936125</v>
      </c>
    </row>
    <row r="2756" spans="4:7" x14ac:dyDescent="0.3">
      <c r="D2756" s="2" t="s">
        <v>15213</v>
      </c>
      <c r="E2756" s="2">
        <v>1055654</v>
      </c>
      <c r="F2756" s="2">
        <v>10000000</v>
      </c>
      <c r="G2756" s="2">
        <f t="shared" si="42"/>
        <v>-8944346</v>
      </c>
    </row>
    <row r="2757" spans="4:7" x14ac:dyDescent="0.3">
      <c r="D2757" s="2" t="s">
        <v>11629</v>
      </c>
      <c r="E2757" s="2">
        <v>10049886</v>
      </c>
      <c r="F2757" s="2">
        <v>19000000</v>
      </c>
      <c r="G2757" s="2">
        <f t="shared" ref="G2757:G2820" si="43">E2757-F2757</f>
        <v>-8950114</v>
      </c>
    </row>
    <row r="2758" spans="4:7" x14ac:dyDescent="0.3">
      <c r="D2758" s="2" t="s">
        <v>4136</v>
      </c>
      <c r="E2758" s="2">
        <v>51045801</v>
      </c>
      <c r="F2758" s="2">
        <v>60000000</v>
      </c>
      <c r="G2758" s="2">
        <f t="shared" si="43"/>
        <v>-8954199</v>
      </c>
    </row>
    <row r="2759" spans="4:7" x14ac:dyDescent="0.3">
      <c r="D2759" s="2" t="s">
        <v>11226</v>
      </c>
      <c r="E2759" s="2">
        <v>11034436</v>
      </c>
      <c r="F2759" s="2">
        <v>20000000</v>
      </c>
      <c r="G2759" s="2">
        <f t="shared" si="43"/>
        <v>-8965564</v>
      </c>
    </row>
    <row r="2760" spans="4:7" x14ac:dyDescent="0.3">
      <c r="D2760" s="2" t="s">
        <v>10479</v>
      </c>
      <c r="E2760" s="2">
        <v>16027866</v>
      </c>
      <c r="F2760" s="2">
        <v>25000000</v>
      </c>
      <c r="G2760" s="2">
        <f t="shared" si="43"/>
        <v>-8972134</v>
      </c>
    </row>
    <row r="2761" spans="4:7" x14ac:dyDescent="0.3">
      <c r="D2761" s="2" t="s">
        <v>17476</v>
      </c>
      <c r="E2761" s="2">
        <v>27445</v>
      </c>
      <c r="F2761" s="2">
        <v>9000000</v>
      </c>
      <c r="G2761" s="2">
        <f t="shared" si="43"/>
        <v>-8972555</v>
      </c>
    </row>
    <row r="2762" spans="4:7" x14ac:dyDescent="0.3">
      <c r="D2762" s="2" t="s">
        <v>15279</v>
      </c>
      <c r="E2762" s="2">
        <v>1011054</v>
      </c>
      <c r="F2762" s="2">
        <v>10000000</v>
      </c>
      <c r="G2762" s="2">
        <f t="shared" si="43"/>
        <v>-8988946</v>
      </c>
    </row>
    <row r="2763" spans="4:7" x14ac:dyDescent="0.3">
      <c r="D2763" s="2" t="s">
        <v>15833</v>
      </c>
      <c r="E2763" s="2">
        <v>162</v>
      </c>
      <c r="F2763" s="2">
        <v>9000000</v>
      </c>
      <c r="G2763" s="2">
        <f t="shared" si="43"/>
        <v>-8999838</v>
      </c>
    </row>
    <row r="2764" spans="4:7" x14ac:dyDescent="0.3">
      <c r="D2764" s="2" t="s">
        <v>12819</v>
      </c>
      <c r="E2764" s="2">
        <v>6000000</v>
      </c>
      <c r="F2764" s="2">
        <v>15000000</v>
      </c>
      <c r="G2764" s="2">
        <f t="shared" si="43"/>
        <v>-9000000</v>
      </c>
    </row>
    <row r="2765" spans="4:7" x14ac:dyDescent="0.3">
      <c r="D2765" s="2" t="s">
        <v>8556</v>
      </c>
      <c r="E2765" s="2">
        <v>16999046</v>
      </c>
      <c r="F2765" s="2">
        <v>26000000</v>
      </c>
      <c r="G2765" s="2">
        <f t="shared" si="43"/>
        <v>-9000954</v>
      </c>
    </row>
    <row r="2766" spans="4:7" x14ac:dyDescent="0.3">
      <c r="D2766" s="2" t="s">
        <v>6629</v>
      </c>
      <c r="E2766" s="2">
        <v>30993544</v>
      </c>
      <c r="F2766" s="2">
        <v>40000000</v>
      </c>
      <c r="G2766" s="2">
        <f t="shared" si="43"/>
        <v>-9006456</v>
      </c>
    </row>
    <row r="2767" spans="4:7" x14ac:dyDescent="0.3">
      <c r="D2767" s="2" t="s">
        <v>15269</v>
      </c>
      <c r="E2767" s="2">
        <v>1987762</v>
      </c>
      <c r="F2767" s="2">
        <v>11000000</v>
      </c>
      <c r="G2767" s="2">
        <f t="shared" si="43"/>
        <v>-9012238</v>
      </c>
    </row>
    <row r="2768" spans="4:7" x14ac:dyDescent="0.3">
      <c r="D2768" s="2" t="s">
        <v>6634</v>
      </c>
      <c r="E2768" s="2">
        <v>30981850</v>
      </c>
      <c r="F2768" s="2">
        <v>40000000</v>
      </c>
      <c r="G2768" s="2">
        <f t="shared" si="43"/>
        <v>-9018150</v>
      </c>
    </row>
    <row r="2769" spans="4:7" x14ac:dyDescent="0.3">
      <c r="D2769" s="2" t="s">
        <v>7536</v>
      </c>
      <c r="E2769" s="2">
        <v>20981633</v>
      </c>
      <c r="F2769" s="2">
        <v>30000000</v>
      </c>
      <c r="G2769" s="2">
        <f t="shared" si="43"/>
        <v>-9018367</v>
      </c>
    </row>
    <row r="2770" spans="4:7" x14ac:dyDescent="0.3">
      <c r="D2770" s="2" t="s">
        <v>5275</v>
      </c>
      <c r="E2770" s="2">
        <v>40905277</v>
      </c>
      <c r="F2770" s="2">
        <v>50000000</v>
      </c>
      <c r="G2770" s="2">
        <f t="shared" si="43"/>
        <v>-9094723</v>
      </c>
    </row>
    <row r="2771" spans="4:7" x14ac:dyDescent="0.3">
      <c r="D2771" s="2" t="s">
        <v>15283</v>
      </c>
      <c r="E2771" s="2">
        <v>900926</v>
      </c>
      <c r="F2771" s="2">
        <v>10000000</v>
      </c>
      <c r="G2771" s="2">
        <f t="shared" si="43"/>
        <v>-9099074</v>
      </c>
    </row>
    <row r="2772" spans="4:7" x14ac:dyDescent="0.3">
      <c r="D2772" s="2" t="s">
        <v>16302</v>
      </c>
      <c r="E2772" s="2">
        <v>882290</v>
      </c>
      <c r="F2772" s="2">
        <v>10000000</v>
      </c>
      <c r="G2772" s="2">
        <f t="shared" si="43"/>
        <v>-9117710</v>
      </c>
    </row>
    <row r="2773" spans="4:7" x14ac:dyDescent="0.3">
      <c r="D2773" s="2" t="s">
        <v>7568</v>
      </c>
      <c r="E2773" s="2">
        <v>25871834</v>
      </c>
      <c r="F2773" s="2">
        <v>35000000</v>
      </c>
      <c r="G2773" s="2">
        <f t="shared" si="43"/>
        <v>-9128166</v>
      </c>
    </row>
    <row r="2774" spans="4:7" x14ac:dyDescent="0.3">
      <c r="D2774" s="2" t="s">
        <v>15287</v>
      </c>
      <c r="E2774" s="2">
        <v>866778</v>
      </c>
      <c r="F2774" s="2">
        <v>10000000</v>
      </c>
      <c r="G2774" s="2">
        <f t="shared" si="43"/>
        <v>-9133222</v>
      </c>
    </row>
    <row r="2775" spans="4:7" x14ac:dyDescent="0.3">
      <c r="D2775" s="2" t="s">
        <v>7513</v>
      </c>
      <c r="E2775" s="2">
        <v>25863915</v>
      </c>
      <c r="F2775" s="2">
        <v>35000000</v>
      </c>
      <c r="G2775" s="2">
        <f t="shared" si="43"/>
        <v>-9136085</v>
      </c>
    </row>
    <row r="2776" spans="4:7" x14ac:dyDescent="0.3">
      <c r="D2776" s="2" t="s">
        <v>4140</v>
      </c>
      <c r="E2776" s="2">
        <v>50818750</v>
      </c>
      <c r="F2776" s="2">
        <v>60000000</v>
      </c>
      <c r="G2776" s="2">
        <f t="shared" si="43"/>
        <v>-9181250</v>
      </c>
    </row>
    <row r="2777" spans="4:7" x14ac:dyDescent="0.3">
      <c r="D2777" s="2" t="s">
        <v>4190</v>
      </c>
      <c r="E2777" s="2">
        <v>50807639</v>
      </c>
      <c r="F2777" s="2">
        <v>60000000</v>
      </c>
      <c r="G2777" s="2">
        <f t="shared" si="43"/>
        <v>-9192361</v>
      </c>
    </row>
    <row r="2778" spans="4:7" x14ac:dyDescent="0.3">
      <c r="D2778" s="2" t="s">
        <v>10457</v>
      </c>
      <c r="E2778" s="2">
        <v>12784713</v>
      </c>
      <c r="F2778" s="2">
        <v>22000000</v>
      </c>
      <c r="G2778" s="2">
        <f t="shared" si="43"/>
        <v>-9215287</v>
      </c>
    </row>
    <row r="2779" spans="4:7" x14ac:dyDescent="0.3">
      <c r="D2779" s="2" t="s">
        <v>2514</v>
      </c>
      <c r="E2779" s="2">
        <v>75754670</v>
      </c>
      <c r="F2779" s="2">
        <v>85000000</v>
      </c>
      <c r="G2779" s="2">
        <f t="shared" si="43"/>
        <v>-9245330</v>
      </c>
    </row>
    <row r="2780" spans="4:7" x14ac:dyDescent="0.3">
      <c r="D2780" s="2" t="s">
        <v>2186</v>
      </c>
      <c r="E2780" s="2">
        <v>78747585</v>
      </c>
      <c r="F2780" s="2">
        <v>88000000</v>
      </c>
      <c r="G2780" s="2">
        <f t="shared" si="43"/>
        <v>-9252415</v>
      </c>
    </row>
    <row r="2781" spans="4:7" x14ac:dyDescent="0.3">
      <c r="D2781" s="2" t="s">
        <v>5491</v>
      </c>
      <c r="E2781" s="2">
        <v>8742261</v>
      </c>
      <c r="F2781" s="2">
        <v>18000000</v>
      </c>
      <c r="G2781" s="2">
        <f t="shared" si="43"/>
        <v>-9257739</v>
      </c>
    </row>
    <row r="2782" spans="4:7" x14ac:dyDescent="0.3">
      <c r="D2782" s="2" t="s">
        <v>13519</v>
      </c>
      <c r="E2782" s="2">
        <v>4741987</v>
      </c>
      <c r="F2782" s="2">
        <v>14000000</v>
      </c>
      <c r="G2782" s="2">
        <f t="shared" si="43"/>
        <v>-9258013</v>
      </c>
    </row>
    <row r="2783" spans="4:7" x14ac:dyDescent="0.3">
      <c r="D2783" s="2" t="s">
        <v>4474</v>
      </c>
      <c r="E2783" s="2">
        <v>53715611</v>
      </c>
      <c r="F2783" s="2">
        <v>63000000</v>
      </c>
      <c r="G2783" s="2">
        <f t="shared" si="43"/>
        <v>-9284389</v>
      </c>
    </row>
    <row r="2784" spans="4:7" x14ac:dyDescent="0.3">
      <c r="D2784" s="2" t="s">
        <v>11336</v>
      </c>
      <c r="E2784" s="2">
        <v>5702083</v>
      </c>
      <c r="F2784" s="2">
        <v>15000000</v>
      </c>
      <c r="G2784" s="2">
        <f t="shared" si="43"/>
        <v>-9297917</v>
      </c>
    </row>
    <row r="2785" spans="4:7" x14ac:dyDescent="0.3">
      <c r="D2785" s="2" t="s">
        <v>9782</v>
      </c>
      <c r="E2785" s="2">
        <v>16647384</v>
      </c>
      <c r="F2785" s="2">
        <v>26000000</v>
      </c>
      <c r="G2785" s="2">
        <f t="shared" si="43"/>
        <v>-9352616</v>
      </c>
    </row>
    <row r="2786" spans="4:7" x14ac:dyDescent="0.3">
      <c r="D2786" s="2" t="s">
        <v>3729</v>
      </c>
      <c r="E2786" s="2">
        <v>55637680</v>
      </c>
      <c r="F2786" s="2">
        <v>65000000</v>
      </c>
      <c r="G2786" s="2">
        <f t="shared" si="43"/>
        <v>-9362320</v>
      </c>
    </row>
    <row r="2787" spans="4:7" x14ac:dyDescent="0.3">
      <c r="D2787" s="2" t="s">
        <v>5852</v>
      </c>
      <c r="E2787" s="2">
        <v>35617599</v>
      </c>
      <c r="F2787" s="2">
        <v>45000000</v>
      </c>
      <c r="G2787" s="2">
        <f t="shared" si="43"/>
        <v>-9382401</v>
      </c>
    </row>
    <row r="2788" spans="4:7" x14ac:dyDescent="0.3">
      <c r="D2788" s="2" t="s">
        <v>15295</v>
      </c>
      <c r="E2788" s="2">
        <v>598645</v>
      </c>
      <c r="F2788" s="2">
        <v>10000000</v>
      </c>
      <c r="G2788" s="2">
        <f t="shared" si="43"/>
        <v>-9401355</v>
      </c>
    </row>
    <row r="2789" spans="4:7" x14ac:dyDescent="0.3">
      <c r="D2789" s="2" t="s">
        <v>15300</v>
      </c>
      <c r="E2789" s="2">
        <v>578527</v>
      </c>
      <c r="F2789" s="2">
        <v>10000000</v>
      </c>
      <c r="G2789" s="2">
        <f t="shared" si="43"/>
        <v>-9421473</v>
      </c>
    </row>
    <row r="2790" spans="4:7" x14ac:dyDescent="0.3">
      <c r="D2790" s="2" t="s">
        <v>11234</v>
      </c>
      <c r="E2790" s="2">
        <v>10569071</v>
      </c>
      <c r="F2790" s="2">
        <v>20000000</v>
      </c>
      <c r="G2790" s="2">
        <f t="shared" si="43"/>
        <v>-9430929</v>
      </c>
    </row>
    <row r="2791" spans="4:7" x14ac:dyDescent="0.3">
      <c r="D2791" s="2" t="s">
        <v>18667</v>
      </c>
      <c r="E2791" s="2">
        <v>58214</v>
      </c>
      <c r="F2791" s="2">
        <v>9500000</v>
      </c>
      <c r="G2791" s="2">
        <f t="shared" si="43"/>
        <v>-9441786</v>
      </c>
    </row>
    <row r="2792" spans="4:7" x14ac:dyDescent="0.3">
      <c r="D2792" s="2" t="s">
        <v>11246</v>
      </c>
      <c r="E2792" s="2">
        <v>10555348</v>
      </c>
      <c r="F2792" s="2">
        <v>20000000</v>
      </c>
      <c r="G2792" s="2">
        <f t="shared" si="43"/>
        <v>-9444652</v>
      </c>
    </row>
    <row r="2793" spans="4:7" x14ac:dyDescent="0.3">
      <c r="D2793" s="2" t="s">
        <v>4162</v>
      </c>
      <c r="E2793" s="2">
        <v>50549107</v>
      </c>
      <c r="F2793" s="2">
        <v>60000000</v>
      </c>
      <c r="G2793" s="2">
        <f t="shared" si="43"/>
        <v>-9450893</v>
      </c>
    </row>
    <row r="2794" spans="4:7" x14ac:dyDescent="0.3">
      <c r="D2794" s="2" t="s">
        <v>11238</v>
      </c>
      <c r="E2794" s="2">
        <v>10544143</v>
      </c>
      <c r="F2794" s="2">
        <v>20000000</v>
      </c>
      <c r="G2794" s="2">
        <f t="shared" si="43"/>
        <v>-9455857</v>
      </c>
    </row>
    <row r="2795" spans="4:7" x14ac:dyDescent="0.3">
      <c r="D2795" s="2" t="s">
        <v>11437</v>
      </c>
      <c r="E2795" s="2">
        <v>531009</v>
      </c>
      <c r="F2795" s="2">
        <v>10000000</v>
      </c>
      <c r="G2795" s="2">
        <f t="shared" si="43"/>
        <v>-9468991</v>
      </c>
    </row>
    <row r="2796" spans="4:7" x14ac:dyDescent="0.3">
      <c r="D2796" s="2" t="s">
        <v>11942</v>
      </c>
      <c r="E2796" s="2">
        <v>8508843</v>
      </c>
      <c r="F2796" s="2">
        <v>18000000</v>
      </c>
      <c r="G2796" s="2">
        <f t="shared" si="43"/>
        <v>-9491157</v>
      </c>
    </row>
    <row r="2797" spans="4:7" x14ac:dyDescent="0.3">
      <c r="D2797" s="2" t="s">
        <v>15304</v>
      </c>
      <c r="E2797" s="2">
        <v>488872</v>
      </c>
      <c r="F2797" s="2">
        <v>10000000</v>
      </c>
      <c r="G2797" s="2">
        <f t="shared" si="43"/>
        <v>-9511128</v>
      </c>
    </row>
    <row r="2798" spans="4:7" x14ac:dyDescent="0.3">
      <c r="D2798" s="2" t="s">
        <v>14019</v>
      </c>
      <c r="E2798" s="2">
        <v>71442</v>
      </c>
      <c r="F2798" s="2">
        <v>9600000</v>
      </c>
      <c r="G2798" s="2">
        <f t="shared" si="43"/>
        <v>-9528558</v>
      </c>
    </row>
    <row r="2799" spans="4:7" x14ac:dyDescent="0.3">
      <c r="D2799" s="2" t="s">
        <v>11194</v>
      </c>
      <c r="E2799" s="2">
        <v>12469811</v>
      </c>
      <c r="F2799" s="2">
        <v>22000000</v>
      </c>
      <c r="G2799" s="2">
        <f t="shared" si="43"/>
        <v>-9530189</v>
      </c>
    </row>
    <row r="2800" spans="4:7" x14ac:dyDescent="0.3">
      <c r="D2800" s="2" t="s">
        <v>16952</v>
      </c>
      <c r="E2800" s="2">
        <v>449558</v>
      </c>
      <c r="F2800" s="2">
        <v>10000000</v>
      </c>
      <c r="G2800" s="2">
        <f t="shared" si="43"/>
        <v>-9550442</v>
      </c>
    </row>
    <row r="2801" spans="4:7" x14ac:dyDescent="0.3">
      <c r="D2801" s="2" t="s">
        <v>14366</v>
      </c>
      <c r="E2801" s="2">
        <v>447750</v>
      </c>
      <c r="F2801" s="2">
        <v>10000000</v>
      </c>
      <c r="G2801" s="2">
        <f t="shared" si="43"/>
        <v>-9552250</v>
      </c>
    </row>
    <row r="2802" spans="4:7" x14ac:dyDescent="0.3">
      <c r="D2802" s="2" t="s">
        <v>4962</v>
      </c>
      <c r="E2802" s="2">
        <v>42438300</v>
      </c>
      <c r="F2802" s="2">
        <v>52000000</v>
      </c>
      <c r="G2802" s="2">
        <f t="shared" si="43"/>
        <v>-9561700</v>
      </c>
    </row>
    <row r="2803" spans="4:7" x14ac:dyDescent="0.3">
      <c r="D2803" s="2" t="s">
        <v>15308</v>
      </c>
      <c r="E2803" s="2">
        <v>365734</v>
      </c>
      <c r="F2803" s="2">
        <v>10000000</v>
      </c>
      <c r="G2803" s="2">
        <f t="shared" si="43"/>
        <v>-9634266</v>
      </c>
    </row>
    <row r="2804" spans="4:7" x14ac:dyDescent="0.3">
      <c r="D2804" s="2" t="s">
        <v>14306</v>
      </c>
      <c r="E2804" s="2">
        <v>2326407</v>
      </c>
      <c r="F2804" s="2">
        <v>12000000</v>
      </c>
      <c r="G2804" s="2">
        <f t="shared" si="43"/>
        <v>-9673593</v>
      </c>
    </row>
    <row r="2805" spans="4:7" x14ac:dyDescent="0.3">
      <c r="D2805" s="2" t="s">
        <v>16699</v>
      </c>
      <c r="E2805" s="2">
        <v>306715</v>
      </c>
      <c r="F2805" s="2">
        <v>10000000</v>
      </c>
      <c r="G2805" s="2">
        <f t="shared" si="43"/>
        <v>-9693285</v>
      </c>
    </row>
    <row r="2806" spans="4:7" x14ac:dyDescent="0.3">
      <c r="D2806" s="2" t="s">
        <v>13136</v>
      </c>
      <c r="E2806" s="2">
        <v>5306447</v>
      </c>
      <c r="F2806" s="2">
        <v>15000000</v>
      </c>
      <c r="G2806" s="2">
        <f t="shared" si="43"/>
        <v>-9693553</v>
      </c>
    </row>
    <row r="2807" spans="4:7" x14ac:dyDescent="0.3">
      <c r="D2807" s="2" t="s">
        <v>13523</v>
      </c>
      <c r="E2807" s="2">
        <v>4291965</v>
      </c>
      <c r="F2807" s="2">
        <v>14000000</v>
      </c>
      <c r="G2807" s="2">
        <f t="shared" si="43"/>
        <v>-9708035</v>
      </c>
    </row>
    <row r="2808" spans="4:7" x14ac:dyDescent="0.3">
      <c r="D2808" s="2" t="s">
        <v>4462</v>
      </c>
      <c r="E2808" s="2">
        <v>48291624</v>
      </c>
      <c r="F2808" s="2">
        <v>58000000</v>
      </c>
      <c r="G2808" s="2">
        <f t="shared" si="43"/>
        <v>-9708376</v>
      </c>
    </row>
    <row r="2809" spans="4:7" x14ac:dyDescent="0.3">
      <c r="D2809" s="2" t="s">
        <v>7509</v>
      </c>
      <c r="E2809" s="2">
        <v>25266129</v>
      </c>
      <c r="F2809" s="2">
        <v>35000000</v>
      </c>
      <c r="G2809" s="2">
        <f t="shared" si="43"/>
        <v>-9733871</v>
      </c>
    </row>
    <row r="2810" spans="4:7" x14ac:dyDescent="0.3">
      <c r="D2810" s="2" t="s">
        <v>11207</v>
      </c>
      <c r="E2810" s="2">
        <v>12232937</v>
      </c>
      <c r="F2810" s="2">
        <v>22000000</v>
      </c>
      <c r="G2810" s="2">
        <f t="shared" si="43"/>
        <v>-9767063</v>
      </c>
    </row>
    <row r="2811" spans="4:7" x14ac:dyDescent="0.3">
      <c r="D2811" s="2" t="s">
        <v>15343</v>
      </c>
      <c r="E2811" s="2">
        <v>226792</v>
      </c>
      <c r="F2811" s="2">
        <v>10000000</v>
      </c>
      <c r="G2811" s="2">
        <f t="shared" si="43"/>
        <v>-9773208</v>
      </c>
    </row>
    <row r="2812" spans="4:7" x14ac:dyDescent="0.3">
      <c r="D2812" s="2" t="s">
        <v>12021</v>
      </c>
      <c r="E2812" s="2">
        <v>2222647</v>
      </c>
      <c r="F2812" s="2">
        <v>12000000</v>
      </c>
      <c r="G2812" s="2">
        <f t="shared" si="43"/>
        <v>-9777353</v>
      </c>
    </row>
    <row r="2813" spans="4:7" x14ac:dyDescent="0.3">
      <c r="D2813" s="2" t="s">
        <v>13141</v>
      </c>
      <c r="E2813" s="2">
        <v>5217498</v>
      </c>
      <c r="F2813" s="2">
        <v>15000000</v>
      </c>
      <c r="G2813" s="2">
        <f t="shared" si="43"/>
        <v>-9782502</v>
      </c>
    </row>
    <row r="2814" spans="4:7" x14ac:dyDescent="0.3">
      <c r="D2814" s="2" t="s">
        <v>6638</v>
      </c>
      <c r="E2814" s="2">
        <v>30199105</v>
      </c>
      <c r="F2814" s="2">
        <v>40000000</v>
      </c>
      <c r="G2814" s="2">
        <f t="shared" si="43"/>
        <v>-9800895</v>
      </c>
    </row>
    <row r="2815" spans="4:7" x14ac:dyDescent="0.3">
      <c r="D2815" s="2" t="s">
        <v>4150</v>
      </c>
      <c r="E2815" s="2">
        <v>50189179</v>
      </c>
      <c r="F2815" s="2">
        <v>60000000</v>
      </c>
      <c r="G2815" s="2">
        <f t="shared" si="43"/>
        <v>-9810821</v>
      </c>
    </row>
    <row r="2816" spans="4:7" x14ac:dyDescent="0.3">
      <c r="D2816" s="2" t="s">
        <v>7195</v>
      </c>
      <c r="E2816" s="2">
        <v>26183197</v>
      </c>
      <c r="F2816" s="2">
        <v>36000000</v>
      </c>
      <c r="G2816" s="2">
        <f t="shared" si="43"/>
        <v>-9816803</v>
      </c>
    </row>
    <row r="2817" spans="4:7" x14ac:dyDescent="0.3">
      <c r="D2817" s="2" t="s">
        <v>13832</v>
      </c>
      <c r="E2817" s="2">
        <v>3169424</v>
      </c>
      <c r="F2817" s="2">
        <v>13000000</v>
      </c>
      <c r="G2817" s="2">
        <f t="shared" si="43"/>
        <v>-9830576</v>
      </c>
    </row>
    <row r="2818" spans="4:7" x14ac:dyDescent="0.3">
      <c r="D2818" s="2" t="s">
        <v>15374</v>
      </c>
      <c r="E2818" s="2">
        <v>169379</v>
      </c>
      <c r="F2818" s="2">
        <v>10000000</v>
      </c>
      <c r="G2818" s="2">
        <f t="shared" si="43"/>
        <v>-9830621</v>
      </c>
    </row>
    <row r="2819" spans="4:7" x14ac:dyDescent="0.3">
      <c r="D2819" s="2" t="s">
        <v>15355</v>
      </c>
      <c r="E2819" s="2">
        <v>131617</v>
      </c>
      <c r="F2819" s="2">
        <v>10000000</v>
      </c>
      <c r="G2819" s="2">
        <f t="shared" si="43"/>
        <v>-9868383</v>
      </c>
    </row>
    <row r="2820" spans="4:7" x14ac:dyDescent="0.3">
      <c r="D2820" s="2" t="s">
        <v>15487</v>
      </c>
      <c r="E2820" s="2">
        <v>128486</v>
      </c>
      <c r="F2820" s="2">
        <v>10000000</v>
      </c>
      <c r="G2820" s="2">
        <f t="shared" si="43"/>
        <v>-9871514</v>
      </c>
    </row>
    <row r="2821" spans="4:7" x14ac:dyDescent="0.3">
      <c r="D2821" s="2" t="s">
        <v>3476</v>
      </c>
      <c r="E2821" s="2">
        <v>25093607</v>
      </c>
      <c r="F2821" s="2">
        <v>35000000</v>
      </c>
      <c r="G2821" s="2">
        <f t="shared" ref="G2821:G2884" si="44">E2821-F2821</f>
        <v>-9906393</v>
      </c>
    </row>
    <row r="2822" spans="4:7" x14ac:dyDescent="0.3">
      <c r="D2822" s="2" t="s">
        <v>9791</v>
      </c>
      <c r="E2822" s="2">
        <v>15091542</v>
      </c>
      <c r="F2822" s="2">
        <v>25000000</v>
      </c>
      <c r="G2822" s="2">
        <f t="shared" si="44"/>
        <v>-9908458</v>
      </c>
    </row>
    <row r="2823" spans="4:7" x14ac:dyDescent="0.3">
      <c r="D2823" s="2" t="s">
        <v>14320</v>
      </c>
      <c r="E2823" s="2">
        <v>2060953</v>
      </c>
      <c r="F2823" s="2">
        <v>12000000</v>
      </c>
      <c r="G2823" s="2">
        <f t="shared" si="44"/>
        <v>-9939047</v>
      </c>
    </row>
    <row r="2824" spans="4:7" x14ac:dyDescent="0.3">
      <c r="D2824" s="2" t="s">
        <v>4157</v>
      </c>
      <c r="E2824" s="2">
        <v>50024083</v>
      </c>
      <c r="F2824" s="2">
        <v>60000000</v>
      </c>
      <c r="G2824" s="2">
        <f t="shared" si="44"/>
        <v>-9975917</v>
      </c>
    </row>
    <row r="2825" spans="4:7" x14ac:dyDescent="0.3">
      <c r="D2825" s="2" t="s">
        <v>13145</v>
      </c>
      <c r="E2825" s="2">
        <v>5023275</v>
      </c>
      <c r="F2825" s="2">
        <v>15000000</v>
      </c>
      <c r="G2825" s="2">
        <f t="shared" si="44"/>
        <v>-9976725</v>
      </c>
    </row>
    <row r="2826" spans="4:7" x14ac:dyDescent="0.3">
      <c r="D2826" s="2" t="s">
        <v>15387</v>
      </c>
      <c r="E2826" s="2">
        <v>19348</v>
      </c>
      <c r="F2826" s="2">
        <v>10000000</v>
      </c>
      <c r="G2826" s="2">
        <f t="shared" si="44"/>
        <v>-9980652</v>
      </c>
    </row>
    <row r="2827" spans="4:7" x14ac:dyDescent="0.3">
      <c r="D2827" s="2" t="s">
        <v>10252</v>
      </c>
      <c r="E2827" s="2">
        <v>13019253</v>
      </c>
      <c r="F2827" s="2">
        <v>23000000</v>
      </c>
      <c r="G2827" s="2">
        <f t="shared" si="44"/>
        <v>-9980747</v>
      </c>
    </row>
    <row r="2828" spans="4:7" x14ac:dyDescent="0.3">
      <c r="D2828" s="2" t="s">
        <v>15383</v>
      </c>
      <c r="E2828" s="2">
        <v>15447</v>
      </c>
      <c r="F2828" s="2">
        <v>10000000</v>
      </c>
      <c r="G2828" s="2">
        <f t="shared" si="44"/>
        <v>-9984553</v>
      </c>
    </row>
    <row r="2829" spans="4:7" x14ac:dyDescent="0.3">
      <c r="D2829" s="2" t="s">
        <v>15463</v>
      </c>
      <c r="E2829" s="2">
        <v>11835</v>
      </c>
      <c r="F2829" s="2">
        <v>10000000</v>
      </c>
      <c r="G2829" s="2">
        <f t="shared" si="44"/>
        <v>-9988165</v>
      </c>
    </row>
    <row r="2830" spans="4:7" x14ac:dyDescent="0.3">
      <c r="D2830" s="2" t="s">
        <v>9321</v>
      </c>
      <c r="E2830" s="2">
        <v>16005978</v>
      </c>
      <c r="F2830" s="2">
        <v>26000000</v>
      </c>
      <c r="G2830" s="2">
        <f t="shared" si="44"/>
        <v>-9994022</v>
      </c>
    </row>
    <row r="2831" spans="4:7" x14ac:dyDescent="0.3">
      <c r="D2831" s="2" t="s">
        <v>15415</v>
      </c>
      <c r="E2831" s="2">
        <v>5561</v>
      </c>
      <c r="F2831" s="2">
        <v>10000000</v>
      </c>
      <c r="G2831" s="2">
        <f t="shared" si="44"/>
        <v>-9994439</v>
      </c>
    </row>
    <row r="2832" spans="4:7" x14ac:dyDescent="0.3">
      <c r="D2832" s="2" t="s">
        <v>15420</v>
      </c>
      <c r="E2832" s="2">
        <v>3607</v>
      </c>
      <c r="F2832" s="2">
        <v>10000000</v>
      </c>
      <c r="G2832" s="2">
        <f t="shared" si="44"/>
        <v>-9996393</v>
      </c>
    </row>
    <row r="2833" spans="4:7" x14ac:dyDescent="0.3">
      <c r="D2833" s="2" t="s">
        <v>11912</v>
      </c>
      <c r="E2833" s="2">
        <v>8000000</v>
      </c>
      <c r="F2833" s="2">
        <v>18000000</v>
      </c>
      <c r="G2833" s="2">
        <f t="shared" si="44"/>
        <v>-10000000</v>
      </c>
    </row>
    <row r="2834" spans="4:7" x14ac:dyDescent="0.3">
      <c r="D2834" s="2" t="s">
        <v>9814</v>
      </c>
      <c r="E2834" s="2">
        <v>14983572</v>
      </c>
      <c r="F2834" s="2">
        <v>25000000</v>
      </c>
      <c r="G2834" s="2">
        <f t="shared" si="44"/>
        <v>-10016428</v>
      </c>
    </row>
    <row r="2835" spans="4:7" x14ac:dyDescent="0.3">
      <c r="D2835" s="2" t="s">
        <v>13150</v>
      </c>
      <c r="E2835" s="2">
        <v>4956401</v>
      </c>
      <c r="F2835" s="2">
        <v>15000000</v>
      </c>
      <c r="G2835" s="2">
        <f t="shared" si="44"/>
        <v>-10043599</v>
      </c>
    </row>
    <row r="2836" spans="4:7" x14ac:dyDescent="0.3">
      <c r="D2836" s="2" t="s">
        <v>5686</v>
      </c>
      <c r="E2836" s="2">
        <v>14946229</v>
      </c>
      <c r="F2836" s="2">
        <v>25000000</v>
      </c>
      <c r="G2836" s="2">
        <f t="shared" si="44"/>
        <v>-10053771</v>
      </c>
    </row>
    <row r="2837" spans="4:7" x14ac:dyDescent="0.3">
      <c r="D2837" s="2" t="s">
        <v>12543</v>
      </c>
      <c r="E2837" s="2">
        <v>5900000</v>
      </c>
      <c r="F2837" s="2">
        <v>16000000</v>
      </c>
      <c r="G2837" s="2">
        <f t="shared" si="44"/>
        <v>-10100000</v>
      </c>
    </row>
    <row r="2838" spans="4:7" x14ac:dyDescent="0.3">
      <c r="D2838" s="2" t="s">
        <v>5575</v>
      </c>
      <c r="E2838" s="2">
        <v>37879996</v>
      </c>
      <c r="F2838" s="2">
        <v>48000000</v>
      </c>
      <c r="G2838" s="2">
        <f t="shared" si="44"/>
        <v>-10120004</v>
      </c>
    </row>
    <row r="2839" spans="4:7" x14ac:dyDescent="0.3">
      <c r="D2839" s="2" t="s">
        <v>4557</v>
      </c>
      <c r="E2839" s="2">
        <v>45860039</v>
      </c>
      <c r="F2839" s="2">
        <v>56000000</v>
      </c>
      <c r="G2839" s="2">
        <f t="shared" si="44"/>
        <v>-10139961</v>
      </c>
    </row>
    <row r="2840" spans="4:7" x14ac:dyDescent="0.3">
      <c r="D2840" s="2" t="s">
        <v>12288</v>
      </c>
      <c r="E2840" s="2">
        <v>6855137</v>
      </c>
      <c r="F2840" s="2">
        <v>17000000</v>
      </c>
      <c r="G2840" s="2">
        <f t="shared" si="44"/>
        <v>-10144863</v>
      </c>
    </row>
    <row r="2841" spans="4:7" x14ac:dyDescent="0.3">
      <c r="D2841" s="2" t="s">
        <v>7983</v>
      </c>
      <c r="E2841" s="2">
        <v>17848322</v>
      </c>
      <c r="F2841" s="2">
        <v>28000000</v>
      </c>
      <c r="G2841" s="2">
        <f t="shared" si="44"/>
        <v>-10151678</v>
      </c>
    </row>
    <row r="2842" spans="4:7" x14ac:dyDescent="0.3">
      <c r="D2842" s="2" t="s">
        <v>11933</v>
      </c>
      <c r="E2842" s="2">
        <v>7837632</v>
      </c>
      <c r="F2842" s="2">
        <v>18000000</v>
      </c>
      <c r="G2842" s="2">
        <f t="shared" si="44"/>
        <v>-10162368</v>
      </c>
    </row>
    <row r="2843" spans="4:7" x14ac:dyDescent="0.3">
      <c r="D2843" s="2" t="s">
        <v>6947</v>
      </c>
      <c r="E2843" s="2">
        <v>29802761</v>
      </c>
      <c r="F2843" s="2">
        <v>40000000</v>
      </c>
      <c r="G2843" s="2">
        <f t="shared" si="44"/>
        <v>-10197239</v>
      </c>
    </row>
    <row r="2844" spans="4:7" x14ac:dyDescent="0.3">
      <c r="D2844" s="2" t="s">
        <v>10266</v>
      </c>
      <c r="E2844" s="2">
        <v>12782508</v>
      </c>
      <c r="F2844" s="2">
        <v>23000000</v>
      </c>
      <c r="G2844" s="2">
        <f t="shared" si="44"/>
        <v>-10217492</v>
      </c>
    </row>
    <row r="2845" spans="4:7" x14ac:dyDescent="0.3">
      <c r="D2845" s="2" t="s">
        <v>14336</v>
      </c>
      <c r="E2845" s="2">
        <v>1779284</v>
      </c>
      <c r="F2845" s="2">
        <v>12000000</v>
      </c>
      <c r="G2845" s="2">
        <f t="shared" si="44"/>
        <v>-10220716</v>
      </c>
    </row>
    <row r="2846" spans="4:7" x14ac:dyDescent="0.3">
      <c r="D2846" s="2" t="s">
        <v>5291</v>
      </c>
      <c r="E2846" s="2">
        <v>39778599</v>
      </c>
      <c r="F2846" s="2">
        <v>50000000</v>
      </c>
      <c r="G2846" s="2">
        <f t="shared" si="44"/>
        <v>-10221401</v>
      </c>
    </row>
    <row r="2847" spans="4:7" x14ac:dyDescent="0.3">
      <c r="D2847" s="2" t="s">
        <v>2769</v>
      </c>
      <c r="E2847" s="2">
        <v>69772969</v>
      </c>
      <c r="F2847" s="2">
        <v>80000000</v>
      </c>
      <c r="G2847" s="2">
        <f t="shared" si="44"/>
        <v>-10227031</v>
      </c>
    </row>
    <row r="2848" spans="4:7" x14ac:dyDescent="0.3">
      <c r="D2848" s="2" t="s">
        <v>3745</v>
      </c>
      <c r="E2848" s="2">
        <v>54758461</v>
      </c>
      <c r="F2848" s="2">
        <v>65000000</v>
      </c>
      <c r="G2848" s="2">
        <f t="shared" si="44"/>
        <v>-10241539</v>
      </c>
    </row>
    <row r="2849" spans="4:7" x14ac:dyDescent="0.3">
      <c r="D2849" s="2" t="s">
        <v>11948</v>
      </c>
      <c r="E2849" s="2">
        <v>7739049</v>
      </c>
      <c r="F2849" s="2">
        <v>18000000</v>
      </c>
      <c r="G2849" s="2">
        <f t="shared" si="44"/>
        <v>-10260951</v>
      </c>
    </row>
    <row r="2850" spans="4:7" x14ac:dyDescent="0.3">
      <c r="D2850" s="2" t="s">
        <v>11954</v>
      </c>
      <c r="E2850" s="2">
        <v>6734844</v>
      </c>
      <c r="F2850" s="2">
        <v>17000000</v>
      </c>
      <c r="G2850" s="2">
        <f t="shared" si="44"/>
        <v>-10265156</v>
      </c>
    </row>
    <row r="2851" spans="4:7" x14ac:dyDescent="0.3">
      <c r="D2851" s="2" t="s">
        <v>1060</v>
      </c>
      <c r="E2851" s="2">
        <v>129734803</v>
      </c>
      <c r="F2851" s="2">
        <v>140000000</v>
      </c>
      <c r="G2851" s="2">
        <f t="shared" si="44"/>
        <v>-10265197</v>
      </c>
    </row>
    <row r="2852" spans="4:7" x14ac:dyDescent="0.3">
      <c r="D2852" s="2" t="s">
        <v>12531</v>
      </c>
      <c r="E2852" s="2">
        <v>4734235</v>
      </c>
      <c r="F2852" s="2">
        <v>15000000</v>
      </c>
      <c r="G2852" s="2">
        <f t="shared" si="44"/>
        <v>-10265765</v>
      </c>
    </row>
    <row r="2853" spans="4:7" x14ac:dyDescent="0.3">
      <c r="D2853" s="2" t="s">
        <v>11251</v>
      </c>
      <c r="E2853" s="2">
        <v>9714482</v>
      </c>
      <c r="F2853" s="2">
        <v>20000000</v>
      </c>
      <c r="G2853" s="2">
        <f t="shared" si="44"/>
        <v>-10285518</v>
      </c>
    </row>
    <row r="2854" spans="4:7" x14ac:dyDescent="0.3">
      <c r="D2854" s="2" t="s">
        <v>14342</v>
      </c>
      <c r="E2854" s="2">
        <v>1702277</v>
      </c>
      <c r="F2854" s="2">
        <v>12000000</v>
      </c>
      <c r="G2854" s="2">
        <f t="shared" si="44"/>
        <v>-10297723</v>
      </c>
    </row>
    <row r="2855" spans="4:7" x14ac:dyDescent="0.3">
      <c r="D2855" s="2" t="s">
        <v>9818</v>
      </c>
      <c r="E2855" s="2">
        <v>14637490</v>
      </c>
      <c r="F2855" s="2">
        <v>25000000</v>
      </c>
      <c r="G2855" s="2">
        <f t="shared" si="44"/>
        <v>-10362510</v>
      </c>
    </row>
    <row r="2856" spans="4:7" x14ac:dyDescent="0.3">
      <c r="D2856" s="2" t="s">
        <v>14746</v>
      </c>
      <c r="E2856" s="2">
        <v>125169</v>
      </c>
      <c r="F2856" s="2">
        <v>10500000</v>
      </c>
      <c r="G2856" s="2">
        <f t="shared" si="44"/>
        <v>-10374831</v>
      </c>
    </row>
    <row r="2857" spans="4:7" x14ac:dyDescent="0.3">
      <c r="D2857" s="2" t="s">
        <v>9824</v>
      </c>
      <c r="E2857" s="2">
        <v>14589444</v>
      </c>
      <c r="F2857" s="2">
        <v>25000000</v>
      </c>
      <c r="G2857" s="2">
        <f t="shared" si="44"/>
        <v>-10410556</v>
      </c>
    </row>
    <row r="2858" spans="4:7" x14ac:dyDescent="0.3">
      <c r="D2858" s="2" t="s">
        <v>15063</v>
      </c>
      <c r="E2858" s="2">
        <v>11560259</v>
      </c>
      <c r="F2858" s="2">
        <v>22000000</v>
      </c>
      <c r="G2858" s="2">
        <f t="shared" si="44"/>
        <v>-10439741</v>
      </c>
    </row>
    <row r="2859" spans="4:7" x14ac:dyDescent="0.3">
      <c r="D2859" s="2" t="s">
        <v>11255</v>
      </c>
      <c r="E2859" s="2">
        <v>9525276</v>
      </c>
      <c r="F2859" s="2">
        <v>20000000</v>
      </c>
      <c r="G2859" s="2">
        <f t="shared" si="44"/>
        <v>-10474724</v>
      </c>
    </row>
    <row r="2860" spans="4:7" x14ac:dyDescent="0.3">
      <c r="D2860" s="2" t="s">
        <v>12122</v>
      </c>
      <c r="E2860" s="2">
        <v>7017178</v>
      </c>
      <c r="F2860" s="2">
        <v>17500000</v>
      </c>
      <c r="G2860" s="2">
        <f t="shared" si="44"/>
        <v>-10482822</v>
      </c>
    </row>
    <row r="2861" spans="4:7" x14ac:dyDescent="0.3">
      <c r="D2861" s="2" t="s">
        <v>14352</v>
      </c>
      <c r="E2861" s="2">
        <v>1506998</v>
      </c>
      <c r="F2861" s="2">
        <v>12000000</v>
      </c>
      <c r="G2861" s="2">
        <f t="shared" si="44"/>
        <v>-10493002</v>
      </c>
    </row>
    <row r="2862" spans="4:7" x14ac:dyDescent="0.3">
      <c r="D2862" s="2" t="s">
        <v>9670</v>
      </c>
      <c r="E2862" s="2">
        <v>14500000</v>
      </c>
      <c r="F2862" s="2">
        <v>25000000</v>
      </c>
      <c r="G2862" s="2">
        <f t="shared" si="44"/>
        <v>-10500000</v>
      </c>
    </row>
    <row r="2863" spans="4:7" x14ac:dyDescent="0.3">
      <c r="D2863" s="2" t="s">
        <v>9194</v>
      </c>
      <c r="E2863" s="2">
        <v>4485485</v>
      </c>
      <c r="F2863" s="2">
        <v>15000000</v>
      </c>
      <c r="G2863" s="2">
        <f t="shared" si="44"/>
        <v>-10514515</v>
      </c>
    </row>
    <row r="2864" spans="4:7" x14ac:dyDescent="0.3">
      <c r="D2864" s="2" t="s">
        <v>11650</v>
      </c>
      <c r="E2864" s="2">
        <v>8396942</v>
      </c>
      <c r="F2864" s="2">
        <v>19000000</v>
      </c>
      <c r="G2864" s="2">
        <f t="shared" si="44"/>
        <v>-10603058</v>
      </c>
    </row>
    <row r="2865" spans="4:7" x14ac:dyDescent="0.3">
      <c r="D2865" s="2" t="s">
        <v>6649</v>
      </c>
      <c r="E2865" s="2">
        <v>29374178</v>
      </c>
      <c r="F2865" s="2">
        <v>40000000</v>
      </c>
      <c r="G2865" s="2">
        <f t="shared" si="44"/>
        <v>-10625822</v>
      </c>
    </row>
    <row r="2866" spans="4:7" x14ac:dyDescent="0.3">
      <c r="D2866" s="2" t="s">
        <v>7192</v>
      </c>
      <c r="E2866" s="2">
        <v>23360779</v>
      </c>
      <c r="F2866" s="2">
        <v>34000000</v>
      </c>
      <c r="G2866" s="2">
        <f t="shared" si="44"/>
        <v>-10639221</v>
      </c>
    </row>
    <row r="2867" spans="4:7" x14ac:dyDescent="0.3">
      <c r="D2867" s="2" t="s">
        <v>13979</v>
      </c>
      <c r="E2867" s="2">
        <v>4360548</v>
      </c>
      <c r="F2867" s="2">
        <v>15000000</v>
      </c>
      <c r="G2867" s="2">
        <f t="shared" si="44"/>
        <v>-10639452</v>
      </c>
    </row>
    <row r="2868" spans="4:7" x14ac:dyDescent="0.3">
      <c r="D2868" s="2" t="s">
        <v>14672</v>
      </c>
      <c r="E2868" s="2">
        <v>352786</v>
      </c>
      <c r="F2868" s="2">
        <v>11000000</v>
      </c>
      <c r="G2868" s="2">
        <f t="shared" si="44"/>
        <v>-10647214</v>
      </c>
    </row>
    <row r="2869" spans="4:7" x14ac:dyDescent="0.3">
      <c r="D2869" s="2" t="s">
        <v>5594</v>
      </c>
      <c r="E2869" s="2">
        <v>37339525</v>
      </c>
      <c r="F2869" s="2">
        <v>48000000</v>
      </c>
      <c r="G2869" s="2">
        <f t="shared" si="44"/>
        <v>-10660475</v>
      </c>
    </row>
    <row r="2870" spans="4:7" x14ac:dyDescent="0.3">
      <c r="D2870" s="2" t="s">
        <v>8614</v>
      </c>
      <c r="E2870" s="2">
        <v>14334645</v>
      </c>
      <c r="F2870" s="2">
        <v>25000000</v>
      </c>
      <c r="G2870" s="2">
        <f t="shared" si="44"/>
        <v>-10665355</v>
      </c>
    </row>
    <row r="2871" spans="4:7" x14ac:dyDescent="0.3">
      <c r="D2871" s="2" t="s">
        <v>10527</v>
      </c>
      <c r="E2871" s="2">
        <v>11326836</v>
      </c>
      <c r="F2871" s="2">
        <v>22000000</v>
      </c>
      <c r="G2871" s="2">
        <f t="shared" si="44"/>
        <v>-10673164</v>
      </c>
    </row>
    <row r="2872" spans="4:7" x14ac:dyDescent="0.3">
      <c r="D2872" s="2" t="s">
        <v>8989</v>
      </c>
      <c r="E2872" s="2">
        <v>17324744</v>
      </c>
      <c r="F2872" s="2">
        <v>28000000</v>
      </c>
      <c r="G2872" s="2">
        <f t="shared" si="44"/>
        <v>-10675256</v>
      </c>
    </row>
    <row r="2873" spans="4:7" x14ac:dyDescent="0.3">
      <c r="D2873" s="2" t="s">
        <v>8651</v>
      </c>
      <c r="E2873" s="2">
        <v>19316646</v>
      </c>
      <c r="F2873" s="2">
        <v>30000000</v>
      </c>
      <c r="G2873" s="2">
        <f t="shared" si="44"/>
        <v>-10683354</v>
      </c>
    </row>
    <row r="2874" spans="4:7" x14ac:dyDescent="0.3">
      <c r="D2874" s="2" t="s">
        <v>1779</v>
      </c>
      <c r="E2874" s="2">
        <v>89296573</v>
      </c>
      <c r="F2874" s="2">
        <v>100000000</v>
      </c>
      <c r="G2874" s="2">
        <f t="shared" si="44"/>
        <v>-10703427</v>
      </c>
    </row>
    <row r="2875" spans="4:7" x14ac:dyDescent="0.3">
      <c r="D2875" s="2" t="s">
        <v>7532</v>
      </c>
      <c r="E2875" s="2">
        <v>24276500</v>
      </c>
      <c r="F2875" s="2">
        <v>35000000</v>
      </c>
      <c r="G2875" s="2">
        <f t="shared" si="44"/>
        <v>-10723500</v>
      </c>
    </row>
    <row r="2876" spans="4:7" x14ac:dyDescent="0.3">
      <c r="D2876" s="2" t="s">
        <v>823</v>
      </c>
      <c r="E2876" s="2">
        <v>139259759</v>
      </c>
      <c r="F2876" s="2">
        <v>150000000</v>
      </c>
      <c r="G2876" s="2">
        <f t="shared" si="44"/>
        <v>-10740241</v>
      </c>
    </row>
    <row r="2877" spans="4:7" x14ac:dyDescent="0.3">
      <c r="D2877" s="2" t="s">
        <v>13154</v>
      </c>
      <c r="E2877" s="2">
        <v>4235837</v>
      </c>
      <c r="F2877" s="2">
        <v>15000000</v>
      </c>
      <c r="G2877" s="2">
        <f t="shared" si="44"/>
        <v>-10764163</v>
      </c>
    </row>
    <row r="2878" spans="4:7" x14ac:dyDescent="0.3">
      <c r="D2878" s="2" t="s">
        <v>13216</v>
      </c>
      <c r="E2878" s="2">
        <v>1197786</v>
      </c>
      <c r="F2878" s="2">
        <v>12000000</v>
      </c>
      <c r="G2878" s="2">
        <f t="shared" si="44"/>
        <v>-10802214</v>
      </c>
    </row>
    <row r="2879" spans="4:7" x14ac:dyDescent="0.3">
      <c r="D2879" s="2" t="s">
        <v>12538</v>
      </c>
      <c r="E2879" s="2">
        <v>4193025</v>
      </c>
      <c r="F2879" s="2">
        <v>15000000</v>
      </c>
      <c r="G2879" s="2">
        <f t="shared" si="44"/>
        <v>-10806975</v>
      </c>
    </row>
    <row r="2880" spans="4:7" x14ac:dyDescent="0.3">
      <c r="D2880" s="2" t="s">
        <v>8620</v>
      </c>
      <c r="E2880" s="2">
        <v>12189514</v>
      </c>
      <c r="F2880" s="2">
        <v>23000000</v>
      </c>
      <c r="G2880" s="2">
        <f t="shared" si="44"/>
        <v>-10810486</v>
      </c>
    </row>
    <row r="2881" spans="4:7" x14ac:dyDescent="0.3">
      <c r="D2881" s="2" t="s">
        <v>5285</v>
      </c>
      <c r="E2881" s="2">
        <v>39177541</v>
      </c>
      <c r="F2881" s="2">
        <v>50000000</v>
      </c>
      <c r="G2881" s="2">
        <f t="shared" si="44"/>
        <v>-10822459</v>
      </c>
    </row>
    <row r="2882" spans="4:7" x14ac:dyDescent="0.3">
      <c r="D2882" s="2" t="s">
        <v>11153</v>
      </c>
      <c r="E2882" s="2">
        <v>14174654</v>
      </c>
      <c r="F2882" s="2">
        <v>25000000</v>
      </c>
      <c r="G2882" s="2">
        <f t="shared" si="44"/>
        <v>-10825346</v>
      </c>
    </row>
    <row r="2883" spans="4:7" x14ac:dyDescent="0.3">
      <c r="D2883" s="2" t="s">
        <v>6081</v>
      </c>
      <c r="E2883" s="2">
        <v>29113588</v>
      </c>
      <c r="F2883" s="2">
        <v>40000000</v>
      </c>
      <c r="G2883" s="2">
        <f t="shared" si="44"/>
        <v>-10886412</v>
      </c>
    </row>
    <row r="2884" spans="4:7" x14ac:dyDescent="0.3">
      <c r="D2884" s="2" t="s">
        <v>11266</v>
      </c>
      <c r="E2884" s="2">
        <v>9109322</v>
      </c>
      <c r="F2884" s="2">
        <v>20000000</v>
      </c>
      <c r="G2884" s="2">
        <f t="shared" si="44"/>
        <v>-10890678</v>
      </c>
    </row>
    <row r="2885" spans="4:7" x14ac:dyDescent="0.3">
      <c r="D2885" s="2" t="s">
        <v>13851</v>
      </c>
      <c r="E2885" s="2">
        <v>2104000</v>
      </c>
      <c r="F2885" s="2">
        <v>13000000</v>
      </c>
      <c r="G2885" s="2">
        <f t="shared" ref="G2885:G2948" si="45">E2885-F2885</f>
        <v>-10896000</v>
      </c>
    </row>
    <row r="2886" spans="4:7" x14ac:dyDescent="0.3">
      <c r="D2886" s="2" t="s">
        <v>2724</v>
      </c>
      <c r="E2886" s="2">
        <v>69102910</v>
      </c>
      <c r="F2886" s="2">
        <v>80000000</v>
      </c>
      <c r="G2886" s="2">
        <f t="shared" si="45"/>
        <v>-10897090</v>
      </c>
    </row>
    <row r="2887" spans="4:7" x14ac:dyDescent="0.3">
      <c r="D2887" s="2" t="s">
        <v>13530</v>
      </c>
      <c r="E2887" s="2">
        <v>3100650</v>
      </c>
      <c r="F2887" s="2">
        <v>14000000</v>
      </c>
      <c r="G2887" s="2">
        <f t="shared" si="45"/>
        <v>-10899350</v>
      </c>
    </row>
    <row r="2888" spans="4:7" x14ac:dyDescent="0.3">
      <c r="D2888" s="2" t="s">
        <v>9830</v>
      </c>
      <c r="E2888" s="2">
        <v>14095303</v>
      </c>
      <c r="F2888" s="2">
        <v>25000000</v>
      </c>
      <c r="G2888" s="2">
        <f t="shared" si="45"/>
        <v>-10904697</v>
      </c>
    </row>
    <row r="2889" spans="4:7" x14ac:dyDescent="0.3">
      <c r="D2889" s="2" t="s">
        <v>6643</v>
      </c>
      <c r="E2889" s="2">
        <v>29077547</v>
      </c>
      <c r="F2889" s="2">
        <v>40000000</v>
      </c>
      <c r="G2889" s="2">
        <f t="shared" si="45"/>
        <v>-10922453</v>
      </c>
    </row>
    <row r="2890" spans="4:7" x14ac:dyDescent="0.3">
      <c r="D2890" s="2" t="s">
        <v>11754</v>
      </c>
      <c r="E2890" s="2">
        <v>6061759</v>
      </c>
      <c r="F2890" s="2">
        <v>17000000</v>
      </c>
      <c r="G2890" s="2">
        <f t="shared" si="45"/>
        <v>-10938241</v>
      </c>
    </row>
    <row r="2891" spans="4:7" x14ac:dyDescent="0.3">
      <c r="D2891" s="2" t="s">
        <v>13907</v>
      </c>
      <c r="E2891" s="2">
        <v>2035566</v>
      </c>
      <c r="F2891" s="2">
        <v>13000000</v>
      </c>
      <c r="G2891" s="2">
        <f t="shared" si="45"/>
        <v>-10964434</v>
      </c>
    </row>
    <row r="2892" spans="4:7" x14ac:dyDescent="0.3">
      <c r="D2892" s="2" t="s">
        <v>9975</v>
      </c>
      <c r="E2892" s="2">
        <v>4006906</v>
      </c>
      <c r="F2892" s="2">
        <v>15000000</v>
      </c>
      <c r="G2892" s="2">
        <f t="shared" si="45"/>
        <v>-10993094</v>
      </c>
    </row>
    <row r="2893" spans="4:7" x14ac:dyDescent="0.3">
      <c r="D2893" s="2" t="s">
        <v>10149</v>
      </c>
      <c r="E2893" s="2">
        <v>13000000</v>
      </c>
      <c r="F2893" s="2">
        <v>24000000</v>
      </c>
      <c r="G2893" s="2">
        <f t="shared" si="45"/>
        <v>-11000000</v>
      </c>
    </row>
    <row r="2894" spans="4:7" x14ac:dyDescent="0.3">
      <c r="D2894" s="2" t="s">
        <v>11156</v>
      </c>
      <c r="E2894" s="2">
        <v>15988876</v>
      </c>
      <c r="F2894" s="2">
        <v>27000000</v>
      </c>
      <c r="G2894" s="2">
        <f t="shared" si="45"/>
        <v>-11011124</v>
      </c>
    </row>
    <row r="2895" spans="4:7" x14ac:dyDescent="0.3">
      <c r="D2895" s="2" t="s">
        <v>9835</v>
      </c>
      <c r="E2895" s="2">
        <v>13973532</v>
      </c>
      <c r="F2895" s="2">
        <v>25000000</v>
      </c>
      <c r="G2895" s="2">
        <f t="shared" si="45"/>
        <v>-11026468</v>
      </c>
    </row>
    <row r="2896" spans="4:7" x14ac:dyDescent="0.3">
      <c r="D2896" s="2" t="s">
        <v>8525</v>
      </c>
      <c r="E2896" s="2">
        <v>18967571</v>
      </c>
      <c r="F2896" s="2">
        <v>30000000</v>
      </c>
      <c r="G2896" s="2">
        <f t="shared" si="45"/>
        <v>-11032429</v>
      </c>
    </row>
    <row r="2897" spans="4:7" x14ac:dyDescent="0.3">
      <c r="D2897" s="2" t="s">
        <v>7124</v>
      </c>
      <c r="E2897" s="2">
        <v>26903709</v>
      </c>
      <c r="F2897" s="2">
        <v>38000000</v>
      </c>
      <c r="G2897" s="2">
        <f t="shared" si="45"/>
        <v>-11096291</v>
      </c>
    </row>
    <row r="2898" spans="4:7" x14ac:dyDescent="0.3">
      <c r="D2898" s="2" t="s">
        <v>11302</v>
      </c>
      <c r="E2898" s="2">
        <v>8888355</v>
      </c>
      <c r="F2898" s="2">
        <v>20000000</v>
      </c>
      <c r="G2898" s="2">
        <f t="shared" si="45"/>
        <v>-11111645</v>
      </c>
    </row>
    <row r="2899" spans="4:7" x14ac:dyDescent="0.3">
      <c r="D2899" s="2" t="s">
        <v>12062</v>
      </c>
      <c r="E2899" s="2">
        <v>229311</v>
      </c>
      <c r="F2899" s="2">
        <v>11350000</v>
      </c>
      <c r="G2899" s="2">
        <f t="shared" si="45"/>
        <v>-11120689</v>
      </c>
    </row>
    <row r="2900" spans="4:7" x14ac:dyDescent="0.3">
      <c r="D2900" s="2" t="s">
        <v>14358</v>
      </c>
      <c r="E2900" s="2">
        <v>860002</v>
      </c>
      <c r="F2900" s="2">
        <v>12000000</v>
      </c>
      <c r="G2900" s="2">
        <f t="shared" si="45"/>
        <v>-11139998</v>
      </c>
    </row>
    <row r="2901" spans="4:7" x14ac:dyDescent="0.3">
      <c r="D2901" s="2" t="s">
        <v>12534</v>
      </c>
      <c r="E2901" s="2">
        <v>4839383</v>
      </c>
      <c r="F2901" s="2">
        <v>16000000</v>
      </c>
      <c r="G2901" s="2">
        <f t="shared" si="45"/>
        <v>-11160617</v>
      </c>
    </row>
    <row r="2902" spans="4:7" x14ac:dyDescent="0.3">
      <c r="D2902" s="2" t="s">
        <v>8980</v>
      </c>
      <c r="E2902" s="2">
        <v>16779636</v>
      </c>
      <c r="F2902" s="2">
        <v>28000000</v>
      </c>
      <c r="G2902" s="2">
        <f t="shared" si="45"/>
        <v>-11220364</v>
      </c>
    </row>
    <row r="2903" spans="4:7" x14ac:dyDescent="0.3">
      <c r="D2903" s="2" t="s">
        <v>13976</v>
      </c>
      <c r="E2903" s="2">
        <v>1227324</v>
      </c>
      <c r="F2903" s="2">
        <v>12500000</v>
      </c>
      <c r="G2903" s="2">
        <f t="shared" si="45"/>
        <v>-11272676</v>
      </c>
    </row>
    <row r="2904" spans="4:7" x14ac:dyDescent="0.3">
      <c r="D2904" s="2" t="s">
        <v>9895</v>
      </c>
      <c r="E2904" s="2">
        <v>13651662</v>
      </c>
      <c r="F2904" s="2">
        <v>25000000</v>
      </c>
      <c r="G2904" s="2">
        <f t="shared" si="45"/>
        <v>-11348338</v>
      </c>
    </row>
    <row r="2905" spans="4:7" x14ac:dyDescent="0.3">
      <c r="D2905" s="2" t="s">
        <v>11544</v>
      </c>
      <c r="E2905" s="2">
        <v>8047690</v>
      </c>
      <c r="F2905" s="2">
        <v>19400000</v>
      </c>
      <c r="G2905" s="2">
        <f t="shared" si="45"/>
        <v>-11352310</v>
      </c>
    </row>
    <row r="2906" spans="4:7" x14ac:dyDescent="0.3">
      <c r="D2906" s="2" t="s">
        <v>15768</v>
      </c>
      <c r="E2906" s="2">
        <v>13751</v>
      </c>
      <c r="F2906" s="2">
        <v>11400000</v>
      </c>
      <c r="G2906" s="2">
        <f t="shared" si="45"/>
        <v>-11386249</v>
      </c>
    </row>
    <row r="2907" spans="4:7" x14ac:dyDescent="0.3">
      <c r="D2907" s="2" t="s">
        <v>5281</v>
      </c>
      <c r="E2907" s="2">
        <v>38590500</v>
      </c>
      <c r="F2907" s="2">
        <v>50000000</v>
      </c>
      <c r="G2907" s="2">
        <f t="shared" si="45"/>
        <v>-11409500</v>
      </c>
    </row>
    <row r="2908" spans="4:7" x14ac:dyDescent="0.3">
      <c r="D2908" s="2" t="s">
        <v>14003</v>
      </c>
      <c r="E2908" s="2">
        <v>1089445</v>
      </c>
      <c r="F2908" s="2">
        <v>12500000</v>
      </c>
      <c r="G2908" s="2">
        <f t="shared" si="45"/>
        <v>-11410555</v>
      </c>
    </row>
    <row r="2909" spans="4:7" x14ac:dyDescent="0.3">
      <c r="D2909" s="2" t="s">
        <v>13098</v>
      </c>
      <c r="E2909" s="2">
        <v>8586376</v>
      </c>
      <c r="F2909" s="2">
        <v>20000000</v>
      </c>
      <c r="G2909" s="2">
        <f t="shared" si="45"/>
        <v>-11413624</v>
      </c>
    </row>
    <row r="2910" spans="4:7" x14ac:dyDescent="0.3">
      <c r="D2910" s="2" t="s">
        <v>14361</v>
      </c>
      <c r="E2910" s="2">
        <v>548934</v>
      </c>
      <c r="F2910" s="2">
        <v>12000000</v>
      </c>
      <c r="G2910" s="2">
        <f t="shared" si="45"/>
        <v>-11451066</v>
      </c>
    </row>
    <row r="2911" spans="4:7" x14ac:dyDescent="0.3">
      <c r="D2911" s="2" t="s">
        <v>6654</v>
      </c>
      <c r="E2911" s="2">
        <v>28535768</v>
      </c>
      <c r="F2911" s="2">
        <v>40000000</v>
      </c>
      <c r="G2911" s="2">
        <f t="shared" si="45"/>
        <v>-11464232</v>
      </c>
    </row>
    <row r="2912" spans="4:7" x14ac:dyDescent="0.3">
      <c r="D2912" s="2" t="s">
        <v>1370</v>
      </c>
      <c r="E2912" s="2">
        <v>108521835</v>
      </c>
      <c r="F2912" s="2">
        <v>120000000</v>
      </c>
      <c r="G2912" s="2">
        <f t="shared" si="45"/>
        <v>-11478165</v>
      </c>
    </row>
    <row r="2913" spans="4:7" x14ac:dyDescent="0.3">
      <c r="D2913" s="2" t="s">
        <v>10271</v>
      </c>
      <c r="E2913" s="2">
        <v>11508423</v>
      </c>
      <c r="F2913" s="2">
        <v>23000000</v>
      </c>
      <c r="G2913" s="2">
        <f t="shared" si="45"/>
        <v>-11491577</v>
      </c>
    </row>
    <row r="2914" spans="4:7" x14ac:dyDescent="0.3">
      <c r="D2914" s="2" t="s">
        <v>8516</v>
      </c>
      <c r="E2914" s="2">
        <v>18500966</v>
      </c>
      <c r="F2914" s="2">
        <v>30000000</v>
      </c>
      <c r="G2914" s="2">
        <f t="shared" si="45"/>
        <v>-11499034</v>
      </c>
    </row>
    <row r="2915" spans="4:7" x14ac:dyDescent="0.3">
      <c r="D2915" s="2" t="s">
        <v>11051</v>
      </c>
      <c r="E2915" s="2">
        <v>8500000</v>
      </c>
      <c r="F2915" s="2">
        <v>20000000</v>
      </c>
      <c r="G2915" s="2">
        <f t="shared" si="45"/>
        <v>-11500000</v>
      </c>
    </row>
    <row r="2916" spans="4:7" x14ac:dyDescent="0.3">
      <c r="D2916" s="2" t="s">
        <v>13535</v>
      </c>
      <c r="E2916" s="2">
        <v>2474000</v>
      </c>
      <c r="F2916" s="2">
        <v>14000000</v>
      </c>
      <c r="G2916" s="2">
        <f t="shared" si="45"/>
        <v>-11526000</v>
      </c>
    </row>
    <row r="2917" spans="4:7" x14ac:dyDescent="0.3">
      <c r="D2917" s="2" t="s">
        <v>6913</v>
      </c>
      <c r="E2917" s="2">
        <v>6498000</v>
      </c>
      <c r="F2917" s="2">
        <v>18026148</v>
      </c>
      <c r="G2917" s="2">
        <f t="shared" si="45"/>
        <v>-11528148</v>
      </c>
    </row>
    <row r="2918" spans="4:7" x14ac:dyDescent="0.3">
      <c r="D2918" s="2" t="s">
        <v>9324</v>
      </c>
      <c r="E2918" s="2">
        <v>14469428</v>
      </c>
      <c r="F2918" s="2">
        <v>26000000</v>
      </c>
      <c r="G2918" s="2">
        <f t="shared" si="45"/>
        <v>-11530572</v>
      </c>
    </row>
    <row r="2919" spans="4:7" x14ac:dyDescent="0.3">
      <c r="D2919" s="2" t="s">
        <v>2973</v>
      </c>
      <c r="E2919" s="2">
        <v>66462600</v>
      </c>
      <c r="F2919" s="2">
        <v>78000000</v>
      </c>
      <c r="G2919" s="2">
        <f t="shared" si="45"/>
        <v>-11537400</v>
      </c>
    </row>
    <row r="2920" spans="4:7" x14ac:dyDescent="0.3">
      <c r="D2920" s="2" t="s">
        <v>10154</v>
      </c>
      <c r="E2920" s="2">
        <v>12372410</v>
      </c>
      <c r="F2920" s="2">
        <v>24000000</v>
      </c>
      <c r="G2920" s="2">
        <f t="shared" si="45"/>
        <v>-11627590</v>
      </c>
    </row>
    <row r="2921" spans="4:7" x14ac:dyDescent="0.3">
      <c r="D2921" s="2" t="s">
        <v>15163</v>
      </c>
      <c r="E2921" s="2">
        <v>4356743</v>
      </c>
      <c r="F2921" s="2">
        <v>16000000</v>
      </c>
      <c r="G2921" s="2">
        <f t="shared" si="45"/>
        <v>-11643257</v>
      </c>
    </row>
    <row r="2922" spans="4:7" x14ac:dyDescent="0.3">
      <c r="D2922" s="2" t="s">
        <v>14370</v>
      </c>
      <c r="E2922" s="2">
        <v>333976</v>
      </c>
      <c r="F2922" s="2">
        <v>12000000</v>
      </c>
      <c r="G2922" s="2">
        <f t="shared" si="45"/>
        <v>-11666024</v>
      </c>
    </row>
    <row r="2923" spans="4:7" x14ac:dyDescent="0.3">
      <c r="D2923" s="2" t="s">
        <v>13999</v>
      </c>
      <c r="E2923" s="2">
        <v>1110186</v>
      </c>
      <c r="F2923" s="2">
        <v>12800000</v>
      </c>
      <c r="G2923" s="2">
        <f t="shared" si="45"/>
        <v>-11689814</v>
      </c>
    </row>
    <row r="2924" spans="4:7" x14ac:dyDescent="0.3">
      <c r="D2924" s="2" t="s">
        <v>8588</v>
      </c>
      <c r="E2924" s="2">
        <v>18298649</v>
      </c>
      <c r="F2924" s="2">
        <v>30000000</v>
      </c>
      <c r="G2924" s="2">
        <f t="shared" si="45"/>
        <v>-11701351</v>
      </c>
    </row>
    <row r="2925" spans="4:7" x14ac:dyDescent="0.3">
      <c r="D2925" s="2" t="s">
        <v>14346</v>
      </c>
      <c r="E2925" s="2">
        <v>261481</v>
      </c>
      <c r="F2925" s="2">
        <v>12000000</v>
      </c>
      <c r="G2925" s="2">
        <f t="shared" si="45"/>
        <v>-11738519</v>
      </c>
    </row>
    <row r="2926" spans="4:7" x14ac:dyDescent="0.3">
      <c r="D2926" s="2" t="s">
        <v>11062</v>
      </c>
      <c r="E2926" s="2">
        <v>18252684</v>
      </c>
      <c r="F2926" s="2">
        <v>30000000</v>
      </c>
      <c r="G2926" s="2">
        <f t="shared" si="45"/>
        <v>-11747316</v>
      </c>
    </row>
    <row r="2927" spans="4:7" x14ac:dyDescent="0.3">
      <c r="D2927" s="2" t="s">
        <v>3839</v>
      </c>
      <c r="E2927" s="2">
        <v>43247140</v>
      </c>
      <c r="F2927" s="2">
        <v>55000000</v>
      </c>
      <c r="G2927" s="2">
        <f t="shared" si="45"/>
        <v>-11752860</v>
      </c>
    </row>
    <row r="2928" spans="4:7" x14ac:dyDescent="0.3">
      <c r="D2928" s="2" t="s">
        <v>14384</v>
      </c>
      <c r="E2928" s="2">
        <v>214202</v>
      </c>
      <c r="F2928" s="2">
        <v>12000000</v>
      </c>
      <c r="G2928" s="2">
        <f t="shared" si="45"/>
        <v>-11785798</v>
      </c>
    </row>
    <row r="2929" spans="4:7" x14ac:dyDescent="0.3">
      <c r="D2929" s="2" t="s">
        <v>1146</v>
      </c>
      <c r="E2929" s="2">
        <v>123207194</v>
      </c>
      <c r="F2929" s="2">
        <v>135000000</v>
      </c>
      <c r="G2929" s="2">
        <f t="shared" si="45"/>
        <v>-11792806</v>
      </c>
    </row>
    <row r="2930" spans="4:7" x14ac:dyDescent="0.3">
      <c r="D2930" s="2" t="s">
        <v>14396</v>
      </c>
      <c r="E2930" s="2">
        <v>175370</v>
      </c>
      <c r="F2930" s="2">
        <v>12000000</v>
      </c>
      <c r="G2930" s="2">
        <f t="shared" si="45"/>
        <v>-11824630</v>
      </c>
    </row>
    <row r="2931" spans="4:7" x14ac:dyDescent="0.3">
      <c r="D2931" s="2" t="s">
        <v>13854</v>
      </c>
      <c r="E2931" s="2">
        <v>1172769</v>
      </c>
      <c r="F2931" s="2">
        <v>13000000</v>
      </c>
      <c r="G2931" s="2">
        <f t="shared" si="45"/>
        <v>-11827231</v>
      </c>
    </row>
    <row r="2932" spans="4:7" x14ac:dyDescent="0.3">
      <c r="D2932" s="2" t="s">
        <v>1320</v>
      </c>
      <c r="E2932" s="2">
        <v>113165635</v>
      </c>
      <c r="F2932" s="2">
        <v>125000000</v>
      </c>
      <c r="G2932" s="2">
        <f t="shared" si="45"/>
        <v>-11834365</v>
      </c>
    </row>
    <row r="2933" spans="4:7" x14ac:dyDescent="0.3">
      <c r="D2933" s="2" t="s">
        <v>12273</v>
      </c>
      <c r="E2933" s="2">
        <v>7156725</v>
      </c>
      <c r="F2933" s="2">
        <v>19000000</v>
      </c>
      <c r="G2933" s="2">
        <f t="shared" si="45"/>
        <v>-11843275</v>
      </c>
    </row>
    <row r="2934" spans="4:7" x14ac:dyDescent="0.3">
      <c r="D2934" s="2" t="s">
        <v>13868</v>
      </c>
      <c r="E2934" s="2">
        <v>1150403</v>
      </c>
      <c r="F2934" s="2">
        <v>13000000</v>
      </c>
      <c r="G2934" s="2">
        <f t="shared" si="45"/>
        <v>-11849597</v>
      </c>
    </row>
    <row r="2935" spans="4:7" x14ac:dyDescent="0.3">
      <c r="D2935" s="2" t="s">
        <v>14465</v>
      </c>
      <c r="E2935" s="2">
        <v>48856</v>
      </c>
      <c r="F2935" s="2">
        <v>11900000</v>
      </c>
      <c r="G2935" s="2">
        <f t="shared" si="45"/>
        <v>-11851144</v>
      </c>
    </row>
    <row r="2936" spans="4:7" x14ac:dyDescent="0.3">
      <c r="D2936" s="2" t="s">
        <v>14374</v>
      </c>
      <c r="E2936" s="2">
        <v>141853</v>
      </c>
      <c r="F2936" s="2">
        <v>12000000</v>
      </c>
      <c r="G2936" s="2">
        <f t="shared" si="45"/>
        <v>-11858147</v>
      </c>
    </row>
    <row r="2937" spans="4:7" x14ac:dyDescent="0.3">
      <c r="D2937" s="2" t="s">
        <v>14410</v>
      </c>
      <c r="E2937" s="2">
        <v>119922</v>
      </c>
      <c r="F2937" s="2">
        <v>12000000</v>
      </c>
      <c r="G2937" s="2">
        <f t="shared" si="45"/>
        <v>-11880078</v>
      </c>
    </row>
    <row r="2938" spans="4:7" x14ac:dyDescent="0.3">
      <c r="D2938" s="2" t="s">
        <v>11275</v>
      </c>
      <c r="E2938" s="2">
        <v>8104069</v>
      </c>
      <c r="F2938" s="2">
        <v>20000000</v>
      </c>
      <c r="G2938" s="2">
        <f t="shared" si="45"/>
        <v>-11895931</v>
      </c>
    </row>
    <row r="2939" spans="4:7" x14ac:dyDescent="0.3">
      <c r="D2939" s="2" t="s">
        <v>11291</v>
      </c>
      <c r="E2939" s="2">
        <v>8093318</v>
      </c>
      <c r="F2939" s="2">
        <v>20000000</v>
      </c>
      <c r="G2939" s="2">
        <f t="shared" si="45"/>
        <v>-11906682</v>
      </c>
    </row>
    <row r="2940" spans="4:7" x14ac:dyDescent="0.3">
      <c r="D2940" s="2" t="s">
        <v>17279</v>
      </c>
      <c r="E2940" s="2">
        <v>65804</v>
      </c>
      <c r="F2940" s="2">
        <v>12000000</v>
      </c>
      <c r="G2940" s="2">
        <f t="shared" si="45"/>
        <v>-11934196</v>
      </c>
    </row>
    <row r="2941" spans="4:7" x14ac:dyDescent="0.3">
      <c r="D2941" s="2" t="s">
        <v>11279</v>
      </c>
      <c r="E2941" s="2">
        <v>8054280</v>
      </c>
      <c r="F2941" s="2">
        <v>20000000</v>
      </c>
      <c r="G2941" s="2">
        <f t="shared" si="45"/>
        <v>-11945720</v>
      </c>
    </row>
    <row r="2942" spans="4:7" x14ac:dyDescent="0.3">
      <c r="D2942" s="2" t="s">
        <v>9852</v>
      </c>
      <c r="E2942" s="2">
        <v>13038660</v>
      </c>
      <c r="F2942" s="2">
        <v>25000000</v>
      </c>
      <c r="G2942" s="2">
        <f t="shared" si="45"/>
        <v>-11961340</v>
      </c>
    </row>
    <row r="2943" spans="4:7" x14ac:dyDescent="0.3">
      <c r="D2943" s="2" t="s">
        <v>13879</v>
      </c>
      <c r="E2943" s="2">
        <v>1024175</v>
      </c>
      <c r="F2943" s="2">
        <v>13000000</v>
      </c>
      <c r="G2943" s="2">
        <f t="shared" si="45"/>
        <v>-11975825</v>
      </c>
    </row>
    <row r="2944" spans="4:7" x14ac:dyDescent="0.3">
      <c r="D2944" s="2" t="s">
        <v>14441</v>
      </c>
      <c r="E2944" s="2">
        <v>14616</v>
      </c>
      <c r="F2944" s="2">
        <v>12000000</v>
      </c>
      <c r="G2944" s="2">
        <f t="shared" si="45"/>
        <v>-11985384</v>
      </c>
    </row>
    <row r="2945" spans="4:7" x14ac:dyDescent="0.3">
      <c r="D2945" s="2" t="s">
        <v>11145</v>
      </c>
      <c r="E2945" s="2">
        <v>8000000</v>
      </c>
      <c r="F2945" s="2">
        <v>20000000</v>
      </c>
      <c r="G2945" s="2">
        <f t="shared" si="45"/>
        <v>-12000000</v>
      </c>
    </row>
    <row r="2946" spans="4:7" x14ac:dyDescent="0.3">
      <c r="D2946" s="2" t="s">
        <v>11960</v>
      </c>
      <c r="E2946" s="2">
        <v>6000000</v>
      </c>
      <c r="F2946" s="2">
        <v>18000000</v>
      </c>
      <c r="G2946" s="2">
        <f t="shared" si="45"/>
        <v>-12000000</v>
      </c>
    </row>
    <row r="2947" spans="4:7" x14ac:dyDescent="0.3">
      <c r="D2947" s="2" t="s">
        <v>12416</v>
      </c>
      <c r="E2947" s="2">
        <v>6462576</v>
      </c>
      <c r="F2947" s="2">
        <v>18500000</v>
      </c>
      <c r="G2947" s="2">
        <f t="shared" si="45"/>
        <v>-12037424</v>
      </c>
    </row>
    <row r="2948" spans="4:7" x14ac:dyDescent="0.3">
      <c r="D2948" s="2" t="s">
        <v>10437</v>
      </c>
      <c r="E2948" s="2">
        <v>17951431</v>
      </c>
      <c r="F2948" s="2">
        <v>30000000</v>
      </c>
      <c r="G2948" s="2">
        <f t="shared" si="45"/>
        <v>-12048569</v>
      </c>
    </row>
    <row r="2949" spans="4:7" x14ac:dyDescent="0.3">
      <c r="D2949" s="2" t="s">
        <v>12340</v>
      </c>
      <c r="E2949" s="2">
        <v>4930798</v>
      </c>
      <c r="F2949" s="2">
        <v>17000000</v>
      </c>
      <c r="G2949" s="2">
        <f t="shared" ref="G2949:G3012" si="46">E2949-F2949</f>
        <v>-12069202</v>
      </c>
    </row>
    <row r="2950" spans="4:7" x14ac:dyDescent="0.3">
      <c r="D2950" s="2" t="s">
        <v>8801</v>
      </c>
      <c r="E2950" s="2">
        <v>16930185</v>
      </c>
      <c r="F2950" s="2">
        <v>29000000</v>
      </c>
      <c r="G2950" s="2">
        <f t="shared" si="46"/>
        <v>-12069815</v>
      </c>
    </row>
    <row r="2951" spans="4:7" x14ac:dyDescent="0.3">
      <c r="D2951" s="2" t="s">
        <v>7541</v>
      </c>
      <c r="E2951" s="2">
        <v>22913677</v>
      </c>
      <c r="F2951" s="2">
        <v>35000000</v>
      </c>
      <c r="G2951" s="2">
        <f t="shared" si="46"/>
        <v>-12086323</v>
      </c>
    </row>
    <row r="2952" spans="4:7" x14ac:dyDescent="0.3">
      <c r="D2952" s="2" t="s">
        <v>11969</v>
      </c>
      <c r="E2952" s="2">
        <v>5887457</v>
      </c>
      <c r="F2952" s="2">
        <v>18000000</v>
      </c>
      <c r="G2952" s="2">
        <f t="shared" si="46"/>
        <v>-12112543</v>
      </c>
    </row>
    <row r="2953" spans="4:7" x14ac:dyDescent="0.3">
      <c r="D2953" s="2" t="s">
        <v>5889</v>
      </c>
      <c r="E2953" s="2">
        <v>22877808</v>
      </c>
      <c r="F2953" s="2">
        <v>35000000</v>
      </c>
      <c r="G2953" s="2">
        <f t="shared" si="46"/>
        <v>-12122192</v>
      </c>
    </row>
    <row r="2954" spans="4:7" x14ac:dyDescent="0.3">
      <c r="D2954" s="2" t="s">
        <v>11259</v>
      </c>
      <c r="E2954" s="2">
        <v>8855646</v>
      </c>
      <c r="F2954" s="2">
        <v>21000000</v>
      </c>
      <c r="G2954" s="2">
        <f t="shared" si="46"/>
        <v>-12144354</v>
      </c>
    </row>
    <row r="2955" spans="4:7" x14ac:dyDescent="0.3">
      <c r="D2955" s="2" t="s">
        <v>9329</v>
      </c>
      <c r="E2955" s="2">
        <v>13829734</v>
      </c>
      <c r="F2955" s="2">
        <v>26000000</v>
      </c>
      <c r="G2955" s="2">
        <f t="shared" si="46"/>
        <v>-12170266</v>
      </c>
    </row>
    <row r="2956" spans="4:7" x14ac:dyDescent="0.3">
      <c r="D2956" s="2" t="s">
        <v>13583</v>
      </c>
      <c r="E2956" s="2">
        <v>1752214</v>
      </c>
      <c r="F2956" s="2">
        <v>14000000</v>
      </c>
      <c r="G2956" s="2">
        <f t="shared" si="46"/>
        <v>-12247786</v>
      </c>
    </row>
    <row r="2957" spans="4:7" x14ac:dyDescent="0.3">
      <c r="D2957" s="2" t="s">
        <v>11900</v>
      </c>
      <c r="E2957" s="2">
        <v>17750583</v>
      </c>
      <c r="F2957" s="2">
        <v>30000000</v>
      </c>
      <c r="G2957" s="2">
        <f t="shared" si="46"/>
        <v>-12249417</v>
      </c>
    </row>
    <row r="2958" spans="4:7" x14ac:dyDescent="0.3">
      <c r="D2958" s="2" t="s">
        <v>11981</v>
      </c>
      <c r="E2958" s="2">
        <v>5694401</v>
      </c>
      <c r="F2958" s="2">
        <v>18000000</v>
      </c>
      <c r="G2958" s="2">
        <f t="shared" si="46"/>
        <v>-12305599</v>
      </c>
    </row>
    <row r="2959" spans="4:7" x14ac:dyDescent="0.3">
      <c r="D2959" s="2" t="s">
        <v>10476</v>
      </c>
      <c r="E2959" s="2">
        <v>9694105</v>
      </c>
      <c r="F2959" s="2">
        <v>22000000</v>
      </c>
      <c r="G2959" s="2">
        <f t="shared" si="46"/>
        <v>-12305895</v>
      </c>
    </row>
    <row r="2960" spans="4:7" x14ac:dyDescent="0.3">
      <c r="D2960" s="2" t="s">
        <v>6658</v>
      </c>
      <c r="E2960" s="2">
        <v>27663982</v>
      </c>
      <c r="F2960" s="2">
        <v>40000000</v>
      </c>
      <c r="G2960" s="2">
        <f t="shared" si="46"/>
        <v>-12336018</v>
      </c>
    </row>
    <row r="2961" spans="4:7" x14ac:dyDescent="0.3">
      <c r="D2961" s="2" t="s">
        <v>10276</v>
      </c>
      <c r="E2961" s="2">
        <v>10660147</v>
      </c>
      <c r="F2961" s="2">
        <v>23000000</v>
      </c>
      <c r="G2961" s="2">
        <f t="shared" si="46"/>
        <v>-12339853</v>
      </c>
    </row>
    <row r="2962" spans="4:7" x14ac:dyDescent="0.3">
      <c r="D2962" s="2" t="s">
        <v>5247</v>
      </c>
      <c r="E2962" s="2">
        <v>42610000</v>
      </c>
      <c r="F2962" s="2">
        <v>55000000</v>
      </c>
      <c r="G2962" s="2">
        <f t="shared" si="46"/>
        <v>-12390000</v>
      </c>
    </row>
    <row r="2963" spans="4:7" x14ac:dyDescent="0.3">
      <c r="D2963" s="2" t="s">
        <v>6865</v>
      </c>
      <c r="E2963" s="2">
        <v>7564000</v>
      </c>
      <c r="F2963" s="2">
        <v>20000000</v>
      </c>
      <c r="G2963" s="2">
        <f t="shared" si="46"/>
        <v>-12436000</v>
      </c>
    </row>
    <row r="2964" spans="4:7" x14ac:dyDescent="0.3">
      <c r="D2964" s="2" t="s">
        <v>5442</v>
      </c>
      <c r="E2964" s="2">
        <v>9528092</v>
      </c>
      <c r="F2964" s="2">
        <v>22000000</v>
      </c>
      <c r="G2964" s="2">
        <f t="shared" si="46"/>
        <v>-12471908</v>
      </c>
    </row>
    <row r="2965" spans="4:7" x14ac:dyDescent="0.3">
      <c r="D2965" s="2" t="s">
        <v>5295</v>
      </c>
      <c r="E2965" s="2">
        <v>37486138</v>
      </c>
      <c r="F2965" s="2">
        <v>50000000</v>
      </c>
      <c r="G2965" s="2">
        <f t="shared" si="46"/>
        <v>-12513862</v>
      </c>
    </row>
    <row r="2966" spans="4:7" x14ac:dyDescent="0.3">
      <c r="D2966" s="2" t="s">
        <v>13174</v>
      </c>
      <c r="E2966" s="2">
        <v>2412045</v>
      </c>
      <c r="F2966" s="2">
        <v>15000000</v>
      </c>
      <c r="G2966" s="2">
        <f t="shared" si="46"/>
        <v>-12587955</v>
      </c>
    </row>
    <row r="2967" spans="4:7" x14ac:dyDescent="0.3">
      <c r="D2967" s="2" t="s">
        <v>13895</v>
      </c>
      <c r="E2967" s="2">
        <v>31662</v>
      </c>
      <c r="F2967" s="2">
        <v>12620000</v>
      </c>
      <c r="G2967" s="2">
        <f t="shared" si="46"/>
        <v>-12588338</v>
      </c>
    </row>
    <row r="2968" spans="4:7" x14ac:dyDescent="0.3">
      <c r="D2968" s="2" t="s">
        <v>5878</v>
      </c>
      <c r="E2968" s="2">
        <v>27400000</v>
      </c>
      <c r="F2968" s="2">
        <v>40000000</v>
      </c>
      <c r="G2968" s="2">
        <f t="shared" si="46"/>
        <v>-12600000</v>
      </c>
    </row>
    <row r="2969" spans="4:7" x14ac:dyDescent="0.3">
      <c r="D2969" s="2" t="s">
        <v>3752</v>
      </c>
      <c r="E2969" s="2">
        <v>52397389</v>
      </c>
      <c r="F2969" s="2">
        <v>65000000</v>
      </c>
      <c r="G2969" s="2">
        <f t="shared" si="46"/>
        <v>-12602611</v>
      </c>
    </row>
    <row r="2970" spans="4:7" x14ac:dyDescent="0.3">
      <c r="D2970" s="2" t="s">
        <v>11296</v>
      </c>
      <c r="E2970" s="2">
        <v>7382993</v>
      </c>
      <c r="F2970" s="2">
        <v>20000000</v>
      </c>
      <c r="G2970" s="2">
        <f t="shared" si="46"/>
        <v>-12617007</v>
      </c>
    </row>
    <row r="2971" spans="4:7" x14ac:dyDescent="0.3">
      <c r="D2971" s="2" t="s">
        <v>9141</v>
      </c>
      <c r="E2971" s="2">
        <v>14337579</v>
      </c>
      <c r="F2971" s="2">
        <v>27000000</v>
      </c>
      <c r="G2971" s="2">
        <f t="shared" si="46"/>
        <v>-12662421</v>
      </c>
    </row>
    <row r="2972" spans="4:7" x14ac:dyDescent="0.3">
      <c r="D2972" s="2" t="s">
        <v>12585</v>
      </c>
      <c r="E2972" s="2">
        <v>336467</v>
      </c>
      <c r="F2972" s="2">
        <v>13000000</v>
      </c>
      <c r="G2972" s="2">
        <f t="shared" si="46"/>
        <v>-12663533</v>
      </c>
    </row>
    <row r="2973" spans="4:7" x14ac:dyDescent="0.3">
      <c r="D2973" s="2" t="s">
        <v>13884</v>
      </c>
      <c r="E2973" s="2">
        <v>301305</v>
      </c>
      <c r="F2973" s="2">
        <v>13000000</v>
      </c>
      <c r="G2973" s="2">
        <f t="shared" si="46"/>
        <v>-12698695</v>
      </c>
    </row>
    <row r="2974" spans="4:7" x14ac:dyDescent="0.3">
      <c r="D2974" s="2" t="s">
        <v>11314</v>
      </c>
      <c r="E2974" s="2">
        <v>7268659</v>
      </c>
      <c r="F2974" s="2">
        <v>20000000</v>
      </c>
      <c r="G2974" s="2">
        <f t="shared" si="46"/>
        <v>-12731341</v>
      </c>
    </row>
    <row r="2975" spans="4:7" x14ac:dyDescent="0.3">
      <c r="D2975" s="2" t="s">
        <v>8537</v>
      </c>
      <c r="E2975" s="2">
        <v>17266505</v>
      </c>
      <c r="F2975" s="2">
        <v>30000000</v>
      </c>
      <c r="G2975" s="2">
        <f t="shared" si="46"/>
        <v>-12733495</v>
      </c>
    </row>
    <row r="2976" spans="4:7" x14ac:dyDescent="0.3">
      <c r="D2976" s="2" t="s">
        <v>13937</v>
      </c>
      <c r="E2976" s="2">
        <v>214966</v>
      </c>
      <c r="F2976" s="2">
        <v>13000000</v>
      </c>
      <c r="G2976" s="2">
        <f t="shared" si="46"/>
        <v>-12785034</v>
      </c>
    </row>
    <row r="2977" spans="4:7" x14ac:dyDescent="0.3">
      <c r="D2977" s="2" t="s">
        <v>13182</v>
      </c>
      <c r="E2977" s="2">
        <v>2203641</v>
      </c>
      <c r="F2977" s="2">
        <v>15000000</v>
      </c>
      <c r="G2977" s="2">
        <f t="shared" si="46"/>
        <v>-12796359</v>
      </c>
    </row>
    <row r="2978" spans="4:7" x14ac:dyDescent="0.3">
      <c r="D2978" s="2" t="s">
        <v>10461</v>
      </c>
      <c r="E2978" s="2">
        <v>10696210</v>
      </c>
      <c r="F2978" s="2">
        <v>23500000</v>
      </c>
      <c r="G2978" s="2">
        <f t="shared" si="46"/>
        <v>-12803790</v>
      </c>
    </row>
    <row r="2979" spans="4:7" x14ac:dyDescent="0.3">
      <c r="D2979" s="2" t="s">
        <v>6077</v>
      </c>
      <c r="E2979" s="2">
        <v>31136950</v>
      </c>
      <c r="F2979" s="2">
        <v>44000000</v>
      </c>
      <c r="G2979" s="2">
        <f t="shared" si="46"/>
        <v>-12863050</v>
      </c>
    </row>
    <row r="2980" spans="4:7" x14ac:dyDescent="0.3">
      <c r="D2980" s="2" t="s">
        <v>7863</v>
      </c>
      <c r="E2980" s="2">
        <v>17120019</v>
      </c>
      <c r="F2980" s="2">
        <v>30000000</v>
      </c>
      <c r="G2980" s="2">
        <f t="shared" si="46"/>
        <v>-12879981</v>
      </c>
    </row>
    <row r="2981" spans="4:7" x14ac:dyDescent="0.3">
      <c r="D2981" s="2" t="s">
        <v>8436</v>
      </c>
      <c r="E2981" s="2">
        <v>32095318</v>
      </c>
      <c r="F2981" s="2">
        <v>45000000</v>
      </c>
      <c r="G2981" s="2">
        <f t="shared" si="46"/>
        <v>-12904682</v>
      </c>
    </row>
    <row r="2982" spans="4:7" x14ac:dyDescent="0.3">
      <c r="D2982" s="2" t="s">
        <v>14633</v>
      </c>
      <c r="E2982" s="2">
        <v>4068087</v>
      </c>
      <c r="F2982" s="2">
        <v>17000000</v>
      </c>
      <c r="G2982" s="2">
        <f t="shared" si="46"/>
        <v>-12931913</v>
      </c>
    </row>
    <row r="2983" spans="4:7" x14ac:dyDescent="0.3">
      <c r="D2983" s="2" t="s">
        <v>6664</v>
      </c>
      <c r="E2983" s="2">
        <v>27053815</v>
      </c>
      <c r="F2983" s="2">
        <v>40000000</v>
      </c>
      <c r="G2983" s="2">
        <f t="shared" si="46"/>
        <v>-12946185</v>
      </c>
    </row>
    <row r="2984" spans="4:7" x14ac:dyDescent="0.3">
      <c r="D2984" s="2" t="s">
        <v>13706</v>
      </c>
      <c r="E2984" s="2">
        <v>23947</v>
      </c>
      <c r="F2984" s="2">
        <v>13000000</v>
      </c>
      <c r="G2984" s="2">
        <f t="shared" si="46"/>
        <v>-12976053</v>
      </c>
    </row>
    <row r="2985" spans="4:7" x14ac:dyDescent="0.3">
      <c r="D2985" s="2" t="s">
        <v>13543</v>
      </c>
      <c r="E2985" s="2">
        <v>1000000</v>
      </c>
      <c r="F2985" s="2">
        <v>14000000</v>
      </c>
      <c r="G2985" s="2">
        <f t="shared" si="46"/>
        <v>-13000000</v>
      </c>
    </row>
    <row r="2986" spans="4:7" x14ac:dyDescent="0.3">
      <c r="D2986" s="2" t="s">
        <v>13192</v>
      </c>
      <c r="E2986" s="2">
        <v>1954202</v>
      </c>
      <c r="F2986" s="2">
        <v>15000000</v>
      </c>
      <c r="G2986" s="2">
        <f t="shared" si="46"/>
        <v>-13045798</v>
      </c>
    </row>
    <row r="2987" spans="4:7" x14ac:dyDescent="0.3">
      <c r="D2987" s="2" t="s">
        <v>13187</v>
      </c>
      <c r="E2987" s="2">
        <v>1953732</v>
      </c>
      <c r="F2987" s="2">
        <v>15000000</v>
      </c>
      <c r="G2987" s="2">
        <f t="shared" si="46"/>
        <v>-13046268</v>
      </c>
    </row>
    <row r="2988" spans="4:7" x14ac:dyDescent="0.3">
      <c r="D2988" s="2" t="s">
        <v>8543</v>
      </c>
      <c r="E2988" s="2">
        <v>16930884</v>
      </c>
      <c r="F2988" s="2">
        <v>30000000</v>
      </c>
      <c r="G2988" s="2">
        <f t="shared" si="46"/>
        <v>-13069116</v>
      </c>
    </row>
    <row r="2989" spans="4:7" x14ac:dyDescent="0.3">
      <c r="D2989" s="2" t="s">
        <v>12547</v>
      </c>
      <c r="E2989" s="2">
        <v>2849142</v>
      </c>
      <c r="F2989" s="2">
        <v>16000000</v>
      </c>
      <c r="G2989" s="2">
        <f t="shared" si="46"/>
        <v>-13150858</v>
      </c>
    </row>
    <row r="2990" spans="4:7" x14ac:dyDescent="0.3">
      <c r="D2990" s="2" t="s">
        <v>15231</v>
      </c>
      <c r="E2990" s="2">
        <v>800000</v>
      </c>
      <c r="F2990" s="2">
        <v>14000000</v>
      </c>
      <c r="G2990" s="2">
        <f t="shared" si="46"/>
        <v>-13200000</v>
      </c>
    </row>
    <row r="2991" spans="4:7" x14ac:dyDescent="0.3">
      <c r="D2991" s="2" t="s">
        <v>7931</v>
      </c>
      <c r="E2991" s="2">
        <v>21784432</v>
      </c>
      <c r="F2991" s="2">
        <v>35000000</v>
      </c>
      <c r="G2991" s="2">
        <f t="shared" si="46"/>
        <v>-13215568</v>
      </c>
    </row>
    <row r="2992" spans="4:7" x14ac:dyDescent="0.3">
      <c r="D2992" s="2" t="s">
        <v>13644</v>
      </c>
      <c r="E2992" s="2">
        <v>163591</v>
      </c>
      <c r="F2992" s="2">
        <v>13400000</v>
      </c>
      <c r="G2992" s="2">
        <f t="shared" si="46"/>
        <v>-13236409</v>
      </c>
    </row>
    <row r="2993" spans="4:7" x14ac:dyDescent="0.3">
      <c r="D2993" s="2" t="s">
        <v>1243</v>
      </c>
      <c r="E2993" s="2">
        <v>113733726</v>
      </c>
      <c r="F2993" s="2">
        <v>127000000</v>
      </c>
      <c r="G2993" s="2">
        <f t="shared" si="46"/>
        <v>-13266274</v>
      </c>
    </row>
    <row r="2994" spans="4:7" x14ac:dyDescent="0.3">
      <c r="D2994" s="2" t="s">
        <v>20401</v>
      </c>
      <c r="E2994" s="2">
        <v>186354</v>
      </c>
      <c r="F2994" s="2">
        <v>13500000</v>
      </c>
      <c r="G2994" s="2">
        <f t="shared" si="46"/>
        <v>-13313646</v>
      </c>
    </row>
    <row r="2995" spans="4:7" x14ac:dyDescent="0.3">
      <c r="D2995" s="2" t="s">
        <v>10289</v>
      </c>
      <c r="E2995" s="2">
        <v>6109075</v>
      </c>
      <c r="F2995" s="2">
        <v>19430000</v>
      </c>
      <c r="G2995" s="2">
        <f t="shared" si="46"/>
        <v>-13320925</v>
      </c>
    </row>
    <row r="2996" spans="4:7" x14ac:dyDescent="0.3">
      <c r="D2996" s="2" t="s">
        <v>4495</v>
      </c>
      <c r="E2996" s="2">
        <v>44665963</v>
      </c>
      <c r="F2996" s="2">
        <v>58000000</v>
      </c>
      <c r="G2996" s="2">
        <f t="shared" si="46"/>
        <v>-13334037</v>
      </c>
    </row>
    <row r="2997" spans="4:7" x14ac:dyDescent="0.3">
      <c r="D2997" s="2" t="s">
        <v>7978</v>
      </c>
      <c r="E2997" s="2">
        <v>18636537</v>
      </c>
      <c r="F2997" s="2">
        <v>32000000</v>
      </c>
      <c r="G2997" s="2">
        <f t="shared" si="46"/>
        <v>-13363463</v>
      </c>
    </row>
    <row r="2998" spans="4:7" x14ac:dyDescent="0.3">
      <c r="D2998" s="2" t="s">
        <v>5351</v>
      </c>
      <c r="E2998" s="2">
        <v>26616999</v>
      </c>
      <c r="F2998" s="2">
        <v>40000000</v>
      </c>
      <c r="G2998" s="2">
        <f t="shared" si="46"/>
        <v>-13383001</v>
      </c>
    </row>
    <row r="2999" spans="4:7" x14ac:dyDescent="0.3">
      <c r="D2999" s="2" t="s">
        <v>4713</v>
      </c>
      <c r="E2999" s="2">
        <v>41609593</v>
      </c>
      <c r="F2999" s="2">
        <v>55000000</v>
      </c>
      <c r="G2999" s="2">
        <f t="shared" si="46"/>
        <v>-13390407</v>
      </c>
    </row>
    <row r="3000" spans="4:7" x14ac:dyDescent="0.3">
      <c r="D3000" s="2" t="s">
        <v>10014</v>
      </c>
      <c r="E3000" s="2">
        <v>85433</v>
      </c>
      <c r="F3000" s="2">
        <v>13500000</v>
      </c>
      <c r="G3000" s="2">
        <f t="shared" si="46"/>
        <v>-13414567</v>
      </c>
    </row>
    <row r="3001" spans="4:7" x14ac:dyDescent="0.3">
      <c r="D3001" s="2" t="s">
        <v>3197</v>
      </c>
      <c r="E3001" s="2">
        <v>55585389</v>
      </c>
      <c r="F3001" s="2">
        <v>69000000</v>
      </c>
      <c r="G3001" s="2">
        <f t="shared" si="46"/>
        <v>-13414611</v>
      </c>
    </row>
    <row r="3002" spans="4:7" x14ac:dyDescent="0.3">
      <c r="D3002" s="2" t="s">
        <v>11324</v>
      </c>
      <c r="E3002" s="2">
        <v>6563357</v>
      </c>
      <c r="F3002" s="2">
        <v>20000000</v>
      </c>
      <c r="G3002" s="2">
        <f t="shared" si="46"/>
        <v>-13436643</v>
      </c>
    </row>
    <row r="3003" spans="4:7" x14ac:dyDescent="0.3">
      <c r="D3003" s="2" t="s">
        <v>9872</v>
      </c>
      <c r="E3003" s="2">
        <v>11538204</v>
      </c>
      <c r="F3003" s="2">
        <v>25000000</v>
      </c>
      <c r="G3003" s="2">
        <f t="shared" si="46"/>
        <v>-13461796</v>
      </c>
    </row>
    <row r="3004" spans="4:7" x14ac:dyDescent="0.3">
      <c r="D3004" s="2" t="s">
        <v>12010</v>
      </c>
      <c r="E3004" s="2">
        <v>4435083</v>
      </c>
      <c r="F3004" s="2">
        <v>18000000</v>
      </c>
      <c r="G3004" s="2">
        <f t="shared" si="46"/>
        <v>-13564917</v>
      </c>
    </row>
    <row r="3005" spans="4:7" x14ac:dyDescent="0.3">
      <c r="D3005" s="2" t="s">
        <v>6810</v>
      </c>
      <c r="E3005" s="2">
        <v>10431220</v>
      </c>
      <c r="F3005" s="2">
        <v>24000000</v>
      </c>
      <c r="G3005" s="2">
        <f t="shared" si="46"/>
        <v>-13568780</v>
      </c>
    </row>
    <row r="3006" spans="4:7" x14ac:dyDescent="0.3">
      <c r="D3006" s="2" t="s">
        <v>12603</v>
      </c>
      <c r="E3006" s="2">
        <v>2428883</v>
      </c>
      <c r="F3006" s="2">
        <v>16000000</v>
      </c>
      <c r="G3006" s="2">
        <f t="shared" si="46"/>
        <v>-13571117</v>
      </c>
    </row>
    <row r="3007" spans="4:7" x14ac:dyDescent="0.3">
      <c r="D3007" s="2" t="s">
        <v>11334</v>
      </c>
      <c r="E3007" s="2">
        <v>6420319</v>
      </c>
      <c r="F3007" s="2">
        <v>20000000</v>
      </c>
      <c r="G3007" s="2">
        <f t="shared" si="46"/>
        <v>-13579681</v>
      </c>
    </row>
    <row r="3008" spans="4:7" x14ac:dyDescent="0.3">
      <c r="D3008" s="2" t="s">
        <v>11991</v>
      </c>
      <c r="E3008" s="2">
        <v>4414535</v>
      </c>
      <c r="F3008" s="2">
        <v>18000000</v>
      </c>
      <c r="G3008" s="2">
        <f t="shared" si="46"/>
        <v>-13585465</v>
      </c>
    </row>
    <row r="3009" spans="4:7" x14ac:dyDescent="0.3">
      <c r="D3009" s="2" t="s">
        <v>693</v>
      </c>
      <c r="E3009" s="2">
        <v>146405371</v>
      </c>
      <c r="F3009" s="2">
        <v>160000000</v>
      </c>
      <c r="G3009" s="2">
        <f t="shared" si="46"/>
        <v>-13594629</v>
      </c>
    </row>
    <row r="3010" spans="4:7" x14ac:dyDescent="0.3">
      <c r="D3010" s="2" t="s">
        <v>6173</v>
      </c>
      <c r="E3010" s="2">
        <v>26404753</v>
      </c>
      <c r="F3010" s="2">
        <v>40000000</v>
      </c>
      <c r="G3010" s="2">
        <f t="shared" si="46"/>
        <v>-13595247</v>
      </c>
    </row>
    <row r="3011" spans="4:7" x14ac:dyDescent="0.3">
      <c r="D3011" s="2" t="s">
        <v>11610</v>
      </c>
      <c r="E3011" s="2">
        <v>1357042</v>
      </c>
      <c r="F3011" s="2">
        <v>15000000</v>
      </c>
      <c r="G3011" s="2">
        <f t="shared" si="46"/>
        <v>-13642958</v>
      </c>
    </row>
    <row r="3012" spans="4:7" x14ac:dyDescent="0.3">
      <c r="D3012" s="2" t="s">
        <v>13195</v>
      </c>
      <c r="E3012" s="2">
        <v>1294640</v>
      </c>
      <c r="F3012" s="2">
        <v>15000000</v>
      </c>
      <c r="G3012" s="2">
        <f t="shared" si="46"/>
        <v>-13705360</v>
      </c>
    </row>
    <row r="3013" spans="4:7" x14ac:dyDescent="0.3">
      <c r="D3013" s="2" t="s">
        <v>9359</v>
      </c>
      <c r="E3013" s="2">
        <v>12276810</v>
      </c>
      <c r="F3013" s="2">
        <v>26000000</v>
      </c>
      <c r="G3013" s="2">
        <f t="shared" ref="G3013:G3076" si="47">E3013-F3013</f>
        <v>-13723190</v>
      </c>
    </row>
    <row r="3014" spans="4:7" x14ac:dyDescent="0.3">
      <c r="D3014" s="2" t="s">
        <v>11867</v>
      </c>
      <c r="E3014" s="2">
        <v>4250320</v>
      </c>
      <c r="F3014" s="2">
        <v>18000000</v>
      </c>
      <c r="G3014" s="2">
        <f t="shared" si="47"/>
        <v>-13749680</v>
      </c>
    </row>
    <row r="3015" spans="4:7" x14ac:dyDescent="0.3">
      <c r="D3015" s="2" t="s">
        <v>9168</v>
      </c>
      <c r="E3015" s="2">
        <v>13248477</v>
      </c>
      <c r="F3015" s="2">
        <v>27000000</v>
      </c>
      <c r="G3015" s="2">
        <f t="shared" si="47"/>
        <v>-13751523</v>
      </c>
    </row>
    <row r="3016" spans="4:7" x14ac:dyDescent="0.3">
      <c r="D3016" s="2" t="s">
        <v>9880</v>
      </c>
      <c r="E3016" s="2">
        <v>12188642</v>
      </c>
      <c r="F3016" s="2">
        <v>26000000</v>
      </c>
      <c r="G3016" s="2">
        <f t="shared" si="47"/>
        <v>-13811358</v>
      </c>
    </row>
    <row r="3017" spans="4:7" x14ac:dyDescent="0.3">
      <c r="D3017" s="2" t="s">
        <v>8510</v>
      </c>
      <c r="E3017" s="2">
        <v>21129348</v>
      </c>
      <c r="F3017" s="2">
        <v>35000000</v>
      </c>
      <c r="G3017" s="2">
        <f t="shared" si="47"/>
        <v>-13870652</v>
      </c>
    </row>
    <row r="3018" spans="4:7" x14ac:dyDescent="0.3">
      <c r="D3018" s="2" t="s">
        <v>19919</v>
      </c>
      <c r="E3018" s="2">
        <v>115504</v>
      </c>
      <c r="F3018" s="2">
        <v>14000000</v>
      </c>
      <c r="G3018" s="2">
        <f t="shared" si="47"/>
        <v>-13884496</v>
      </c>
    </row>
    <row r="3019" spans="4:7" x14ac:dyDescent="0.3">
      <c r="D3019" s="2" t="s">
        <v>9885</v>
      </c>
      <c r="E3019" s="2">
        <v>11100000</v>
      </c>
      <c r="F3019" s="2">
        <v>25000000</v>
      </c>
      <c r="G3019" s="2">
        <f t="shared" si="47"/>
        <v>-13900000</v>
      </c>
    </row>
    <row r="3020" spans="4:7" x14ac:dyDescent="0.3">
      <c r="D3020" s="2" t="s">
        <v>510</v>
      </c>
      <c r="E3020" s="2">
        <v>161087183</v>
      </c>
      <c r="F3020" s="2">
        <v>175000000</v>
      </c>
      <c r="G3020" s="2">
        <f t="shared" si="47"/>
        <v>-13912817</v>
      </c>
    </row>
    <row r="3021" spans="4:7" x14ac:dyDescent="0.3">
      <c r="D3021" s="2" t="s">
        <v>18671</v>
      </c>
      <c r="E3021" s="2">
        <v>75078</v>
      </c>
      <c r="F3021" s="2">
        <v>14000000</v>
      </c>
      <c r="G3021" s="2">
        <f t="shared" si="47"/>
        <v>-13924922</v>
      </c>
    </row>
    <row r="3022" spans="4:7" x14ac:dyDescent="0.3">
      <c r="D3022" s="2" t="s">
        <v>12077</v>
      </c>
      <c r="E3022" s="2">
        <v>63260</v>
      </c>
      <c r="F3022" s="2">
        <v>14000000</v>
      </c>
      <c r="G3022" s="2">
        <f t="shared" si="47"/>
        <v>-13936740</v>
      </c>
    </row>
    <row r="3023" spans="4:7" x14ac:dyDescent="0.3">
      <c r="D3023" s="2" t="s">
        <v>13574</v>
      </c>
      <c r="E3023" s="2">
        <v>46495</v>
      </c>
      <c r="F3023" s="2">
        <v>14000000</v>
      </c>
      <c r="G3023" s="2">
        <f t="shared" si="47"/>
        <v>-13953505</v>
      </c>
    </row>
    <row r="3024" spans="4:7" x14ac:dyDescent="0.3">
      <c r="D3024" s="2" t="s">
        <v>7017</v>
      </c>
      <c r="E3024" s="2">
        <v>24044532</v>
      </c>
      <c r="F3024" s="2">
        <v>38000000</v>
      </c>
      <c r="G3024" s="2">
        <f t="shared" si="47"/>
        <v>-13955468</v>
      </c>
    </row>
    <row r="3025" spans="4:7" x14ac:dyDescent="0.3">
      <c r="D3025" s="2" t="s">
        <v>13987</v>
      </c>
      <c r="E3025" s="2">
        <v>1039869</v>
      </c>
      <c r="F3025" s="2">
        <v>15000000</v>
      </c>
      <c r="G3025" s="2">
        <f t="shared" si="47"/>
        <v>-13960131</v>
      </c>
    </row>
    <row r="3026" spans="4:7" x14ac:dyDescent="0.3">
      <c r="D3026" s="2" t="s">
        <v>9875</v>
      </c>
      <c r="E3026" s="2">
        <v>11008432</v>
      </c>
      <c r="F3026" s="2">
        <v>25000000</v>
      </c>
      <c r="G3026" s="2">
        <f t="shared" si="47"/>
        <v>-13991568</v>
      </c>
    </row>
    <row r="3027" spans="4:7" x14ac:dyDescent="0.3">
      <c r="D3027" s="2" t="s">
        <v>11343</v>
      </c>
      <c r="E3027" s="2">
        <v>6002756</v>
      </c>
      <c r="F3027" s="2">
        <v>20000000</v>
      </c>
      <c r="G3027" s="2">
        <f t="shared" si="47"/>
        <v>-13997244</v>
      </c>
    </row>
    <row r="3028" spans="4:7" x14ac:dyDescent="0.3">
      <c r="D3028" s="2" t="s">
        <v>4214</v>
      </c>
      <c r="E3028" s="2">
        <v>45996718</v>
      </c>
      <c r="F3028" s="2">
        <v>60000000</v>
      </c>
      <c r="G3028" s="2">
        <f t="shared" si="47"/>
        <v>-14003282</v>
      </c>
    </row>
    <row r="3029" spans="4:7" x14ac:dyDescent="0.3">
      <c r="D3029" s="2" t="s">
        <v>12556</v>
      </c>
      <c r="E3029" s="2">
        <v>1984743</v>
      </c>
      <c r="F3029" s="2">
        <v>16000000</v>
      </c>
      <c r="G3029" s="2">
        <f t="shared" si="47"/>
        <v>-14015257</v>
      </c>
    </row>
    <row r="3030" spans="4:7" x14ac:dyDescent="0.3">
      <c r="D3030" s="2" t="s">
        <v>4184</v>
      </c>
      <c r="E3030" s="2">
        <v>46975183</v>
      </c>
      <c r="F3030" s="2">
        <v>61000000</v>
      </c>
      <c r="G3030" s="2">
        <f t="shared" si="47"/>
        <v>-14024817</v>
      </c>
    </row>
    <row r="3031" spans="4:7" x14ac:dyDescent="0.3">
      <c r="D3031" s="2" t="s">
        <v>2730</v>
      </c>
      <c r="E3031" s="2">
        <v>65948711</v>
      </c>
      <c r="F3031" s="2">
        <v>80000000</v>
      </c>
      <c r="G3031" s="2">
        <f t="shared" si="47"/>
        <v>-14051289</v>
      </c>
    </row>
    <row r="3032" spans="4:7" x14ac:dyDescent="0.3">
      <c r="D3032" s="2" t="s">
        <v>3417</v>
      </c>
      <c r="E3032" s="2">
        <v>55942830</v>
      </c>
      <c r="F3032" s="2">
        <v>70000000</v>
      </c>
      <c r="G3032" s="2">
        <f t="shared" si="47"/>
        <v>-14057170</v>
      </c>
    </row>
    <row r="3033" spans="4:7" x14ac:dyDescent="0.3">
      <c r="D3033" s="2" t="s">
        <v>16800</v>
      </c>
      <c r="E3033" s="2">
        <v>927107</v>
      </c>
      <c r="F3033" s="2">
        <v>15000000</v>
      </c>
      <c r="G3033" s="2">
        <f t="shared" si="47"/>
        <v>-14072893</v>
      </c>
    </row>
    <row r="3034" spans="4:7" x14ac:dyDescent="0.3">
      <c r="D3034" s="2" t="s">
        <v>9907</v>
      </c>
      <c r="E3034" s="2">
        <v>10911750</v>
      </c>
      <c r="F3034" s="2">
        <v>25000000</v>
      </c>
      <c r="G3034" s="2">
        <f t="shared" si="47"/>
        <v>-14088250</v>
      </c>
    </row>
    <row r="3035" spans="4:7" x14ac:dyDescent="0.3">
      <c r="D3035" s="2" t="s">
        <v>13349</v>
      </c>
      <c r="E3035" s="2">
        <v>74205</v>
      </c>
      <c r="F3035" s="2">
        <v>14200000</v>
      </c>
      <c r="G3035" s="2">
        <f t="shared" si="47"/>
        <v>-14125795</v>
      </c>
    </row>
    <row r="3036" spans="4:7" x14ac:dyDescent="0.3">
      <c r="D3036" s="2" t="s">
        <v>7602</v>
      </c>
      <c r="E3036" s="2">
        <v>16831505</v>
      </c>
      <c r="F3036" s="2">
        <v>31000000</v>
      </c>
      <c r="G3036" s="2">
        <f t="shared" si="47"/>
        <v>-14168495</v>
      </c>
    </row>
    <row r="3037" spans="4:7" x14ac:dyDescent="0.3">
      <c r="D3037" s="2" t="s">
        <v>10611</v>
      </c>
      <c r="E3037" s="2">
        <v>6830957</v>
      </c>
      <c r="F3037" s="2">
        <v>21000000</v>
      </c>
      <c r="G3037" s="2">
        <f t="shared" si="47"/>
        <v>-14169043</v>
      </c>
    </row>
    <row r="3038" spans="4:7" x14ac:dyDescent="0.3">
      <c r="D3038" s="2" t="s">
        <v>2197</v>
      </c>
      <c r="E3038" s="2">
        <v>75817994</v>
      </c>
      <c r="F3038" s="2">
        <v>90000000</v>
      </c>
      <c r="G3038" s="2">
        <f t="shared" si="47"/>
        <v>-14182006</v>
      </c>
    </row>
    <row r="3039" spans="4:7" x14ac:dyDescent="0.3">
      <c r="D3039" s="2" t="s">
        <v>8033</v>
      </c>
      <c r="E3039" s="2">
        <v>17797316</v>
      </c>
      <c r="F3039" s="2">
        <v>32000000</v>
      </c>
      <c r="G3039" s="2">
        <f t="shared" si="47"/>
        <v>-14202684</v>
      </c>
    </row>
    <row r="3040" spans="4:7" x14ac:dyDescent="0.3">
      <c r="D3040" s="2" t="s">
        <v>9903</v>
      </c>
      <c r="E3040" s="2">
        <v>10769960</v>
      </c>
      <c r="F3040" s="2">
        <v>25000000</v>
      </c>
      <c r="G3040" s="2">
        <f t="shared" si="47"/>
        <v>-14230040</v>
      </c>
    </row>
    <row r="3041" spans="4:7" x14ac:dyDescent="0.3">
      <c r="D3041" s="2" t="s">
        <v>8672</v>
      </c>
      <c r="E3041" s="2">
        <v>3752725</v>
      </c>
      <c r="F3041" s="2">
        <v>18000000</v>
      </c>
      <c r="G3041" s="2">
        <f t="shared" si="47"/>
        <v>-14247275</v>
      </c>
    </row>
    <row r="3042" spans="4:7" x14ac:dyDescent="0.3">
      <c r="D3042" s="2" t="s">
        <v>11362</v>
      </c>
      <c r="E3042" s="2">
        <v>5749134</v>
      </c>
      <c r="F3042" s="2">
        <v>20000000</v>
      </c>
      <c r="G3042" s="2">
        <f t="shared" si="47"/>
        <v>-14250866</v>
      </c>
    </row>
    <row r="3043" spans="4:7" x14ac:dyDescent="0.3">
      <c r="D3043" s="2" t="s">
        <v>9911</v>
      </c>
      <c r="E3043" s="2">
        <v>10719367</v>
      </c>
      <c r="F3043" s="2">
        <v>25000000</v>
      </c>
      <c r="G3043" s="2">
        <f t="shared" si="47"/>
        <v>-14280633</v>
      </c>
    </row>
    <row r="3044" spans="4:7" x14ac:dyDescent="0.3">
      <c r="D3044" s="2" t="s">
        <v>8566</v>
      </c>
      <c r="E3044" s="2">
        <v>15709385</v>
      </c>
      <c r="F3044" s="2">
        <v>30000000</v>
      </c>
      <c r="G3044" s="2">
        <f t="shared" si="47"/>
        <v>-14290615</v>
      </c>
    </row>
    <row r="3045" spans="4:7" x14ac:dyDescent="0.3">
      <c r="D3045" s="2" t="s">
        <v>12000</v>
      </c>
      <c r="E3045" s="2">
        <v>3707794</v>
      </c>
      <c r="F3045" s="2">
        <v>18000000</v>
      </c>
      <c r="G3045" s="2">
        <f t="shared" si="47"/>
        <v>-14292206</v>
      </c>
    </row>
    <row r="3046" spans="4:7" x14ac:dyDescent="0.3">
      <c r="D3046" s="2" t="s">
        <v>11976</v>
      </c>
      <c r="E3046" s="2">
        <v>5701643</v>
      </c>
      <c r="F3046" s="2">
        <v>20000000</v>
      </c>
      <c r="G3046" s="2">
        <f t="shared" si="47"/>
        <v>-14298357</v>
      </c>
    </row>
    <row r="3047" spans="4:7" x14ac:dyDescent="0.3">
      <c r="D3047" s="2" t="s">
        <v>12230</v>
      </c>
      <c r="E3047" s="2">
        <v>19693891</v>
      </c>
      <c r="F3047" s="2">
        <v>34000000</v>
      </c>
      <c r="G3047" s="2">
        <f t="shared" si="47"/>
        <v>-14306109</v>
      </c>
    </row>
    <row r="3048" spans="4:7" x14ac:dyDescent="0.3">
      <c r="D3048" s="2" t="s">
        <v>12553</v>
      </c>
      <c r="E3048" s="2">
        <v>1686429</v>
      </c>
      <c r="F3048" s="2">
        <v>16000000</v>
      </c>
      <c r="G3048" s="2">
        <f t="shared" si="47"/>
        <v>-14313571</v>
      </c>
    </row>
    <row r="3049" spans="4:7" x14ac:dyDescent="0.3">
      <c r="D3049" s="2" t="s">
        <v>12629</v>
      </c>
      <c r="E3049" s="2">
        <v>1181197</v>
      </c>
      <c r="F3049" s="2">
        <v>15500000</v>
      </c>
      <c r="G3049" s="2">
        <f t="shared" si="47"/>
        <v>-14318803</v>
      </c>
    </row>
    <row r="3050" spans="4:7" x14ac:dyDescent="0.3">
      <c r="D3050" s="2" t="s">
        <v>12561</v>
      </c>
      <c r="E3050" s="2">
        <v>1666262</v>
      </c>
      <c r="F3050" s="2">
        <v>16000000</v>
      </c>
      <c r="G3050" s="2">
        <f t="shared" si="47"/>
        <v>-14333738</v>
      </c>
    </row>
    <row r="3051" spans="4:7" x14ac:dyDescent="0.3">
      <c r="D3051" s="2" t="s">
        <v>4004</v>
      </c>
      <c r="E3051" s="2">
        <v>90646554</v>
      </c>
      <c r="F3051" s="2">
        <v>105000000</v>
      </c>
      <c r="G3051" s="2">
        <f t="shared" si="47"/>
        <v>-14353446</v>
      </c>
    </row>
    <row r="3052" spans="4:7" x14ac:dyDescent="0.3">
      <c r="D3052" s="2" t="s">
        <v>10162</v>
      </c>
      <c r="E3052" s="2">
        <v>9639242</v>
      </c>
      <c r="F3052" s="2">
        <v>24000000</v>
      </c>
      <c r="G3052" s="2">
        <f t="shared" si="47"/>
        <v>-14360758</v>
      </c>
    </row>
    <row r="3053" spans="4:7" x14ac:dyDescent="0.3">
      <c r="D3053" s="2" t="s">
        <v>13224</v>
      </c>
      <c r="E3053" s="2">
        <v>613556</v>
      </c>
      <c r="F3053" s="2">
        <v>15000000</v>
      </c>
      <c r="G3053" s="2">
        <f t="shared" si="47"/>
        <v>-14386444</v>
      </c>
    </row>
    <row r="3054" spans="4:7" x14ac:dyDescent="0.3">
      <c r="D3054" s="2" t="s">
        <v>13971</v>
      </c>
      <c r="E3054" s="2">
        <v>1508689</v>
      </c>
      <c r="F3054" s="2">
        <v>16000000</v>
      </c>
      <c r="G3054" s="2">
        <f t="shared" si="47"/>
        <v>-14491311</v>
      </c>
    </row>
    <row r="3055" spans="4:7" x14ac:dyDescent="0.3">
      <c r="D3055" s="2" t="s">
        <v>7130</v>
      </c>
      <c r="E3055" s="2">
        <v>22450975</v>
      </c>
      <c r="F3055" s="2">
        <v>37000000</v>
      </c>
      <c r="G3055" s="2">
        <f t="shared" si="47"/>
        <v>-14549025</v>
      </c>
    </row>
    <row r="3056" spans="4:7" x14ac:dyDescent="0.3">
      <c r="D3056" s="2" t="s">
        <v>8496</v>
      </c>
      <c r="E3056" s="2">
        <v>20422207</v>
      </c>
      <c r="F3056" s="2">
        <v>35000000</v>
      </c>
      <c r="G3056" s="2">
        <f t="shared" si="47"/>
        <v>-14577793</v>
      </c>
    </row>
    <row r="3057" spans="4:7" x14ac:dyDescent="0.3">
      <c r="D3057" s="2" t="s">
        <v>14700</v>
      </c>
      <c r="E3057" s="2">
        <v>399879</v>
      </c>
      <c r="F3057" s="2">
        <v>15000000</v>
      </c>
      <c r="G3057" s="2">
        <f t="shared" si="47"/>
        <v>-14600121</v>
      </c>
    </row>
    <row r="3058" spans="4:7" x14ac:dyDescent="0.3">
      <c r="D3058" s="2" t="s">
        <v>3948</v>
      </c>
      <c r="E3058" s="2">
        <v>135381507</v>
      </c>
      <c r="F3058" s="2">
        <v>150000000</v>
      </c>
      <c r="G3058" s="2">
        <f t="shared" si="47"/>
        <v>-14618493</v>
      </c>
    </row>
    <row r="3059" spans="4:7" x14ac:dyDescent="0.3">
      <c r="D3059" s="2" t="s">
        <v>13229</v>
      </c>
      <c r="E3059" s="2">
        <v>353743</v>
      </c>
      <c r="F3059" s="2">
        <v>15000000</v>
      </c>
      <c r="G3059" s="2">
        <f t="shared" si="47"/>
        <v>-14646257</v>
      </c>
    </row>
    <row r="3060" spans="4:7" x14ac:dyDescent="0.3">
      <c r="D3060" s="2" t="s">
        <v>6935</v>
      </c>
      <c r="E3060" s="2">
        <v>25335935</v>
      </c>
      <c r="F3060" s="2">
        <v>40000000</v>
      </c>
      <c r="G3060" s="2">
        <f t="shared" si="47"/>
        <v>-14664065</v>
      </c>
    </row>
    <row r="3061" spans="4:7" x14ac:dyDescent="0.3">
      <c r="D3061" s="2" t="s">
        <v>11986</v>
      </c>
      <c r="E3061" s="2">
        <v>5333658</v>
      </c>
      <c r="F3061" s="2">
        <v>20000000</v>
      </c>
      <c r="G3061" s="2">
        <f t="shared" si="47"/>
        <v>-14666342</v>
      </c>
    </row>
    <row r="3062" spans="4:7" x14ac:dyDescent="0.3">
      <c r="D3062" s="2" t="s">
        <v>9932</v>
      </c>
      <c r="E3062" s="2">
        <v>10324441</v>
      </c>
      <c r="F3062" s="2">
        <v>25000000</v>
      </c>
      <c r="G3062" s="2">
        <f t="shared" si="47"/>
        <v>-14675559</v>
      </c>
    </row>
    <row r="3063" spans="4:7" x14ac:dyDescent="0.3">
      <c r="D3063" s="2" t="s">
        <v>12297</v>
      </c>
      <c r="E3063" s="2">
        <v>2315683</v>
      </c>
      <c r="F3063" s="2">
        <v>17000000</v>
      </c>
      <c r="G3063" s="2">
        <f t="shared" si="47"/>
        <v>-14684317</v>
      </c>
    </row>
    <row r="3064" spans="4:7" x14ac:dyDescent="0.3">
      <c r="D3064" s="2" t="s">
        <v>7584</v>
      </c>
      <c r="E3064" s="2">
        <v>20275446</v>
      </c>
      <c r="F3064" s="2">
        <v>35000000</v>
      </c>
      <c r="G3064" s="2">
        <f t="shared" si="47"/>
        <v>-14724554</v>
      </c>
    </row>
    <row r="3065" spans="4:7" x14ac:dyDescent="0.3">
      <c r="D3065" s="2" t="s">
        <v>11353</v>
      </c>
      <c r="E3065" s="2">
        <v>5205343</v>
      </c>
      <c r="F3065" s="2">
        <v>20000000</v>
      </c>
      <c r="G3065" s="2">
        <f t="shared" si="47"/>
        <v>-14794657</v>
      </c>
    </row>
    <row r="3066" spans="4:7" x14ac:dyDescent="0.3">
      <c r="D3066" s="2" t="s">
        <v>12005</v>
      </c>
      <c r="E3066" s="2">
        <v>3203044</v>
      </c>
      <c r="F3066" s="2">
        <v>18000000</v>
      </c>
      <c r="G3066" s="2">
        <f t="shared" si="47"/>
        <v>-14796956</v>
      </c>
    </row>
    <row r="3067" spans="4:7" x14ac:dyDescent="0.3">
      <c r="D3067" s="2" t="s">
        <v>13570</v>
      </c>
      <c r="E3067" s="2">
        <v>183088</v>
      </c>
      <c r="F3067" s="2">
        <v>15000000</v>
      </c>
      <c r="G3067" s="2">
        <f t="shared" si="47"/>
        <v>-14816912</v>
      </c>
    </row>
    <row r="3068" spans="4:7" x14ac:dyDescent="0.3">
      <c r="D3068" s="2" t="s">
        <v>6672</v>
      </c>
      <c r="E3068" s="2">
        <v>25178165</v>
      </c>
      <c r="F3068" s="2">
        <v>40000000</v>
      </c>
      <c r="G3068" s="2">
        <f t="shared" si="47"/>
        <v>-14821835</v>
      </c>
    </row>
    <row r="3069" spans="4:7" x14ac:dyDescent="0.3">
      <c r="D3069" s="2" t="s">
        <v>5304</v>
      </c>
      <c r="E3069" s="2">
        <v>35168395</v>
      </c>
      <c r="F3069" s="2">
        <v>50000000</v>
      </c>
      <c r="G3069" s="2">
        <f t="shared" si="47"/>
        <v>-14831605</v>
      </c>
    </row>
    <row r="3070" spans="4:7" x14ac:dyDescent="0.3">
      <c r="D3070" s="2" t="s">
        <v>15016</v>
      </c>
      <c r="E3070" s="2">
        <v>15156200</v>
      </c>
      <c r="F3070" s="2">
        <v>30000000</v>
      </c>
      <c r="G3070" s="2">
        <f t="shared" si="47"/>
        <v>-14843800</v>
      </c>
    </row>
    <row r="3071" spans="4:7" x14ac:dyDescent="0.3">
      <c r="D3071" s="2" t="s">
        <v>11348</v>
      </c>
      <c r="E3071" s="2">
        <v>5132655</v>
      </c>
      <c r="F3071" s="2">
        <v>20000000</v>
      </c>
      <c r="G3071" s="2">
        <f t="shared" si="47"/>
        <v>-14867345</v>
      </c>
    </row>
    <row r="3072" spans="4:7" x14ac:dyDescent="0.3">
      <c r="D3072" s="2" t="s">
        <v>6676</v>
      </c>
      <c r="E3072" s="2">
        <v>25117498</v>
      </c>
      <c r="F3072" s="2">
        <v>40000000</v>
      </c>
      <c r="G3072" s="2">
        <f t="shared" si="47"/>
        <v>-14882502</v>
      </c>
    </row>
    <row r="3073" spans="4:7" x14ac:dyDescent="0.3">
      <c r="D3073" s="2" t="s">
        <v>9917</v>
      </c>
      <c r="E3073" s="2">
        <v>10114315</v>
      </c>
      <c r="F3073" s="2">
        <v>25000000</v>
      </c>
      <c r="G3073" s="2">
        <f t="shared" si="47"/>
        <v>-14885685</v>
      </c>
    </row>
    <row r="3074" spans="4:7" x14ac:dyDescent="0.3">
      <c r="D3074" s="2" t="s">
        <v>559</v>
      </c>
      <c r="E3074" s="2">
        <v>155111815</v>
      </c>
      <c r="F3074" s="2">
        <v>170000000</v>
      </c>
      <c r="G3074" s="2">
        <f t="shared" si="47"/>
        <v>-14888185</v>
      </c>
    </row>
    <row r="3075" spans="4:7" x14ac:dyDescent="0.3">
      <c r="D3075" s="2" t="s">
        <v>13259</v>
      </c>
      <c r="E3075" s="2">
        <v>73548</v>
      </c>
      <c r="F3075" s="2">
        <v>15000000</v>
      </c>
      <c r="G3075" s="2">
        <f t="shared" si="47"/>
        <v>-14926452</v>
      </c>
    </row>
    <row r="3076" spans="4:7" x14ac:dyDescent="0.3">
      <c r="D3076" s="2" t="s">
        <v>9928</v>
      </c>
      <c r="E3076" s="2">
        <v>10070000</v>
      </c>
      <c r="F3076" s="2">
        <v>25000000</v>
      </c>
      <c r="G3076" s="2">
        <f t="shared" si="47"/>
        <v>-14930000</v>
      </c>
    </row>
    <row r="3077" spans="4:7" x14ac:dyDescent="0.3">
      <c r="D3077" s="2" t="s">
        <v>4951</v>
      </c>
      <c r="E3077" s="2">
        <v>37035845</v>
      </c>
      <c r="F3077" s="2">
        <v>52000000</v>
      </c>
      <c r="G3077" s="2">
        <f t="shared" ref="G3077:G3140" si="48">E3077-F3077</f>
        <v>-14964155</v>
      </c>
    </row>
    <row r="3078" spans="4:7" x14ac:dyDescent="0.3">
      <c r="D3078" s="2" t="s">
        <v>13268</v>
      </c>
      <c r="E3078" s="2">
        <v>28870</v>
      </c>
      <c r="F3078" s="2">
        <v>15000000</v>
      </c>
      <c r="G3078" s="2">
        <f t="shared" si="48"/>
        <v>-14971130</v>
      </c>
    </row>
    <row r="3079" spans="4:7" x14ac:dyDescent="0.3">
      <c r="D3079" s="2" t="s">
        <v>12579</v>
      </c>
      <c r="E3079" s="2">
        <v>23091</v>
      </c>
      <c r="F3079" s="2">
        <v>15000000</v>
      </c>
      <c r="G3079" s="2">
        <f t="shared" si="48"/>
        <v>-14976909</v>
      </c>
    </row>
    <row r="3080" spans="4:7" x14ac:dyDescent="0.3">
      <c r="D3080" s="2" t="s">
        <v>13280</v>
      </c>
      <c r="E3080" s="2">
        <v>20380</v>
      </c>
      <c r="F3080" s="2">
        <v>15000000</v>
      </c>
      <c r="G3080" s="2">
        <f t="shared" si="48"/>
        <v>-14979620</v>
      </c>
    </row>
    <row r="3081" spans="4:7" x14ac:dyDescent="0.3">
      <c r="D3081" s="2" t="s">
        <v>11358</v>
      </c>
      <c r="E3081" s="2">
        <v>5005883</v>
      </c>
      <c r="F3081" s="2">
        <v>20000000</v>
      </c>
      <c r="G3081" s="2">
        <f t="shared" si="48"/>
        <v>-14994117</v>
      </c>
    </row>
    <row r="3082" spans="4:7" x14ac:dyDescent="0.3">
      <c r="D3082" s="2" t="s">
        <v>12307</v>
      </c>
      <c r="E3082" s="2">
        <v>2000000</v>
      </c>
      <c r="F3082" s="2">
        <v>17000000</v>
      </c>
      <c r="G3082" s="2">
        <f t="shared" si="48"/>
        <v>-15000000</v>
      </c>
    </row>
    <row r="3083" spans="4:7" x14ac:dyDescent="0.3">
      <c r="D3083" s="2" t="s">
        <v>8572</v>
      </c>
      <c r="E3083" s="2">
        <v>14888028</v>
      </c>
      <c r="F3083" s="2">
        <v>30000000</v>
      </c>
      <c r="G3083" s="2">
        <f t="shared" si="48"/>
        <v>-15111972</v>
      </c>
    </row>
    <row r="3084" spans="4:7" x14ac:dyDescent="0.3">
      <c r="D3084" s="2" t="s">
        <v>5893</v>
      </c>
      <c r="E3084" s="2">
        <v>36883539</v>
      </c>
      <c r="F3084" s="2">
        <v>52000000</v>
      </c>
      <c r="G3084" s="2">
        <f t="shared" si="48"/>
        <v>-15116461</v>
      </c>
    </row>
    <row r="3085" spans="4:7" x14ac:dyDescent="0.3">
      <c r="D3085" s="2" t="s">
        <v>11319</v>
      </c>
      <c r="E3085" s="2">
        <v>6852144</v>
      </c>
      <c r="F3085" s="2">
        <v>22000000</v>
      </c>
      <c r="G3085" s="2">
        <f t="shared" si="48"/>
        <v>-15147856</v>
      </c>
    </row>
    <row r="3086" spans="4:7" x14ac:dyDescent="0.3">
      <c r="D3086" s="2" t="s">
        <v>12685</v>
      </c>
      <c r="E3086" s="2">
        <v>317040</v>
      </c>
      <c r="F3086" s="2">
        <v>15500000</v>
      </c>
      <c r="G3086" s="2">
        <f t="shared" si="48"/>
        <v>-15182960</v>
      </c>
    </row>
    <row r="3087" spans="4:7" x14ac:dyDescent="0.3">
      <c r="D3087" s="2" t="s">
        <v>20081</v>
      </c>
      <c r="E3087" s="2">
        <v>313436</v>
      </c>
      <c r="F3087" s="2">
        <v>15500000</v>
      </c>
      <c r="G3087" s="2">
        <f t="shared" si="48"/>
        <v>-15186564</v>
      </c>
    </row>
    <row r="3088" spans="4:7" x14ac:dyDescent="0.3">
      <c r="D3088" s="2" t="s">
        <v>12635</v>
      </c>
      <c r="E3088" s="2">
        <v>81525</v>
      </c>
      <c r="F3088" s="2">
        <v>15300000</v>
      </c>
      <c r="G3088" s="2">
        <f t="shared" si="48"/>
        <v>-15218475</v>
      </c>
    </row>
    <row r="3089" spans="4:7" x14ac:dyDescent="0.3">
      <c r="D3089" s="2" t="s">
        <v>7021</v>
      </c>
      <c r="E3089" s="2">
        <v>22770864</v>
      </c>
      <c r="F3089" s="2">
        <v>38000000</v>
      </c>
      <c r="G3089" s="2">
        <f t="shared" si="48"/>
        <v>-15229136</v>
      </c>
    </row>
    <row r="3090" spans="4:7" x14ac:dyDescent="0.3">
      <c r="D3090" s="2" t="s">
        <v>3406</v>
      </c>
      <c r="E3090" s="2">
        <v>54222000</v>
      </c>
      <c r="F3090" s="2">
        <v>69500000</v>
      </c>
      <c r="G3090" s="2">
        <f t="shared" si="48"/>
        <v>-15278000</v>
      </c>
    </row>
    <row r="3091" spans="4:7" x14ac:dyDescent="0.3">
      <c r="D3091" s="2" t="s">
        <v>7574</v>
      </c>
      <c r="E3091" s="2">
        <v>19692608</v>
      </c>
      <c r="F3091" s="2">
        <v>35000000</v>
      </c>
      <c r="G3091" s="2">
        <f t="shared" si="48"/>
        <v>-15307392</v>
      </c>
    </row>
    <row r="3092" spans="4:7" x14ac:dyDescent="0.3">
      <c r="D3092" s="2" t="s">
        <v>10523</v>
      </c>
      <c r="E3092" s="2">
        <v>634277</v>
      </c>
      <c r="F3092" s="2">
        <v>16000000</v>
      </c>
      <c r="G3092" s="2">
        <f t="shared" si="48"/>
        <v>-15365723</v>
      </c>
    </row>
    <row r="3093" spans="4:7" x14ac:dyDescent="0.3">
      <c r="D3093" s="2" t="s">
        <v>12312</v>
      </c>
      <c r="E3093" s="2">
        <v>1569918</v>
      </c>
      <c r="F3093" s="2">
        <v>17000000</v>
      </c>
      <c r="G3093" s="2">
        <f t="shared" si="48"/>
        <v>-15430082</v>
      </c>
    </row>
    <row r="3094" spans="4:7" x14ac:dyDescent="0.3">
      <c r="D3094" s="2" t="s">
        <v>1116</v>
      </c>
      <c r="E3094" s="2">
        <v>134518390</v>
      </c>
      <c r="F3094" s="2">
        <v>150000000</v>
      </c>
      <c r="G3094" s="2">
        <f t="shared" si="48"/>
        <v>-15481610</v>
      </c>
    </row>
    <row r="3095" spans="4:7" x14ac:dyDescent="0.3">
      <c r="D3095" s="2" t="s">
        <v>7557</v>
      </c>
      <c r="E3095" s="2">
        <v>19447478</v>
      </c>
      <c r="F3095" s="2">
        <v>35000000</v>
      </c>
      <c r="G3095" s="2">
        <f t="shared" si="48"/>
        <v>-15552522</v>
      </c>
    </row>
    <row r="3096" spans="4:7" x14ac:dyDescent="0.3">
      <c r="D3096" s="2" t="s">
        <v>4812</v>
      </c>
      <c r="E3096" s="2">
        <v>39440655</v>
      </c>
      <c r="F3096" s="2">
        <v>55000000</v>
      </c>
      <c r="G3096" s="2">
        <f t="shared" si="48"/>
        <v>-15559345</v>
      </c>
    </row>
    <row r="3097" spans="4:7" x14ac:dyDescent="0.3">
      <c r="D3097" s="2" t="s">
        <v>10281</v>
      </c>
      <c r="E3097" s="2">
        <v>7434726</v>
      </c>
      <c r="F3097" s="2">
        <v>23000000</v>
      </c>
      <c r="G3097" s="2">
        <f t="shared" si="48"/>
        <v>-15565274</v>
      </c>
    </row>
    <row r="3098" spans="4:7" x14ac:dyDescent="0.3">
      <c r="D3098" s="2" t="s">
        <v>10157</v>
      </c>
      <c r="E3098" s="2">
        <v>8427204</v>
      </c>
      <c r="F3098" s="2">
        <v>24000000</v>
      </c>
      <c r="G3098" s="2">
        <f t="shared" si="48"/>
        <v>-15572796</v>
      </c>
    </row>
    <row r="3099" spans="4:7" x14ac:dyDescent="0.3">
      <c r="D3099" s="2" t="s">
        <v>4946</v>
      </c>
      <c r="E3099" s="2">
        <v>36385763</v>
      </c>
      <c r="F3099" s="2">
        <v>52000000</v>
      </c>
      <c r="G3099" s="2">
        <f t="shared" si="48"/>
        <v>-15614237</v>
      </c>
    </row>
    <row r="3100" spans="4:7" x14ac:dyDescent="0.3">
      <c r="D3100" s="2" t="s">
        <v>7079</v>
      </c>
      <c r="E3100" s="2">
        <v>16377274</v>
      </c>
      <c r="F3100" s="2">
        <v>32000000</v>
      </c>
      <c r="G3100" s="2">
        <f t="shared" si="48"/>
        <v>-15622726</v>
      </c>
    </row>
    <row r="3101" spans="4:7" x14ac:dyDescent="0.3">
      <c r="D3101" s="2" t="s">
        <v>6685</v>
      </c>
      <c r="E3101" s="2">
        <v>24332324</v>
      </c>
      <c r="F3101" s="2">
        <v>40000000</v>
      </c>
      <c r="G3101" s="2">
        <f t="shared" si="48"/>
        <v>-15667676</v>
      </c>
    </row>
    <row r="3102" spans="4:7" x14ac:dyDescent="0.3">
      <c r="D3102" s="2" t="s">
        <v>18680</v>
      </c>
      <c r="E3102" s="2">
        <v>317125</v>
      </c>
      <c r="F3102" s="2">
        <v>16000000</v>
      </c>
      <c r="G3102" s="2">
        <f t="shared" si="48"/>
        <v>-15682875</v>
      </c>
    </row>
    <row r="3103" spans="4:7" x14ac:dyDescent="0.3">
      <c r="D3103" s="2" t="s">
        <v>7581</v>
      </c>
      <c r="E3103" s="2">
        <v>19294901</v>
      </c>
      <c r="F3103" s="2">
        <v>35000000</v>
      </c>
      <c r="G3103" s="2">
        <f t="shared" si="48"/>
        <v>-15705099</v>
      </c>
    </row>
    <row r="3104" spans="4:7" x14ac:dyDescent="0.3">
      <c r="D3104" s="2" t="s">
        <v>11371</v>
      </c>
      <c r="E3104" s="2">
        <v>4234040</v>
      </c>
      <c r="F3104" s="2">
        <v>20000000</v>
      </c>
      <c r="G3104" s="2">
        <f t="shared" si="48"/>
        <v>-15765960</v>
      </c>
    </row>
    <row r="3105" spans="4:7" x14ac:dyDescent="0.3">
      <c r="D3105" s="2" t="s">
        <v>8576</v>
      </c>
      <c r="E3105" s="2">
        <v>14208384</v>
      </c>
      <c r="F3105" s="2">
        <v>30000000</v>
      </c>
      <c r="G3105" s="2">
        <f t="shared" si="48"/>
        <v>-15791616</v>
      </c>
    </row>
    <row r="3106" spans="4:7" x14ac:dyDescent="0.3">
      <c r="D3106" s="2" t="s">
        <v>6771</v>
      </c>
      <c r="E3106" s="2">
        <v>14018364</v>
      </c>
      <c r="F3106" s="2">
        <v>30000000</v>
      </c>
      <c r="G3106" s="2">
        <f t="shared" si="48"/>
        <v>-15981636</v>
      </c>
    </row>
    <row r="3107" spans="4:7" x14ac:dyDescent="0.3">
      <c r="D3107" s="2" t="s">
        <v>12589</v>
      </c>
      <c r="E3107" s="2">
        <v>2964</v>
      </c>
      <c r="F3107" s="2">
        <v>16000000</v>
      </c>
      <c r="G3107" s="2">
        <f t="shared" si="48"/>
        <v>-15997036</v>
      </c>
    </row>
    <row r="3108" spans="4:7" x14ac:dyDescent="0.3">
      <c r="D3108" s="2" t="s">
        <v>13158</v>
      </c>
      <c r="E3108" s="2">
        <v>4002955</v>
      </c>
      <c r="F3108" s="2">
        <v>20000000</v>
      </c>
      <c r="G3108" s="2">
        <f t="shared" si="48"/>
        <v>-15997045</v>
      </c>
    </row>
    <row r="3109" spans="4:7" x14ac:dyDescent="0.3">
      <c r="D3109" s="2" t="s">
        <v>11376</v>
      </c>
      <c r="E3109" s="2">
        <v>4001121</v>
      </c>
      <c r="F3109" s="2">
        <v>20000000</v>
      </c>
      <c r="G3109" s="2">
        <f t="shared" si="48"/>
        <v>-15998879</v>
      </c>
    </row>
    <row r="3110" spans="4:7" x14ac:dyDescent="0.3">
      <c r="D3110" s="2" t="s">
        <v>7198</v>
      </c>
      <c r="E3110" s="2">
        <v>20991497</v>
      </c>
      <c r="F3110" s="2">
        <v>37000000</v>
      </c>
      <c r="G3110" s="2">
        <f t="shared" si="48"/>
        <v>-16008503</v>
      </c>
    </row>
    <row r="3111" spans="4:7" x14ac:dyDescent="0.3">
      <c r="D3111" s="2" t="s">
        <v>10465</v>
      </c>
      <c r="E3111" s="2">
        <v>5974653</v>
      </c>
      <c r="F3111" s="2">
        <v>22000000</v>
      </c>
      <c r="G3111" s="2">
        <f t="shared" si="48"/>
        <v>-16025347</v>
      </c>
    </row>
    <row r="3112" spans="4:7" x14ac:dyDescent="0.3">
      <c r="D3112" s="2" t="s">
        <v>11665</v>
      </c>
      <c r="E3112" s="2">
        <v>6923891</v>
      </c>
      <c r="F3112" s="2">
        <v>23000000</v>
      </c>
      <c r="G3112" s="2">
        <f t="shared" si="48"/>
        <v>-16076109</v>
      </c>
    </row>
    <row r="3113" spans="4:7" x14ac:dyDescent="0.3">
      <c r="D3113" s="2" t="s">
        <v>1822</v>
      </c>
      <c r="E3113" s="2">
        <v>66862068</v>
      </c>
      <c r="F3113" s="2">
        <v>83000000</v>
      </c>
      <c r="G3113" s="2">
        <f t="shared" si="48"/>
        <v>-16137932</v>
      </c>
    </row>
    <row r="3114" spans="4:7" x14ac:dyDescent="0.3">
      <c r="D3114" s="2" t="s">
        <v>11381</v>
      </c>
      <c r="E3114" s="2">
        <v>3749061</v>
      </c>
      <c r="F3114" s="2">
        <v>20000000</v>
      </c>
      <c r="G3114" s="2">
        <f t="shared" si="48"/>
        <v>-16250939</v>
      </c>
    </row>
    <row r="3115" spans="4:7" x14ac:dyDescent="0.3">
      <c r="D3115" s="2" t="s">
        <v>5320</v>
      </c>
      <c r="E3115" s="2">
        <v>33643461</v>
      </c>
      <c r="F3115" s="2">
        <v>50000000</v>
      </c>
      <c r="G3115" s="2">
        <f t="shared" si="48"/>
        <v>-16356539</v>
      </c>
    </row>
    <row r="3116" spans="4:7" x14ac:dyDescent="0.3">
      <c r="D3116" s="2" t="s">
        <v>11639</v>
      </c>
      <c r="E3116" s="2">
        <v>8600000</v>
      </c>
      <c r="F3116" s="2">
        <v>25000000</v>
      </c>
      <c r="G3116" s="2">
        <f t="shared" si="48"/>
        <v>-16400000</v>
      </c>
    </row>
    <row r="3117" spans="4:7" x14ac:dyDescent="0.3">
      <c r="D3117" s="2" t="s">
        <v>8791</v>
      </c>
      <c r="E3117" s="2">
        <v>18593156</v>
      </c>
      <c r="F3117" s="2">
        <v>35000000</v>
      </c>
      <c r="G3117" s="2">
        <f t="shared" si="48"/>
        <v>-16406844</v>
      </c>
    </row>
    <row r="3118" spans="4:7" x14ac:dyDescent="0.3">
      <c r="D3118" s="2" t="s">
        <v>4718</v>
      </c>
      <c r="E3118" s="2">
        <v>38553833</v>
      </c>
      <c r="F3118" s="2">
        <v>55000000</v>
      </c>
      <c r="G3118" s="2">
        <f t="shared" si="48"/>
        <v>-16446167</v>
      </c>
    </row>
    <row r="3119" spans="4:7" x14ac:dyDescent="0.3">
      <c r="D3119" s="2" t="s">
        <v>11385</v>
      </c>
      <c r="E3119" s="2">
        <v>3519627</v>
      </c>
      <c r="F3119" s="2">
        <v>20000000</v>
      </c>
      <c r="G3119" s="2">
        <f t="shared" si="48"/>
        <v>-16480373</v>
      </c>
    </row>
    <row r="3120" spans="4:7" x14ac:dyDescent="0.3">
      <c r="D3120" s="2" t="s">
        <v>7440</v>
      </c>
      <c r="E3120" s="2">
        <v>33422806</v>
      </c>
      <c r="F3120" s="2">
        <v>50000000</v>
      </c>
      <c r="G3120" s="2">
        <f t="shared" si="48"/>
        <v>-16577194</v>
      </c>
    </row>
    <row r="3121" spans="4:7" x14ac:dyDescent="0.3">
      <c r="D3121" s="2" t="s">
        <v>12349</v>
      </c>
      <c r="E3121" s="2">
        <v>220914</v>
      </c>
      <c r="F3121" s="2">
        <v>16800000</v>
      </c>
      <c r="G3121" s="2">
        <f t="shared" si="48"/>
        <v>-16579086</v>
      </c>
    </row>
    <row r="3122" spans="4:7" x14ac:dyDescent="0.3">
      <c r="D3122" s="2" t="s">
        <v>10487</v>
      </c>
      <c r="E3122" s="2">
        <v>4398392</v>
      </c>
      <c r="F3122" s="2">
        <v>21000000</v>
      </c>
      <c r="G3122" s="2">
        <f t="shared" si="48"/>
        <v>-16601608</v>
      </c>
    </row>
    <row r="3123" spans="4:7" x14ac:dyDescent="0.3">
      <c r="D3123" s="2" t="s">
        <v>2399</v>
      </c>
      <c r="E3123" s="2">
        <v>51396781</v>
      </c>
      <c r="F3123" s="2">
        <v>68000000</v>
      </c>
      <c r="G3123" s="2">
        <f t="shared" si="48"/>
        <v>-16603219</v>
      </c>
    </row>
    <row r="3124" spans="4:7" x14ac:dyDescent="0.3">
      <c r="D3124" s="2" t="s">
        <v>919</v>
      </c>
      <c r="E3124" s="2">
        <v>133382309</v>
      </c>
      <c r="F3124" s="2">
        <v>150000000</v>
      </c>
      <c r="G3124" s="2">
        <f t="shared" si="48"/>
        <v>-16617691</v>
      </c>
    </row>
    <row r="3125" spans="4:7" x14ac:dyDescent="0.3">
      <c r="D3125" s="2" t="s">
        <v>853</v>
      </c>
      <c r="E3125" s="2">
        <v>133375846</v>
      </c>
      <c r="F3125" s="2">
        <v>150000000</v>
      </c>
      <c r="G3125" s="2">
        <f t="shared" si="48"/>
        <v>-16624154</v>
      </c>
    </row>
    <row r="3126" spans="4:7" x14ac:dyDescent="0.3">
      <c r="D3126" s="2" t="s">
        <v>4220</v>
      </c>
      <c r="E3126" s="2">
        <v>43337279</v>
      </c>
      <c r="F3126" s="2">
        <v>60000000</v>
      </c>
      <c r="G3126" s="2">
        <f t="shared" si="48"/>
        <v>-16662721</v>
      </c>
    </row>
    <row r="3127" spans="4:7" x14ac:dyDescent="0.3">
      <c r="D3127" s="2" t="s">
        <v>8547</v>
      </c>
      <c r="E3127" s="2">
        <v>18324242</v>
      </c>
      <c r="F3127" s="2">
        <v>35000000</v>
      </c>
      <c r="G3127" s="2">
        <f t="shared" si="48"/>
        <v>-16675758</v>
      </c>
    </row>
    <row r="3128" spans="4:7" x14ac:dyDescent="0.3">
      <c r="D3128" s="2" t="s">
        <v>7632</v>
      </c>
      <c r="E3128" s="2">
        <v>18317151</v>
      </c>
      <c r="F3128" s="2">
        <v>35000000</v>
      </c>
      <c r="G3128" s="2">
        <f t="shared" si="48"/>
        <v>-16682849</v>
      </c>
    </row>
    <row r="3129" spans="4:7" x14ac:dyDescent="0.3">
      <c r="D3129" s="2" t="s">
        <v>7594</v>
      </c>
      <c r="E3129" s="2">
        <v>18306166</v>
      </c>
      <c r="F3129" s="2">
        <v>35000000</v>
      </c>
      <c r="G3129" s="2">
        <f t="shared" si="48"/>
        <v>-16693834</v>
      </c>
    </row>
    <row r="3130" spans="4:7" x14ac:dyDescent="0.3">
      <c r="D3130" s="2" t="s">
        <v>9165</v>
      </c>
      <c r="E3130" s="2">
        <v>10297897</v>
      </c>
      <c r="F3130" s="2">
        <v>27000000</v>
      </c>
      <c r="G3130" s="2">
        <f t="shared" si="48"/>
        <v>-16702103</v>
      </c>
    </row>
    <row r="3131" spans="4:7" x14ac:dyDescent="0.3">
      <c r="D3131" s="2" t="s">
        <v>12321</v>
      </c>
      <c r="E3131" s="2">
        <v>273420</v>
      </c>
      <c r="F3131" s="2">
        <v>17000000</v>
      </c>
      <c r="G3131" s="2">
        <f t="shared" si="48"/>
        <v>-16726580</v>
      </c>
    </row>
    <row r="3132" spans="4:7" x14ac:dyDescent="0.3">
      <c r="D3132" s="2" t="s">
        <v>10169</v>
      </c>
      <c r="E3132" s="2">
        <v>6144806</v>
      </c>
      <c r="F3132" s="2">
        <v>23000000</v>
      </c>
      <c r="G3132" s="2">
        <f t="shared" si="48"/>
        <v>-16855194</v>
      </c>
    </row>
    <row r="3133" spans="4:7" x14ac:dyDescent="0.3">
      <c r="D3133" s="2" t="s">
        <v>11677</v>
      </c>
      <c r="E3133" s="2">
        <v>2119994</v>
      </c>
      <c r="F3133" s="2">
        <v>19000000</v>
      </c>
      <c r="G3133" s="2">
        <f t="shared" si="48"/>
        <v>-16880006</v>
      </c>
    </row>
    <row r="3134" spans="4:7" x14ac:dyDescent="0.3">
      <c r="D3134" s="2" t="s">
        <v>4257</v>
      </c>
      <c r="E3134" s="2">
        <v>43119879</v>
      </c>
      <c r="F3134" s="2">
        <v>60000000</v>
      </c>
      <c r="G3134" s="2">
        <f t="shared" si="48"/>
        <v>-16880121</v>
      </c>
    </row>
    <row r="3135" spans="4:7" x14ac:dyDescent="0.3">
      <c r="D3135" s="2" t="s">
        <v>12316</v>
      </c>
      <c r="E3135" s="2">
        <v>106869</v>
      </c>
      <c r="F3135" s="2">
        <v>17000000</v>
      </c>
      <c r="G3135" s="2">
        <f t="shared" si="48"/>
        <v>-16893131</v>
      </c>
    </row>
    <row r="3136" spans="4:7" x14ac:dyDescent="0.3">
      <c r="D3136" s="2" t="s">
        <v>4209</v>
      </c>
      <c r="E3136" s="2">
        <v>43060566</v>
      </c>
      <c r="F3136" s="2">
        <v>60000000</v>
      </c>
      <c r="G3136" s="2">
        <f t="shared" si="48"/>
        <v>-16939434</v>
      </c>
    </row>
    <row r="3137" spans="4:7" x14ac:dyDescent="0.3">
      <c r="D3137" s="2" t="s">
        <v>9899</v>
      </c>
      <c r="E3137" s="2">
        <v>11030963</v>
      </c>
      <c r="F3137" s="2">
        <v>28000000</v>
      </c>
      <c r="G3137" s="2">
        <f t="shared" si="48"/>
        <v>-16969037</v>
      </c>
    </row>
    <row r="3138" spans="4:7" x14ac:dyDescent="0.3">
      <c r="D3138" s="2" t="s">
        <v>11191</v>
      </c>
      <c r="E3138" s="2">
        <v>12987647</v>
      </c>
      <c r="F3138" s="2">
        <v>30000000</v>
      </c>
      <c r="G3138" s="2">
        <f t="shared" si="48"/>
        <v>-17012353</v>
      </c>
    </row>
    <row r="3139" spans="4:7" x14ac:dyDescent="0.3">
      <c r="D3139" s="2" t="s">
        <v>9016</v>
      </c>
      <c r="E3139" s="2">
        <v>10907291</v>
      </c>
      <c r="F3139" s="2">
        <v>28000000</v>
      </c>
      <c r="G3139" s="2">
        <f t="shared" si="48"/>
        <v>-17092709</v>
      </c>
    </row>
    <row r="3140" spans="4:7" x14ac:dyDescent="0.3">
      <c r="D3140" s="2" t="s">
        <v>8582</v>
      </c>
      <c r="E3140" s="2">
        <v>12831121</v>
      </c>
      <c r="F3140" s="2">
        <v>30000000</v>
      </c>
      <c r="G3140" s="2">
        <f t="shared" si="48"/>
        <v>-17168879</v>
      </c>
    </row>
    <row r="3141" spans="4:7" x14ac:dyDescent="0.3">
      <c r="D3141" s="2" t="s">
        <v>12134</v>
      </c>
      <c r="E3141" s="2">
        <v>325491</v>
      </c>
      <c r="F3141" s="2">
        <v>17500000</v>
      </c>
      <c r="G3141" s="2">
        <f t="shared" ref="G3141:G3204" si="49">E3141-F3141</f>
        <v>-17174509</v>
      </c>
    </row>
    <row r="3142" spans="4:7" x14ac:dyDescent="0.3">
      <c r="D3142" s="2" t="s">
        <v>8042</v>
      </c>
      <c r="E3142" s="2">
        <v>14268533</v>
      </c>
      <c r="F3142" s="2">
        <v>31500000</v>
      </c>
      <c r="G3142" s="2">
        <f t="shared" si="49"/>
        <v>-17231467</v>
      </c>
    </row>
    <row r="3143" spans="4:7" x14ac:dyDescent="0.3">
      <c r="D3143" s="2" t="s">
        <v>5325</v>
      </c>
      <c r="E3143" s="2">
        <v>32741596</v>
      </c>
      <c r="F3143" s="2">
        <v>50000000</v>
      </c>
      <c r="G3143" s="2">
        <f t="shared" si="49"/>
        <v>-17258404</v>
      </c>
    </row>
    <row r="3144" spans="4:7" x14ac:dyDescent="0.3">
      <c r="D3144" s="2" t="s">
        <v>6697</v>
      </c>
      <c r="E3144" s="2">
        <v>22717758</v>
      </c>
      <c r="F3144" s="2">
        <v>40000000</v>
      </c>
      <c r="G3144" s="2">
        <f t="shared" si="49"/>
        <v>-17282242</v>
      </c>
    </row>
    <row r="3145" spans="4:7" x14ac:dyDescent="0.3">
      <c r="D3145" s="2" t="s">
        <v>8593</v>
      </c>
      <c r="E3145" s="2">
        <v>12712093</v>
      </c>
      <c r="F3145" s="2">
        <v>30000000</v>
      </c>
      <c r="G3145" s="2">
        <f t="shared" si="49"/>
        <v>-17287907</v>
      </c>
    </row>
    <row r="3146" spans="4:7" x14ac:dyDescent="0.3">
      <c r="D3146" s="2" t="s">
        <v>12034</v>
      </c>
      <c r="E3146" s="2">
        <v>676698</v>
      </c>
      <c r="F3146" s="2">
        <v>18000000</v>
      </c>
      <c r="G3146" s="2">
        <f t="shared" si="49"/>
        <v>-17323302</v>
      </c>
    </row>
    <row r="3147" spans="4:7" x14ac:dyDescent="0.3">
      <c r="D3147" s="2" t="s">
        <v>3150</v>
      </c>
      <c r="E3147" s="2">
        <v>34636443</v>
      </c>
      <c r="F3147" s="2">
        <v>52000000</v>
      </c>
      <c r="G3147" s="2">
        <f t="shared" si="49"/>
        <v>-17363557</v>
      </c>
    </row>
    <row r="3148" spans="4:7" x14ac:dyDescent="0.3">
      <c r="D3148" s="2" t="s">
        <v>7598</v>
      </c>
      <c r="E3148" s="2">
        <v>17609982</v>
      </c>
      <c r="F3148" s="2">
        <v>35000000</v>
      </c>
      <c r="G3148" s="2">
        <f t="shared" si="49"/>
        <v>-17390018</v>
      </c>
    </row>
    <row r="3149" spans="4:7" x14ac:dyDescent="0.3">
      <c r="D3149" s="2" t="s">
        <v>3132</v>
      </c>
      <c r="E3149" s="2">
        <v>37600435</v>
      </c>
      <c r="F3149" s="2">
        <v>55000000</v>
      </c>
      <c r="G3149" s="2">
        <f t="shared" si="49"/>
        <v>-17399565</v>
      </c>
    </row>
    <row r="3150" spans="4:7" x14ac:dyDescent="0.3">
      <c r="D3150" s="2" t="s">
        <v>7607</v>
      </c>
      <c r="E3150" s="2">
        <v>17596256</v>
      </c>
      <c r="F3150" s="2">
        <v>35000000</v>
      </c>
      <c r="G3150" s="2">
        <f t="shared" si="49"/>
        <v>-17403744</v>
      </c>
    </row>
    <row r="3151" spans="4:7" x14ac:dyDescent="0.3">
      <c r="D3151" s="2" t="s">
        <v>4958</v>
      </c>
      <c r="E3151" s="2">
        <v>34580635</v>
      </c>
      <c r="F3151" s="2">
        <v>52000000</v>
      </c>
      <c r="G3151" s="2">
        <f t="shared" si="49"/>
        <v>-17419365</v>
      </c>
    </row>
    <row r="3152" spans="4:7" x14ac:dyDescent="0.3">
      <c r="D3152" s="2" t="s">
        <v>5530</v>
      </c>
      <c r="E3152" s="2">
        <v>31569268</v>
      </c>
      <c r="F3152" s="2">
        <v>49000000</v>
      </c>
      <c r="G3152" s="2">
        <f t="shared" si="49"/>
        <v>-17430732</v>
      </c>
    </row>
    <row r="3153" spans="4:7" x14ac:dyDescent="0.3">
      <c r="D3153" s="2" t="s">
        <v>3410</v>
      </c>
      <c r="E3153" s="2">
        <v>52474616</v>
      </c>
      <c r="F3153" s="2">
        <v>70000000</v>
      </c>
      <c r="G3153" s="2">
        <f t="shared" si="49"/>
        <v>-17525384</v>
      </c>
    </row>
    <row r="3154" spans="4:7" x14ac:dyDescent="0.3">
      <c r="D3154" s="2" t="s">
        <v>6153</v>
      </c>
      <c r="E3154" s="2">
        <v>24375436</v>
      </c>
      <c r="F3154" s="2">
        <v>42000000</v>
      </c>
      <c r="G3154" s="2">
        <f t="shared" si="49"/>
        <v>-17624564</v>
      </c>
    </row>
    <row r="3155" spans="4:7" x14ac:dyDescent="0.3">
      <c r="D3155" s="2" t="s">
        <v>11397</v>
      </c>
      <c r="E3155" s="2">
        <v>2353728</v>
      </c>
      <c r="F3155" s="2">
        <v>20000000</v>
      </c>
      <c r="G3155" s="2">
        <f t="shared" si="49"/>
        <v>-17646272</v>
      </c>
    </row>
    <row r="3156" spans="4:7" x14ac:dyDescent="0.3">
      <c r="D3156" s="2" t="s">
        <v>12565</v>
      </c>
      <c r="E3156" s="2">
        <v>2319187</v>
      </c>
      <c r="F3156" s="2">
        <v>20000000</v>
      </c>
      <c r="G3156" s="2">
        <f t="shared" si="49"/>
        <v>-17680813</v>
      </c>
    </row>
    <row r="3157" spans="4:7" x14ac:dyDescent="0.3">
      <c r="D3157" s="2" t="s">
        <v>11683</v>
      </c>
      <c r="E3157" s="2">
        <v>1292527</v>
      </c>
      <c r="F3157" s="2">
        <v>19000000</v>
      </c>
      <c r="G3157" s="2">
        <f t="shared" si="49"/>
        <v>-17707473</v>
      </c>
    </row>
    <row r="3158" spans="4:7" x14ac:dyDescent="0.3">
      <c r="D3158" s="2" t="s">
        <v>1327</v>
      </c>
      <c r="E3158" s="2">
        <v>107285004</v>
      </c>
      <c r="F3158" s="2">
        <v>125000000</v>
      </c>
      <c r="G3158" s="2">
        <f t="shared" si="49"/>
        <v>-17714996</v>
      </c>
    </row>
    <row r="3159" spans="4:7" x14ac:dyDescent="0.3">
      <c r="D3159" s="2" t="s">
        <v>15879</v>
      </c>
      <c r="E3159" s="2">
        <v>4273372</v>
      </c>
      <c r="F3159" s="2">
        <v>22000000</v>
      </c>
      <c r="G3159" s="2">
        <f t="shared" si="49"/>
        <v>-17726628</v>
      </c>
    </row>
    <row r="3160" spans="4:7" x14ac:dyDescent="0.3">
      <c r="D3160" s="2" t="s">
        <v>11412</v>
      </c>
      <c r="E3160" s="2">
        <v>2246000</v>
      </c>
      <c r="F3160" s="2">
        <v>20000000</v>
      </c>
      <c r="G3160" s="2">
        <f t="shared" si="49"/>
        <v>-17754000</v>
      </c>
    </row>
    <row r="3161" spans="4:7" x14ac:dyDescent="0.3">
      <c r="D3161" s="2" t="s">
        <v>9077</v>
      </c>
      <c r="E3161" s="2">
        <v>9664316</v>
      </c>
      <c r="F3161" s="2">
        <v>27500000</v>
      </c>
      <c r="G3161" s="2">
        <f t="shared" si="49"/>
        <v>-17835684</v>
      </c>
    </row>
    <row r="3162" spans="4:7" x14ac:dyDescent="0.3">
      <c r="D3162" s="2" t="s">
        <v>9937</v>
      </c>
      <c r="E3162" s="2">
        <v>7156933</v>
      </c>
      <c r="F3162" s="2">
        <v>25000000</v>
      </c>
      <c r="G3162" s="2">
        <f t="shared" si="49"/>
        <v>-17843067</v>
      </c>
    </row>
    <row r="3163" spans="4:7" x14ac:dyDescent="0.3">
      <c r="D3163" s="2" t="s">
        <v>8708</v>
      </c>
      <c r="E3163" s="2">
        <v>127437</v>
      </c>
      <c r="F3163" s="2">
        <v>18000000</v>
      </c>
      <c r="G3163" s="2">
        <f t="shared" si="49"/>
        <v>-17872563</v>
      </c>
    </row>
    <row r="3164" spans="4:7" x14ac:dyDescent="0.3">
      <c r="D3164" s="2" t="s">
        <v>11390</v>
      </c>
      <c r="E3164" s="2">
        <v>3081925</v>
      </c>
      <c r="F3164" s="2">
        <v>21000000</v>
      </c>
      <c r="G3164" s="2">
        <f t="shared" si="49"/>
        <v>-17918075</v>
      </c>
    </row>
    <row r="3165" spans="4:7" x14ac:dyDescent="0.3">
      <c r="D3165" s="2" t="s">
        <v>11856</v>
      </c>
      <c r="E3165" s="2">
        <v>45250</v>
      </c>
      <c r="F3165" s="2">
        <v>18000000</v>
      </c>
      <c r="G3165" s="2">
        <f t="shared" si="49"/>
        <v>-17954750</v>
      </c>
    </row>
    <row r="3166" spans="4:7" x14ac:dyDescent="0.3">
      <c r="D3166" s="2" t="s">
        <v>11403</v>
      </c>
      <c r="E3166" s="2">
        <v>2000000</v>
      </c>
      <c r="F3166" s="2">
        <v>20000000</v>
      </c>
      <c r="G3166" s="2">
        <f t="shared" si="49"/>
        <v>-18000000</v>
      </c>
    </row>
    <row r="3167" spans="4:7" x14ac:dyDescent="0.3">
      <c r="D3167" s="2" t="s">
        <v>11109</v>
      </c>
      <c r="E3167" s="2">
        <v>16988996</v>
      </c>
      <c r="F3167" s="2">
        <v>35000000</v>
      </c>
      <c r="G3167" s="2">
        <f t="shared" si="49"/>
        <v>-18011004</v>
      </c>
    </row>
    <row r="3168" spans="4:7" x14ac:dyDescent="0.3">
      <c r="D3168" s="2" t="s">
        <v>2359</v>
      </c>
      <c r="E3168" s="2">
        <v>66941559</v>
      </c>
      <c r="F3168" s="2">
        <v>85000000</v>
      </c>
      <c r="G3168" s="2">
        <f t="shared" si="49"/>
        <v>-18058441</v>
      </c>
    </row>
    <row r="3169" spans="4:7" x14ac:dyDescent="0.3">
      <c r="D3169" s="2" t="s">
        <v>8600</v>
      </c>
      <c r="E3169" s="2">
        <v>11900000</v>
      </c>
      <c r="F3169" s="2">
        <v>30000000</v>
      </c>
      <c r="G3169" s="2">
        <f t="shared" si="49"/>
        <v>-18100000</v>
      </c>
    </row>
    <row r="3170" spans="4:7" x14ac:dyDescent="0.3">
      <c r="D3170" s="2" t="s">
        <v>5329</v>
      </c>
      <c r="E3170" s="2">
        <v>31874869</v>
      </c>
      <c r="F3170" s="2">
        <v>50000000</v>
      </c>
      <c r="G3170" s="2">
        <f t="shared" si="49"/>
        <v>-18125131</v>
      </c>
    </row>
    <row r="3171" spans="4:7" x14ac:dyDescent="0.3">
      <c r="D3171" s="2" t="s">
        <v>5626</v>
      </c>
      <c r="E3171" s="2">
        <v>29781453</v>
      </c>
      <c r="F3171" s="2">
        <v>48000000</v>
      </c>
      <c r="G3171" s="2">
        <f t="shared" si="49"/>
        <v>-18218547</v>
      </c>
    </row>
    <row r="3172" spans="4:7" x14ac:dyDescent="0.3">
      <c r="D3172" s="2" t="s">
        <v>7994</v>
      </c>
      <c r="E3172" s="2">
        <v>13763130</v>
      </c>
      <c r="F3172" s="2">
        <v>32000000</v>
      </c>
      <c r="G3172" s="2">
        <f t="shared" si="49"/>
        <v>-18236870</v>
      </c>
    </row>
    <row r="3173" spans="4:7" x14ac:dyDescent="0.3">
      <c r="D3173" s="2" t="s">
        <v>9173</v>
      </c>
      <c r="E3173" s="2">
        <v>8712564</v>
      </c>
      <c r="F3173" s="2">
        <v>27000000</v>
      </c>
      <c r="G3173" s="2">
        <f t="shared" si="49"/>
        <v>-18287436</v>
      </c>
    </row>
    <row r="3174" spans="4:7" x14ac:dyDescent="0.3">
      <c r="D3174" s="2" t="s">
        <v>10019</v>
      </c>
      <c r="E3174" s="2">
        <v>1697956</v>
      </c>
      <c r="F3174" s="2">
        <v>20000000</v>
      </c>
      <c r="G3174" s="2">
        <f t="shared" si="49"/>
        <v>-18302044</v>
      </c>
    </row>
    <row r="3175" spans="4:7" x14ac:dyDescent="0.3">
      <c r="D3175" s="2" t="s">
        <v>10334</v>
      </c>
      <c r="E3175" s="2">
        <v>4190530</v>
      </c>
      <c r="F3175" s="2">
        <v>22500000</v>
      </c>
      <c r="G3175" s="2">
        <f t="shared" si="49"/>
        <v>-18309470</v>
      </c>
    </row>
    <row r="3176" spans="4:7" x14ac:dyDescent="0.3">
      <c r="D3176" s="2" t="s">
        <v>11417</v>
      </c>
      <c r="E3176" s="2">
        <v>1646664</v>
      </c>
      <c r="F3176" s="2">
        <v>20000000</v>
      </c>
      <c r="G3176" s="2">
        <f t="shared" si="49"/>
        <v>-18353336</v>
      </c>
    </row>
    <row r="3177" spans="4:7" x14ac:dyDescent="0.3">
      <c r="D3177" s="2" t="s">
        <v>8597</v>
      </c>
      <c r="E3177" s="2">
        <v>11576087</v>
      </c>
      <c r="F3177" s="2">
        <v>30000000</v>
      </c>
      <c r="G3177" s="2">
        <f t="shared" si="49"/>
        <v>-18423913</v>
      </c>
    </row>
    <row r="3178" spans="4:7" x14ac:dyDescent="0.3">
      <c r="D3178" s="2" t="s">
        <v>915</v>
      </c>
      <c r="E3178" s="2">
        <v>131564731</v>
      </c>
      <c r="F3178" s="2">
        <v>150000000</v>
      </c>
      <c r="G3178" s="2">
        <f t="shared" si="49"/>
        <v>-18435269</v>
      </c>
    </row>
    <row r="3179" spans="4:7" x14ac:dyDescent="0.3">
      <c r="D3179" s="2" t="s">
        <v>2083</v>
      </c>
      <c r="E3179" s="2">
        <v>81557479</v>
      </c>
      <c r="F3179" s="2">
        <v>100000000</v>
      </c>
      <c r="G3179" s="2">
        <f t="shared" si="49"/>
        <v>-18442521</v>
      </c>
    </row>
    <row r="3180" spans="4:7" x14ac:dyDescent="0.3">
      <c r="D3180" s="2" t="s">
        <v>9344</v>
      </c>
      <c r="E3180" s="2">
        <v>7496522</v>
      </c>
      <c r="F3180" s="2">
        <v>26000000</v>
      </c>
      <c r="G3180" s="2">
        <f t="shared" si="49"/>
        <v>-18503478</v>
      </c>
    </row>
    <row r="3181" spans="4:7" x14ac:dyDescent="0.3">
      <c r="D3181" s="2" t="s">
        <v>6066</v>
      </c>
      <c r="E3181" s="2">
        <v>24430272</v>
      </c>
      <c r="F3181" s="2">
        <v>43000000</v>
      </c>
      <c r="G3181" s="2">
        <f t="shared" si="49"/>
        <v>-18569728</v>
      </c>
    </row>
    <row r="3182" spans="4:7" x14ac:dyDescent="0.3">
      <c r="D3182" s="2" t="s">
        <v>5505</v>
      </c>
      <c r="E3182" s="2">
        <v>21413502</v>
      </c>
      <c r="F3182" s="2">
        <v>40000000</v>
      </c>
      <c r="G3182" s="2">
        <f t="shared" si="49"/>
        <v>-18586498</v>
      </c>
    </row>
    <row r="3183" spans="4:7" x14ac:dyDescent="0.3">
      <c r="D3183" s="2" t="s">
        <v>3824</v>
      </c>
      <c r="E3183" s="2">
        <v>24407944</v>
      </c>
      <c r="F3183" s="2">
        <v>43000000</v>
      </c>
      <c r="G3183" s="2">
        <f t="shared" si="49"/>
        <v>-18592056</v>
      </c>
    </row>
    <row r="3184" spans="4:7" x14ac:dyDescent="0.3">
      <c r="D3184" s="2" t="s">
        <v>7654</v>
      </c>
      <c r="E3184" s="2">
        <v>13303319</v>
      </c>
      <c r="F3184" s="2">
        <v>32000000</v>
      </c>
      <c r="G3184" s="2">
        <f t="shared" si="49"/>
        <v>-18696681</v>
      </c>
    </row>
    <row r="3185" spans="4:7" x14ac:dyDescent="0.3">
      <c r="D3185" s="2" t="s">
        <v>8561</v>
      </c>
      <c r="E3185" s="2">
        <v>16295774</v>
      </c>
      <c r="F3185" s="2">
        <v>35000000</v>
      </c>
      <c r="G3185" s="2">
        <f t="shared" si="49"/>
        <v>-18704226</v>
      </c>
    </row>
    <row r="3186" spans="4:7" x14ac:dyDescent="0.3">
      <c r="D3186" s="2" t="s">
        <v>13170</v>
      </c>
      <c r="E3186" s="2">
        <v>3247816</v>
      </c>
      <c r="F3186" s="2">
        <v>22000000</v>
      </c>
      <c r="G3186" s="2">
        <f t="shared" si="49"/>
        <v>-18752184</v>
      </c>
    </row>
    <row r="3187" spans="4:7" x14ac:dyDescent="0.3">
      <c r="D3187" s="2" t="s">
        <v>4769</v>
      </c>
      <c r="E3187" s="2">
        <v>51225796</v>
      </c>
      <c r="F3187" s="2">
        <v>70000000</v>
      </c>
      <c r="G3187" s="2">
        <f t="shared" si="49"/>
        <v>-18774204</v>
      </c>
    </row>
    <row r="3188" spans="4:7" x14ac:dyDescent="0.3">
      <c r="D3188" s="2" t="s">
        <v>11420</v>
      </c>
      <c r="E3188" s="2">
        <v>1190018</v>
      </c>
      <c r="F3188" s="2">
        <v>20000000</v>
      </c>
      <c r="G3188" s="2">
        <f t="shared" si="49"/>
        <v>-18809982</v>
      </c>
    </row>
    <row r="3189" spans="4:7" x14ac:dyDescent="0.3">
      <c r="D3189" s="2" t="s">
        <v>11475</v>
      </c>
      <c r="E3189" s="2">
        <v>1183354</v>
      </c>
      <c r="F3189" s="2">
        <v>20000000</v>
      </c>
      <c r="G3189" s="2">
        <f t="shared" si="49"/>
        <v>-18816646</v>
      </c>
    </row>
    <row r="3190" spans="4:7" x14ac:dyDescent="0.3">
      <c r="D3190" s="2" t="s">
        <v>6712</v>
      </c>
      <c r="E3190" s="2">
        <v>21176322</v>
      </c>
      <c r="F3190" s="2">
        <v>40000000</v>
      </c>
      <c r="G3190" s="2">
        <f t="shared" si="49"/>
        <v>-18823678</v>
      </c>
    </row>
    <row r="3191" spans="4:7" x14ac:dyDescent="0.3">
      <c r="D3191" s="2" t="s">
        <v>2044</v>
      </c>
      <c r="E3191" s="2">
        <v>71148699</v>
      </c>
      <c r="F3191" s="2">
        <v>90000000</v>
      </c>
      <c r="G3191" s="2">
        <f t="shared" si="49"/>
        <v>-18851301</v>
      </c>
    </row>
    <row r="3192" spans="4:7" x14ac:dyDescent="0.3">
      <c r="D3192" s="2" t="s">
        <v>6217</v>
      </c>
      <c r="E3192" s="2">
        <v>22108977</v>
      </c>
      <c r="F3192" s="2">
        <v>41000000</v>
      </c>
      <c r="G3192" s="2">
        <f t="shared" si="49"/>
        <v>-18891023</v>
      </c>
    </row>
    <row r="3193" spans="4:7" x14ac:dyDescent="0.3">
      <c r="D3193" s="2" t="s">
        <v>13515</v>
      </c>
      <c r="E3193" s="2">
        <v>5108820</v>
      </c>
      <c r="F3193" s="2">
        <v>24000000</v>
      </c>
      <c r="G3193" s="2">
        <f t="shared" si="49"/>
        <v>-18891180</v>
      </c>
    </row>
    <row r="3194" spans="4:7" x14ac:dyDescent="0.3">
      <c r="D3194" s="2" t="s">
        <v>7781</v>
      </c>
      <c r="E3194" s="2">
        <v>15081783</v>
      </c>
      <c r="F3194" s="2">
        <v>34000000</v>
      </c>
      <c r="G3194" s="2">
        <f t="shared" si="49"/>
        <v>-18918217</v>
      </c>
    </row>
    <row r="3195" spans="4:7" x14ac:dyDescent="0.3">
      <c r="D3195" s="2" t="s">
        <v>11433</v>
      </c>
      <c r="E3195" s="2">
        <v>1064277</v>
      </c>
      <c r="F3195" s="2">
        <v>20000000</v>
      </c>
      <c r="G3195" s="2">
        <f t="shared" si="49"/>
        <v>-18935723</v>
      </c>
    </row>
    <row r="3196" spans="4:7" x14ac:dyDescent="0.3">
      <c r="D3196" s="2" t="s">
        <v>11654</v>
      </c>
      <c r="E3196" s="2">
        <v>12561</v>
      </c>
      <c r="F3196" s="2">
        <v>19000000</v>
      </c>
      <c r="G3196" s="2">
        <f t="shared" si="49"/>
        <v>-18987439</v>
      </c>
    </row>
    <row r="3197" spans="4:7" x14ac:dyDescent="0.3">
      <c r="D3197" s="2" t="s">
        <v>6750</v>
      </c>
      <c r="E3197" s="2">
        <v>20999103</v>
      </c>
      <c r="F3197" s="2">
        <v>40000000</v>
      </c>
      <c r="G3197" s="2">
        <f t="shared" si="49"/>
        <v>-19000897</v>
      </c>
    </row>
    <row r="3198" spans="4:7" x14ac:dyDescent="0.3">
      <c r="D3198" s="2" t="s">
        <v>8655</v>
      </c>
      <c r="E3198" s="2">
        <v>10965209</v>
      </c>
      <c r="F3198" s="2">
        <v>30000000</v>
      </c>
      <c r="G3198" s="2">
        <f t="shared" si="49"/>
        <v>-19034791</v>
      </c>
    </row>
    <row r="3199" spans="4:7" x14ac:dyDescent="0.3">
      <c r="D3199" s="2" t="s">
        <v>10507</v>
      </c>
      <c r="E3199" s="2">
        <v>2963012</v>
      </c>
      <c r="F3199" s="2">
        <v>22000000</v>
      </c>
      <c r="G3199" s="2">
        <f t="shared" si="49"/>
        <v>-19036988</v>
      </c>
    </row>
    <row r="3200" spans="4:7" x14ac:dyDescent="0.3">
      <c r="D3200" s="2" t="s">
        <v>7877</v>
      </c>
      <c r="E3200" s="2">
        <v>10955425</v>
      </c>
      <c r="F3200" s="2">
        <v>30000000</v>
      </c>
      <c r="G3200" s="2">
        <f t="shared" si="49"/>
        <v>-19044575</v>
      </c>
    </row>
    <row r="3201" spans="4:7" x14ac:dyDescent="0.3">
      <c r="D3201" s="2" t="s">
        <v>11005</v>
      </c>
      <c r="E3201" s="2">
        <v>20916309</v>
      </c>
      <c r="F3201" s="2">
        <v>40000000</v>
      </c>
      <c r="G3201" s="2">
        <f t="shared" si="49"/>
        <v>-19083691</v>
      </c>
    </row>
    <row r="3202" spans="4:7" x14ac:dyDescent="0.3">
      <c r="D3202" s="2" t="s">
        <v>8993</v>
      </c>
      <c r="E3202" s="2">
        <v>8888143</v>
      </c>
      <c r="F3202" s="2">
        <v>28000000</v>
      </c>
      <c r="G3202" s="2">
        <f t="shared" si="49"/>
        <v>-19111857</v>
      </c>
    </row>
    <row r="3203" spans="4:7" x14ac:dyDescent="0.3">
      <c r="D3203" s="2" t="s">
        <v>8667</v>
      </c>
      <c r="E3203" s="2">
        <v>10880926</v>
      </c>
      <c r="F3203" s="2">
        <v>30000000</v>
      </c>
      <c r="G3203" s="2">
        <f t="shared" si="49"/>
        <v>-19119074</v>
      </c>
    </row>
    <row r="3204" spans="4:7" x14ac:dyDescent="0.3">
      <c r="D3204" s="2" t="s">
        <v>8109</v>
      </c>
      <c r="E3204" s="2">
        <v>11854694</v>
      </c>
      <c r="F3204" s="2">
        <v>31000000</v>
      </c>
      <c r="G3204" s="2">
        <f t="shared" si="49"/>
        <v>-19145306</v>
      </c>
    </row>
    <row r="3205" spans="4:7" x14ac:dyDescent="0.3">
      <c r="D3205" s="2" t="s">
        <v>10191</v>
      </c>
      <c r="E3205" s="2">
        <v>4710455</v>
      </c>
      <c r="F3205" s="2">
        <v>24000000</v>
      </c>
      <c r="G3205" s="2">
        <f t="shared" ref="G3205:G3268" si="50">E3205-F3205</f>
        <v>-19289545</v>
      </c>
    </row>
    <row r="3206" spans="4:7" x14ac:dyDescent="0.3">
      <c r="D3206" s="2" t="s">
        <v>4757</v>
      </c>
      <c r="E3206" s="2">
        <v>35707327</v>
      </c>
      <c r="F3206" s="2">
        <v>55000000</v>
      </c>
      <c r="G3206" s="2">
        <f t="shared" si="50"/>
        <v>-19292673</v>
      </c>
    </row>
    <row r="3207" spans="4:7" x14ac:dyDescent="0.3">
      <c r="D3207" s="2" t="s">
        <v>1376</v>
      </c>
      <c r="E3207" s="2">
        <v>100685880</v>
      </c>
      <c r="F3207" s="2">
        <v>120000000</v>
      </c>
      <c r="G3207" s="2">
        <f t="shared" si="50"/>
        <v>-19314120</v>
      </c>
    </row>
    <row r="3208" spans="4:7" x14ac:dyDescent="0.3">
      <c r="D3208" s="2" t="s">
        <v>9958</v>
      </c>
      <c r="E3208" s="2">
        <v>5654777</v>
      </c>
      <c r="F3208" s="2">
        <v>25000000</v>
      </c>
      <c r="G3208" s="2">
        <f t="shared" si="50"/>
        <v>-19345223</v>
      </c>
    </row>
    <row r="3209" spans="4:7" x14ac:dyDescent="0.3">
      <c r="D3209" s="2" t="s">
        <v>7024</v>
      </c>
      <c r="E3209" s="2">
        <v>18653746</v>
      </c>
      <c r="F3209" s="2">
        <v>38000000</v>
      </c>
      <c r="G3209" s="2">
        <f t="shared" si="50"/>
        <v>-19346254</v>
      </c>
    </row>
    <row r="3210" spans="4:7" x14ac:dyDescent="0.3">
      <c r="D3210" s="2" t="s">
        <v>4235</v>
      </c>
      <c r="E3210" s="2">
        <v>40559930</v>
      </c>
      <c r="F3210" s="2">
        <v>60000000</v>
      </c>
      <c r="G3210" s="2">
        <f t="shared" si="50"/>
        <v>-19440070</v>
      </c>
    </row>
    <row r="3211" spans="4:7" x14ac:dyDescent="0.3">
      <c r="D3211" s="2" t="s">
        <v>9962</v>
      </c>
      <c r="E3211" s="2">
        <v>5516708</v>
      </c>
      <c r="F3211" s="2">
        <v>25000000</v>
      </c>
      <c r="G3211" s="2">
        <f t="shared" si="50"/>
        <v>-19483292</v>
      </c>
    </row>
    <row r="3212" spans="4:7" x14ac:dyDescent="0.3">
      <c r="D3212" s="2" t="s">
        <v>2754</v>
      </c>
      <c r="E3212" s="2">
        <v>60507228</v>
      </c>
      <c r="F3212" s="2">
        <v>80000000</v>
      </c>
      <c r="G3212" s="2">
        <f t="shared" si="50"/>
        <v>-19492772</v>
      </c>
    </row>
    <row r="3213" spans="4:7" x14ac:dyDescent="0.3">
      <c r="D3213" s="2" t="s">
        <v>9178</v>
      </c>
      <c r="E3213" s="2">
        <v>7486906</v>
      </c>
      <c r="F3213" s="2">
        <v>27000000</v>
      </c>
      <c r="G3213" s="2">
        <f t="shared" si="50"/>
        <v>-19513094</v>
      </c>
    </row>
    <row r="3214" spans="4:7" x14ac:dyDescent="0.3">
      <c r="D3214" s="2" t="s">
        <v>11548</v>
      </c>
      <c r="E3214" s="2">
        <v>476270</v>
      </c>
      <c r="F3214" s="2">
        <v>20000000</v>
      </c>
      <c r="G3214" s="2">
        <f t="shared" si="50"/>
        <v>-19523730</v>
      </c>
    </row>
    <row r="3215" spans="4:7" x14ac:dyDescent="0.3">
      <c r="D3215" s="2" t="s">
        <v>9007</v>
      </c>
      <c r="E3215" s="2">
        <v>8434601</v>
      </c>
      <c r="F3215" s="2">
        <v>28000000</v>
      </c>
      <c r="G3215" s="2">
        <f t="shared" si="50"/>
        <v>-19565399</v>
      </c>
    </row>
    <row r="3216" spans="4:7" x14ac:dyDescent="0.3">
      <c r="D3216" s="2" t="s">
        <v>13871</v>
      </c>
      <c r="E3216" s="2">
        <v>403932</v>
      </c>
      <c r="F3216" s="2">
        <v>20000000</v>
      </c>
      <c r="G3216" s="2">
        <f t="shared" si="50"/>
        <v>-19596068</v>
      </c>
    </row>
    <row r="3217" spans="4:7" x14ac:dyDescent="0.3">
      <c r="D3217" s="2" t="s">
        <v>11448</v>
      </c>
      <c r="E3217" s="2">
        <v>375474</v>
      </c>
      <c r="F3217" s="2">
        <v>20000000</v>
      </c>
      <c r="G3217" s="2">
        <f t="shared" si="50"/>
        <v>-19624526</v>
      </c>
    </row>
    <row r="3218" spans="4:7" x14ac:dyDescent="0.3">
      <c r="D3218" s="2" t="s">
        <v>18976</v>
      </c>
      <c r="E3218" s="2">
        <v>252652</v>
      </c>
      <c r="F3218" s="2">
        <v>19900000</v>
      </c>
      <c r="G3218" s="2">
        <f t="shared" si="50"/>
        <v>-19647348</v>
      </c>
    </row>
    <row r="3219" spans="4:7" x14ac:dyDescent="0.3">
      <c r="D3219" s="2" t="s">
        <v>10172</v>
      </c>
      <c r="E3219" s="2">
        <v>4308981</v>
      </c>
      <c r="F3219" s="2">
        <v>24000000</v>
      </c>
      <c r="G3219" s="2">
        <f t="shared" si="50"/>
        <v>-19691019</v>
      </c>
    </row>
    <row r="3220" spans="4:7" x14ac:dyDescent="0.3">
      <c r="D3220" s="2" t="s">
        <v>5334</v>
      </c>
      <c r="E3220" s="2">
        <v>30306268</v>
      </c>
      <c r="F3220" s="2">
        <v>50000000</v>
      </c>
      <c r="G3220" s="2">
        <f t="shared" si="50"/>
        <v>-19693732</v>
      </c>
    </row>
    <row r="3221" spans="4:7" x14ac:dyDescent="0.3">
      <c r="D3221" s="2" t="s">
        <v>11458</v>
      </c>
      <c r="E3221" s="2">
        <v>305070</v>
      </c>
      <c r="F3221" s="2">
        <v>20000000</v>
      </c>
      <c r="G3221" s="2">
        <f t="shared" si="50"/>
        <v>-19694930</v>
      </c>
    </row>
    <row r="3222" spans="4:7" x14ac:dyDescent="0.3">
      <c r="D3222" s="2" t="s">
        <v>6715</v>
      </c>
      <c r="E3222" s="2">
        <v>20300000</v>
      </c>
      <c r="F3222" s="2">
        <v>40000000</v>
      </c>
      <c r="G3222" s="2">
        <f t="shared" si="50"/>
        <v>-19700000</v>
      </c>
    </row>
    <row r="3223" spans="4:7" x14ac:dyDescent="0.3">
      <c r="D3223" s="2" t="s">
        <v>11488</v>
      </c>
      <c r="E3223" s="2">
        <v>263365</v>
      </c>
      <c r="F3223" s="2">
        <v>20000000</v>
      </c>
      <c r="G3223" s="2">
        <f t="shared" si="50"/>
        <v>-19736635</v>
      </c>
    </row>
    <row r="3224" spans="4:7" x14ac:dyDescent="0.3">
      <c r="D3224" s="2" t="s">
        <v>5915</v>
      </c>
      <c r="E3224" s="2">
        <v>25200412</v>
      </c>
      <c r="F3224" s="2">
        <v>45000000</v>
      </c>
      <c r="G3224" s="2">
        <f t="shared" si="50"/>
        <v>-19799588</v>
      </c>
    </row>
    <row r="3225" spans="4:7" x14ac:dyDescent="0.3">
      <c r="D3225" s="2" t="s">
        <v>8626</v>
      </c>
      <c r="E3225" s="2">
        <v>10134754</v>
      </c>
      <c r="F3225" s="2">
        <v>30000000</v>
      </c>
      <c r="G3225" s="2">
        <f t="shared" si="50"/>
        <v>-19865246</v>
      </c>
    </row>
    <row r="3226" spans="4:7" x14ac:dyDescent="0.3">
      <c r="D3226" s="2" t="s">
        <v>9966</v>
      </c>
      <c r="E3226" s="2">
        <v>5128124</v>
      </c>
      <c r="F3226" s="2">
        <v>25000000</v>
      </c>
      <c r="G3226" s="2">
        <f t="shared" si="50"/>
        <v>-19871876</v>
      </c>
    </row>
    <row r="3227" spans="4:7" x14ac:dyDescent="0.3">
      <c r="D3227" s="2" t="s">
        <v>9004</v>
      </c>
      <c r="E3227" s="2">
        <v>8119205</v>
      </c>
      <c r="F3227" s="2">
        <v>28000000</v>
      </c>
      <c r="G3227" s="2">
        <f t="shared" si="50"/>
        <v>-19880795</v>
      </c>
    </row>
    <row r="3228" spans="4:7" x14ac:dyDescent="0.3">
      <c r="D3228" s="2" t="s">
        <v>6779</v>
      </c>
      <c r="E3228" s="2">
        <v>20113965</v>
      </c>
      <c r="F3228" s="2">
        <v>40000000</v>
      </c>
      <c r="G3228" s="2">
        <f t="shared" si="50"/>
        <v>-19886035</v>
      </c>
    </row>
    <row r="3229" spans="4:7" x14ac:dyDescent="0.3">
      <c r="D3229" s="2" t="s">
        <v>4288</v>
      </c>
      <c r="E3229" s="2">
        <v>40076438</v>
      </c>
      <c r="F3229" s="2">
        <v>60000000</v>
      </c>
      <c r="G3229" s="2">
        <f t="shared" si="50"/>
        <v>-19923562</v>
      </c>
    </row>
    <row r="3230" spans="4:7" x14ac:dyDescent="0.3">
      <c r="D3230" s="2" t="s">
        <v>14426</v>
      </c>
      <c r="E3230" s="2">
        <v>17149</v>
      </c>
      <c r="F3230" s="2">
        <v>20000000</v>
      </c>
      <c r="G3230" s="2">
        <f t="shared" si="50"/>
        <v>-19982851</v>
      </c>
    </row>
    <row r="3231" spans="4:7" x14ac:dyDescent="0.3">
      <c r="D3231" s="2" t="s">
        <v>2409</v>
      </c>
      <c r="E3231" s="2">
        <v>50016394</v>
      </c>
      <c r="F3231" s="2">
        <v>70000000</v>
      </c>
      <c r="G3231" s="2">
        <f t="shared" si="50"/>
        <v>-19983606</v>
      </c>
    </row>
    <row r="3232" spans="4:7" x14ac:dyDescent="0.3">
      <c r="D3232" s="2" t="s">
        <v>10472</v>
      </c>
      <c r="E3232" s="2">
        <v>5000000</v>
      </c>
      <c r="F3232" s="2">
        <v>25000000</v>
      </c>
      <c r="G3232" s="2">
        <f t="shared" si="50"/>
        <v>-20000000</v>
      </c>
    </row>
    <row r="3233" spans="4:7" x14ac:dyDescent="0.3">
      <c r="D3233" s="2" t="s">
        <v>7623</v>
      </c>
      <c r="E3233" s="2">
        <v>14998070</v>
      </c>
      <c r="F3233" s="2">
        <v>35000000</v>
      </c>
      <c r="G3233" s="2">
        <f t="shared" si="50"/>
        <v>-20001930</v>
      </c>
    </row>
    <row r="3234" spans="4:7" x14ac:dyDescent="0.3">
      <c r="D3234" s="2" t="s">
        <v>10624</v>
      </c>
      <c r="E3234" s="2">
        <v>958319</v>
      </c>
      <c r="F3234" s="2">
        <v>21000000</v>
      </c>
      <c r="G3234" s="2">
        <f t="shared" si="50"/>
        <v>-20041681</v>
      </c>
    </row>
    <row r="3235" spans="4:7" x14ac:dyDescent="0.3">
      <c r="D3235" s="2" t="s">
        <v>2450</v>
      </c>
      <c r="E3235" s="2">
        <v>64933670</v>
      </c>
      <c r="F3235" s="2">
        <v>85000000</v>
      </c>
      <c r="G3235" s="2">
        <f t="shared" si="50"/>
        <v>-20066330</v>
      </c>
    </row>
    <row r="3236" spans="4:7" x14ac:dyDescent="0.3">
      <c r="D3236" s="2" t="s">
        <v>10517</v>
      </c>
      <c r="E3236" s="2">
        <v>1796024</v>
      </c>
      <c r="F3236" s="2">
        <v>22000000</v>
      </c>
      <c r="G3236" s="2">
        <f t="shared" si="50"/>
        <v>-20203976</v>
      </c>
    </row>
    <row r="3237" spans="4:7" x14ac:dyDescent="0.3">
      <c r="D3237" s="2" t="s">
        <v>883</v>
      </c>
      <c r="E3237" s="2">
        <v>79711678</v>
      </c>
      <c r="F3237" s="2">
        <v>100000000</v>
      </c>
      <c r="G3237" s="2">
        <f t="shared" si="50"/>
        <v>-20288322</v>
      </c>
    </row>
    <row r="3238" spans="4:7" x14ac:dyDescent="0.3">
      <c r="D3238" s="2" t="s">
        <v>10299</v>
      </c>
      <c r="E3238" s="2">
        <v>2708188</v>
      </c>
      <c r="F3238" s="2">
        <v>23000000</v>
      </c>
      <c r="G3238" s="2">
        <f t="shared" si="50"/>
        <v>-20291812</v>
      </c>
    </row>
    <row r="3239" spans="4:7" x14ac:dyDescent="0.3">
      <c r="D3239" s="2" t="s">
        <v>7628</v>
      </c>
      <c r="E3239" s="2">
        <v>14587732</v>
      </c>
      <c r="F3239" s="2">
        <v>35000000</v>
      </c>
      <c r="G3239" s="2">
        <f t="shared" si="50"/>
        <v>-20412268</v>
      </c>
    </row>
    <row r="3240" spans="4:7" x14ac:dyDescent="0.3">
      <c r="D3240" s="2" t="s">
        <v>6060</v>
      </c>
      <c r="E3240" s="2">
        <v>24520892</v>
      </c>
      <c r="F3240" s="2">
        <v>45000000</v>
      </c>
      <c r="G3240" s="2">
        <f t="shared" si="50"/>
        <v>-20479108</v>
      </c>
    </row>
    <row r="3241" spans="4:7" x14ac:dyDescent="0.3">
      <c r="D3241" s="2" t="s">
        <v>8698</v>
      </c>
      <c r="E3241" s="2">
        <v>480314</v>
      </c>
      <c r="F3241" s="2">
        <v>21000000</v>
      </c>
      <c r="G3241" s="2">
        <f t="shared" si="50"/>
        <v>-20519686</v>
      </c>
    </row>
    <row r="3242" spans="4:7" x14ac:dyDescent="0.3">
      <c r="D3242" s="2" t="s">
        <v>13510</v>
      </c>
      <c r="E3242" s="2">
        <v>5459824</v>
      </c>
      <c r="F3242" s="2">
        <v>26000000</v>
      </c>
      <c r="G3242" s="2">
        <f t="shared" si="50"/>
        <v>-20540176</v>
      </c>
    </row>
    <row r="3243" spans="4:7" x14ac:dyDescent="0.3">
      <c r="D3243" s="2" t="s">
        <v>2891</v>
      </c>
      <c r="E3243" s="2">
        <v>19406406</v>
      </c>
      <c r="F3243" s="2">
        <v>40000000</v>
      </c>
      <c r="G3243" s="2">
        <f t="shared" si="50"/>
        <v>-20593594</v>
      </c>
    </row>
    <row r="3244" spans="4:7" x14ac:dyDescent="0.3">
      <c r="D3244" s="2" t="s">
        <v>5885</v>
      </c>
      <c r="E3244" s="2">
        <v>24343673</v>
      </c>
      <c r="F3244" s="2">
        <v>45000000</v>
      </c>
      <c r="G3244" s="2">
        <f t="shared" si="50"/>
        <v>-20656327</v>
      </c>
    </row>
    <row r="3245" spans="4:7" x14ac:dyDescent="0.3">
      <c r="D3245" s="2" t="s">
        <v>7027</v>
      </c>
      <c r="E3245" s="2">
        <v>17305211</v>
      </c>
      <c r="F3245" s="2">
        <v>38000000</v>
      </c>
      <c r="G3245" s="2">
        <f t="shared" si="50"/>
        <v>-20694789</v>
      </c>
    </row>
    <row r="3246" spans="4:7" x14ac:dyDescent="0.3">
      <c r="D3246" s="2" t="s">
        <v>4735</v>
      </c>
      <c r="E3246" s="2">
        <v>34238611</v>
      </c>
      <c r="F3246" s="2">
        <v>55000000</v>
      </c>
      <c r="G3246" s="2">
        <f t="shared" si="50"/>
        <v>-20761389</v>
      </c>
    </row>
    <row r="3247" spans="4:7" x14ac:dyDescent="0.3">
      <c r="D3247" s="2" t="s">
        <v>11039</v>
      </c>
      <c r="E3247" s="2">
        <v>19151864</v>
      </c>
      <c r="F3247" s="2">
        <v>40000000</v>
      </c>
      <c r="G3247" s="2">
        <f t="shared" si="50"/>
        <v>-20848136</v>
      </c>
    </row>
    <row r="3248" spans="4:7" x14ac:dyDescent="0.3">
      <c r="D3248" s="2" t="s">
        <v>5397</v>
      </c>
      <c r="E3248" s="2">
        <v>19118247</v>
      </c>
      <c r="F3248" s="2">
        <v>40000000</v>
      </c>
      <c r="G3248" s="2">
        <f t="shared" si="50"/>
        <v>-20881753</v>
      </c>
    </row>
    <row r="3249" spans="4:7" x14ac:dyDescent="0.3">
      <c r="D3249" s="2" t="s">
        <v>4739</v>
      </c>
      <c r="E3249" s="2">
        <v>34098563</v>
      </c>
      <c r="F3249" s="2">
        <v>55000000</v>
      </c>
      <c r="G3249" s="2">
        <f t="shared" si="50"/>
        <v>-20901437</v>
      </c>
    </row>
    <row r="3250" spans="4:7" x14ac:dyDescent="0.3">
      <c r="D3250" s="2" t="s">
        <v>9334</v>
      </c>
      <c r="E3250" s="2">
        <v>1075288</v>
      </c>
      <c r="F3250" s="2">
        <v>22000000</v>
      </c>
      <c r="G3250" s="2">
        <f t="shared" si="50"/>
        <v>-20924712</v>
      </c>
    </row>
    <row r="3251" spans="4:7" x14ac:dyDescent="0.3">
      <c r="D3251" s="2" t="s">
        <v>9971</v>
      </c>
      <c r="E3251" s="2">
        <v>4064333</v>
      </c>
      <c r="F3251" s="2">
        <v>25000000</v>
      </c>
      <c r="G3251" s="2">
        <f t="shared" si="50"/>
        <v>-20935667</v>
      </c>
    </row>
    <row r="3252" spans="4:7" x14ac:dyDescent="0.3">
      <c r="D3252" s="2" t="s">
        <v>10494</v>
      </c>
      <c r="E3252" s="2">
        <v>1050445</v>
      </c>
      <c r="F3252" s="2">
        <v>22000000</v>
      </c>
      <c r="G3252" s="2">
        <f t="shared" si="50"/>
        <v>-20949555</v>
      </c>
    </row>
    <row r="3253" spans="4:7" x14ac:dyDescent="0.3">
      <c r="D3253" s="2" t="s">
        <v>10620</v>
      </c>
      <c r="E3253" s="2">
        <v>15593</v>
      </c>
      <c r="F3253" s="2">
        <v>21000000</v>
      </c>
      <c r="G3253" s="2">
        <f t="shared" si="50"/>
        <v>-20984407</v>
      </c>
    </row>
    <row r="3254" spans="4:7" x14ac:dyDescent="0.3">
      <c r="D3254" s="2" t="s">
        <v>9011</v>
      </c>
      <c r="E3254" s="2">
        <v>6998324</v>
      </c>
      <c r="F3254" s="2">
        <v>28000000</v>
      </c>
      <c r="G3254" s="2">
        <f t="shared" si="50"/>
        <v>-21001676</v>
      </c>
    </row>
    <row r="3255" spans="4:7" x14ac:dyDescent="0.3">
      <c r="D3255" s="2" t="s">
        <v>2003</v>
      </c>
      <c r="E3255" s="2">
        <v>43982842</v>
      </c>
      <c r="F3255" s="2">
        <v>65000000</v>
      </c>
      <c r="G3255" s="2">
        <f t="shared" si="50"/>
        <v>-21017158</v>
      </c>
    </row>
    <row r="3256" spans="4:7" x14ac:dyDescent="0.3">
      <c r="D3256" s="2" t="s">
        <v>6158</v>
      </c>
      <c r="E3256" s="2">
        <v>20915465</v>
      </c>
      <c r="F3256" s="2">
        <v>42000000</v>
      </c>
      <c r="G3256" s="2">
        <f t="shared" si="50"/>
        <v>-21084535</v>
      </c>
    </row>
    <row r="3257" spans="4:7" x14ac:dyDescent="0.3">
      <c r="D3257" s="2" t="s">
        <v>5473</v>
      </c>
      <c r="E3257" s="2">
        <v>28837115</v>
      </c>
      <c r="F3257" s="2">
        <v>50000000</v>
      </c>
      <c r="G3257" s="2">
        <f t="shared" si="50"/>
        <v>-21162885</v>
      </c>
    </row>
    <row r="3258" spans="4:7" x14ac:dyDescent="0.3">
      <c r="D3258" s="2" t="s">
        <v>4744</v>
      </c>
      <c r="E3258" s="2">
        <v>33828318</v>
      </c>
      <c r="F3258" s="2">
        <v>55000000</v>
      </c>
      <c r="G3258" s="2">
        <f t="shared" si="50"/>
        <v>-21171682</v>
      </c>
    </row>
    <row r="3259" spans="4:7" x14ac:dyDescent="0.3">
      <c r="D3259" s="2" t="s">
        <v>1557</v>
      </c>
      <c r="E3259" s="2">
        <v>98780042</v>
      </c>
      <c r="F3259" s="2">
        <v>120000000</v>
      </c>
      <c r="G3259" s="2">
        <f t="shared" si="50"/>
        <v>-21219958</v>
      </c>
    </row>
    <row r="3260" spans="4:7" x14ac:dyDescent="0.3">
      <c r="D3260" s="2" t="s">
        <v>2190</v>
      </c>
      <c r="E3260" s="2">
        <v>78616689</v>
      </c>
      <c r="F3260" s="2">
        <v>100000000</v>
      </c>
      <c r="G3260" s="2">
        <f t="shared" si="50"/>
        <v>-21383311</v>
      </c>
    </row>
    <row r="3261" spans="4:7" x14ac:dyDescent="0.3">
      <c r="D3261" s="2" t="s">
        <v>2224</v>
      </c>
      <c r="E3261" s="2">
        <v>68558662</v>
      </c>
      <c r="F3261" s="2">
        <v>90000000</v>
      </c>
      <c r="G3261" s="2">
        <f t="shared" si="50"/>
        <v>-21441338</v>
      </c>
    </row>
    <row r="3262" spans="4:7" x14ac:dyDescent="0.3">
      <c r="D3262" s="2" t="s">
        <v>8629</v>
      </c>
      <c r="E3262" s="2">
        <v>8535575</v>
      </c>
      <c r="F3262" s="2">
        <v>30000000</v>
      </c>
      <c r="G3262" s="2">
        <f t="shared" si="50"/>
        <v>-21464425</v>
      </c>
    </row>
    <row r="3263" spans="4:7" x14ac:dyDescent="0.3">
      <c r="D3263" s="2" t="s">
        <v>3795</v>
      </c>
      <c r="E3263" s="2">
        <v>43532294</v>
      </c>
      <c r="F3263" s="2">
        <v>65000000</v>
      </c>
      <c r="G3263" s="2">
        <f t="shared" si="50"/>
        <v>-21467706</v>
      </c>
    </row>
    <row r="3264" spans="4:7" x14ac:dyDescent="0.3">
      <c r="D3264" s="2" t="s">
        <v>8677</v>
      </c>
      <c r="E3264" s="2">
        <v>3517797</v>
      </c>
      <c r="F3264" s="2">
        <v>25000000</v>
      </c>
      <c r="G3264" s="2">
        <f t="shared" si="50"/>
        <v>-21482203</v>
      </c>
    </row>
    <row r="3265" spans="4:7" x14ac:dyDescent="0.3">
      <c r="D3265" s="2" t="s">
        <v>4749</v>
      </c>
      <c r="E3265" s="2">
        <v>33472850</v>
      </c>
      <c r="F3265" s="2">
        <v>55000000</v>
      </c>
      <c r="G3265" s="2">
        <f t="shared" si="50"/>
        <v>-21527150</v>
      </c>
    </row>
    <row r="3266" spans="4:7" x14ac:dyDescent="0.3">
      <c r="D3266" s="2" t="s">
        <v>6840</v>
      </c>
      <c r="E3266" s="2">
        <v>18438149</v>
      </c>
      <c r="F3266" s="2">
        <v>40000000</v>
      </c>
      <c r="G3266" s="2">
        <f t="shared" si="50"/>
        <v>-21561851</v>
      </c>
    </row>
    <row r="3267" spans="4:7" x14ac:dyDescent="0.3">
      <c r="D3267" s="2" t="s">
        <v>3435</v>
      </c>
      <c r="E3267" s="2">
        <v>48430355</v>
      </c>
      <c r="F3267" s="2">
        <v>70000000</v>
      </c>
      <c r="G3267" s="2">
        <f t="shared" si="50"/>
        <v>-21569645</v>
      </c>
    </row>
    <row r="3268" spans="4:7" x14ac:dyDescent="0.3">
      <c r="D3268" s="2" t="s">
        <v>2485</v>
      </c>
      <c r="E3268" s="2">
        <v>13401683</v>
      </c>
      <c r="F3268" s="2">
        <v>35000000</v>
      </c>
      <c r="G3268" s="2">
        <f t="shared" si="50"/>
        <v>-21598317</v>
      </c>
    </row>
    <row r="3269" spans="4:7" x14ac:dyDescent="0.3">
      <c r="D3269" s="2" t="s">
        <v>7206</v>
      </c>
      <c r="E3269" s="2">
        <v>14378353</v>
      </c>
      <c r="F3269" s="2">
        <v>36000000</v>
      </c>
      <c r="G3269" s="2">
        <f t="shared" ref="G3269:G3332" si="51">E3269-F3269</f>
        <v>-21621647</v>
      </c>
    </row>
    <row r="3270" spans="4:7" x14ac:dyDescent="0.3">
      <c r="D3270" s="2" t="s">
        <v>7641</v>
      </c>
      <c r="E3270" s="2">
        <v>13264986</v>
      </c>
      <c r="F3270" s="2">
        <v>35000000</v>
      </c>
      <c r="G3270" s="2">
        <f t="shared" si="51"/>
        <v>-21735014</v>
      </c>
    </row>
    <row r="3271" spans="4:7" x14ac:dyDescent="0.3">
      <c r="D3271" s="2" t="s">
        <v>2368</v>
      </c>
      <c r="E3271" s="2">
        <v>63224849</v>
      </c>
      <c r="F3271" s="2">
        <v>85000000</v>
      </c>
      <c r="G3271" s="2">
        <f t="shared" si="51"/>
        <v>-21775151</v>
      </c>
    </row>
    <row r="3272" spans="4:7" x14ac:dyDescent="0.3">
      <c r="D3272" s="2" t="s">
        <v>2210</v>
      </c>
      <c r="E3272" s="2">
        <v>73209340</v>
      </c>
      <c r="F3272" s="2">
        <v>95000000</v>
      </c>
      <c r="G3272" s="2">
        <f t="shared" si="51"/>
        <v>-21790660</v>
      </c>
    </row>
    <row r="3273" spans="4:7" x14ac:dyDescent="0.3">
      <c r="D3273" s="2" t="s">
        <v>5874</v>
      </c>
      <c r="E3273" s="2">
        <v>28133159</v>
      </c>
      <c r="F3273" s="2">
        <v>50000000</v>
      </c>
      <c r="G3273" s="2">
        <f t="shared" si="51"/>
        <v>-21866841</v>
      </c>
    </row>
    <row r="3274" spans="4:7" x14ac:dyDescent="0.3">
      <c r="D3274" s="2" t="s">
        <v>11479</v>
      </c>
      <c r="E3274" s="2">
        <v>121972</v>
      </c>
      <c r="F3274" s="2">
        <v>22000000</v>
      </c>
      <c r="G3274" s="2">
        <f t="shared" si="51"/>
        <v>-21878028</v>
      </c>
    </row>
    <row r="3275" spans="4:7" x14ac:dyDescent="0.3">
      <c r="D3275" s="2" t="s">
        <v>7802</v>
      </c>
      <c r="E3275" s="2">
        <v>13101142</v>
      </c>
      <c r="F3275" s="2">
        <v>35000000</v>
      </c>
      <c r="G3275" s="2">
        <f t="shared" si="51"/>
        <v>-21898858</v>
      </c>
    </row>
    <row r="3276" spans="4:7" x14ac:dyDescent="0.3">
      <c r="D3276" s="2" t="s">
        <v>9980</v>
      </c>
      <c r="E3276" s="2">
        <v>3073392</v>
      </c>
      <c r="F3276" s="2">
        <v>25000000</v>
      </c>
      <c r="G3276" s="2">
        <f t="shared" si="51"/>
        <v>-21926608</v>
      </c>
    </row>
    <row r="3277" spans="4:7" x14ac:dyDescent="0.3">
      <c r="D3277" s="2" t="s">
        <v>1391</v>
      </c>
      <c r="E3277" s="2">
        <v>93050117</v>
      </c>
      <c r="F3277" s="2">
        <v>115000000</v>
      </c>
      <c r="G3277" s="2">
        <f t="shared" si="51"/>
        <v>-21949883</v>
      </c>
    </row>
    <row r="3278" spans="4:7" x14ac:dyDescent="0.3">
      <c r="D3278" s="2" t="s">
        <v>9204</v>
      </c>
      <c r="E3278" s="2">
        <v>763044</v>
      </c>
      <c r="F3278" s="2">
        <v>23000000</v>
      </c>
      <c r="G3278" s="2">
        <f t="shared" si="51"/>
        <v>-22236956</v>
      </c>
    </row>
    <row r="3279" spans="4:7" x14ac:dyDescent="0.3">
      <c r="D3279" s="2" t="s">
        <v>1936</v>
      </c>
      <c r="E3279" s="2">
        <v>77679638</v>
      </c>
      <c r="F3279" s="2">
        <v>100000000</v>
      </c>
      <c r="G3279" s="2">
        <f t="shared" si="51"/>
        <v>-22320362</v>
      </c>
    </row>
    <row r="3280" spans="4:7" x14ac:dyDescent="0.3">
      <c r="D3280" s="2" t="s">
        <v>6834</v>
      </c>
      <c r="E3280" s="2">
        <v>3675072</v>
      </c>
      <c r="F3280" s="2">
        <v>26000000</v>
      </c>
      <c r="G3280" s="2">
        <f t="shared" si="51"/>
        <v>-22324928</v>
      </c>
    </row>
    <row r="3281" spans="4:7" x14ac:dyDescent="0.3">
      <c r="D3281" s="2" t="s">
        <v>5340</v>
      </c>
      <c r="E3281" s="2">
        <v>27667947</v>
      </c>
      <c r="F3281" s="2">
        <v>50000000</v>
      </c>
      <c r="G3281" s="2">
        <f t="shared" si="51"/>
        <v>-22332053</v>
      </c>
    </row>
    <row r="3282" spans="4:7" x14ac:dyDescent="0.3">
      <c r="D3282" s="2" t="s">
        <v>3628</v>
      </c>
      <c r="E3282" s="2">
        <v>43568507</v>
      </c>
      <c r="F3282" s="2">
        <v>66000000</v>
      </c>
      <c r="G3282" s="2">
        <f t="shared" si="51"/>
        <v>-22431493</v>
      </c>
    </row>
    <row r="3283" spans="4:7" x14ac:dyDescent="0.3">
      <c r="D3283" s="2" t="s">
        <v>9021</v>
      </c>
      <c r="E3283" s="2">
        <v>5532301</v>
      </c>
      <c r="F3283" s="2">
        <v>28000000</v>
      </c>
      <c r="G3283" s="2">
        <f t="shared" si="51"/>
        <v>-22467699</v>
      </c>
    </row>
    <row r="3284" spans="4:7" x14ac:dyDescent="0.3">
      <c r="D3284" s="2" t="s">
        <v>1054</v>
      </c>
      <c r="E3284" s="2">
        <v>107503316</v>
      </c>
      <c r="F3284" s="2">
        <v>130000000</v>
      </c>
      <c r="G3284" s="2">
        <f t="shared" si="51"/>
        <v>-22496684</v>
      </c>
    </row>
    <row r="3285" spans="4:7" x14ac:dyDescent="0.3">
      <c r="D3285" s="2" t="s">
        <v>2419</v>
      </c>
      <c r="E3285" s="2">
        <v>62494975</v>
      </c>
      <c r="F3285" s="2">
        <v>85000000</v>
      </c>
      <c r="G3285" s="2">
        <f t="shared" si="51"/>
        <v>-22505025</v>
      </c>
    </row>
    <row r="3286" spans="4:7" x14ac:dyDescent="0.3">
      <c r="D3286" s="2" t="s">
        <v>688</v>
      </c>
      <c r="E3286" s="2">
        <v>127490802</v>
      </c>
      <c r="F3286" s="2">
        <v>150000000</v>
      </c>
      <c r="G3286" s="2">
        <f t="shared" si="51"/>
        <v>-22509198</v>
      </c>
    </row>
    <row r="3287" spans="4:7" x14ac:dyDescent="0.3">
      <c r="D3287" s="2" t="s">
        <v>4225</v>
      </c>
      <c r="E3287" s="2">
        <v>37479778</v>
      </c>
      <c r="F3287" s="2">
        <v>60000000</v>
      </c>
      <c r="G3287" s="2">
        <f t="shared" si="51"/>
        <v>-22520222</v>
      </c>
    </row>
    <row r="3288" spans="4:7" x14ac:dyDescent="0.3">
      <c r="D3288" s="2" t="s">
        <v>9197</v>
      </c>
      <c r="E3288" s="2">
        <v>4476235</v>
      </c>
      <c r="F3288" s="2">
        <v>27000000</v>
      </c>
      <c r="G3288" s="2">
        <f t="shared" si="51"/>
        <v>-22523765</v>
      </c>
    </row>
    <row r="3289" spans="4:7" x14ac:dyDescent="0.3">
      <c r="D3289" s="2" t="s">
        <v>2839</v>
      </c>
      <c r="E3289" s="2">
        <v>21471685</v>
      </c>
      <c r="F3289" s="2">
        <v>44000000</v>
      </c>
      <c r="G3289" s="2">
        <f t="shared" si="51"/>
        <v>-22528315</v>
      </c>
    </row>
    <row r="3290" spans="4:7" x14ac:dyDescent="0.3">
      <c r="D3290" s="2" t="s">
        <v>3224</v>
      </c>
      <c r="E3290" s="2">
        <v>47456450</v>
      </c>
      <c r="F3290" s="2">
        <v>70000000</v>
      </c>
      <c r="G3290" s="2">
        <f t="shared" si="51"/>
        <v>-22543550</v>
      </c>
    </row>
    <row r="3291" spans="4:7" x14ac:dyDescent="0.3">
      <c r="D3291" s="2" t="s">
        <v>8868</v>
      </c>
      <c r="E3291" s="2">
        <v>7443007</v>
      </c>
      <c r="F3291" s="2">
        <v>30000000</v>
      </c>
      <c r="G3291" s="2">
        <f t="shared" si="51"/>
        <v>-22556993</v>
      </c>
    </row>
    <row r="3292" spans="4:7" x14ac:dyDescent="0.3">
      <c r="D3292" s="2" t="s">
        <v>3095</v>
      </c>
      <c r="E3292" s="2">
        <v>47379090</v>
      </c>
      <c r="F3292" s="2">
        <v>70000000</v>
      </c>
      <c r="G3292" s="2">
        <f t="shared" si="51"/>
        <v>-22620910</v>
      </c>
    </row>
    <row r="3293" spans="4:7" x14ac:dyDescent="0.3">
      <c r="D3293" s="2" t="s">
        <v>3766</v>
      </c>
      <c r="E3293" s="2">
        <v>42345531</v>
      </c>
      <c r="F3293" s="2">
        <v>65000000</v>
      </c>
      <c r="G3293" s="2">
        <f t="shared" si="51"/>
        <v>-22654469</v>
      </c>
    </row>
    <row r="3294" spans="4:7" x14ac:dyDescent="0.3">
      <c r="D3294" s="2" t="s">
        <v>6815</v>
      </c>
      <c r="E3294" s="2">
        <v>10326062</v>
      </c>
      <c r="F3294" s="2">
        <v>33000000</v>
      </c>
      <c r="G3294" s="2">
        <f t="shared" si="51"/>
        <v>-22673938</v>
      </c>
    </row>
    <row r="3295" spans="4:7" x14ac:dyDescent="0.3">
      <c r="D3295" s="2" t="s">
        <v>8822</v>
      </c>
      <c r="E3295" s="2">
        <v>6301131</v>
      </c>
      <c r="F3295" s="2">
        <v>29000000</v>
      </c>
      <c r="G3295" s="2">
        <f t="shared" si="51"/>
        <v>-22698869</v>
      </c>
    </row>
    <row r="3296" spans="4:7" x14ac:dyDescent="0.3">
      <c r="D3296" s="2" t="s">
        <v>7770</v>
      </c>
      <c r="E3296" s="2">
        <v>11227940</v>
      </c>
      <c r="F3296" s="2">
        <v>34000000</v>
      </c>
      <c r="G3296" s="2">
        <f t="shared" si="51"/>
        <v>-22772060</v>
      </c>
    </row>
    <row r="3297" spans="4:7" x14ac:dyDescent="0.3">
      <c r="D3297" s="2" t="s">
        <v>1803</v>
      </c>
      <c r="E3297" s="2">
        <v>77222184</v>
      </c>
      <c r="F3297" s="2">
        <v>100000000</v>
      </c>
      <c r="G3297" s="2">
        <f t="shared" si="51"/>
        <v>-22777816</v>
      </c>
    </row>
    <row r="3298" spans="4:7" x14ac:dyDescent="0.3">
      <c r="D3298" s="2" t="s">
        <v>9189</v>
      </c>
      <c r="E3298" s="2">
        <v>5204007</v>
      </c>
      <c r="F3298" s="2">
        <v>28000000</v>
      </c>
      <c r="G3298" s="2">
        <f t="shared" si="51"/>
        <v>-22795993</v>
      </c>
    </row>
    <row r="3299" spans="4:7" x14ac:dyDescent="0.3">
      <c r="D3299" s="2" t="s">
        <v>5345</v>
      </c>
      <c r="E3299" s="2">
        <v>27067160</v>
      </c>
      <c r="F3299" s="2">
        <v>50000000</v>
      </c>
      <c r="G3299" s="2">
        <f t="shared" si="51"/>
        <v>-22932840</v>
      </c>
    </row>
    <row r="3300" spans="4:7" x14ac:dyDescent="0.3">
      <c r="D3300" s="2" t="s">
        <v>7201</v>
      </c>
      <c r="E3300" s="2">
        <v>13052741</v>
      </c>
      <c r="F3300" s="2">
        <v>36000000</v>
      </c>
      <c r="G3300" s="2">
        <f t="shared" si="51"/>
        <v>-22947259</v>
      </c>
    </row>
    <row r="3301" spans="4:7" x14ac:dyDescent="0.3">
      <c r="D3301" s="2" t="s">
        <v>459</v>
      </c>
      <c r="E3301" s="2">
        <v>154985087</v>
      </c>
      <c r="F3301" s="2">
        <v>178000000</v>
      </c>
      <c r="G3301" s="2">
        <f t="shared" si="51"/>
        <v>-23014913</v>
      </c>
    </row>
    <row r="3302" spans="4:7" x14ac:dyDescent="0.3">
      <c r="D3302" s="2" t="s">
        <v>8808</v>
      </c>
      <c r="E3302" s="2">
        <v>5899797</v>
      </c>
      <c r="F3302" s="2">
        <v>29000000</v>
      </c>
      <c r="G3302" s="2">
        <f t="shared" si="51"/>
        <v>-23100203</v>
      </c>
    </row>
    <row r="3303" spans="4:7" x14ac:dyDescent="0.3">
      <c r="D3303" s="2" t="s">
        <v>11428</v>
      </c>
      <c r="E3303" s="2">
        <v>882710</v>
      </c>
      <c r="F3303" s="2">
        <v>24000000</v>
      </c>
      <c r="G3303" s="2">
        <f t="shared" si="51"/>
        <v>-23117290</v>
      </c>
    </row>
    <row r="3304" spans="4:7" x14ac:dyDescent="0.3">
      <c r="D3304" s="2" t="s">
        <v>3219</v>
      </c>
      <c r="E3304" s="2">
        <v>51814190</v>
      </c>
      <c r="F3304" s="2">
        <v>75000000</v>
      </c>
      <c r="G3304" s="2">
        <f t="shared" si="51"/>
        <v>-23185810</v>
      </c>
    </row>
    <row r="3305" spans="4:7" x14ac:dyDescent="0.3">
      <c r="D3305" s="2" t="s">
        <v>2759</v>
      </c>
      <c r="E3305" s="2">
        <v>56684819</v>
      </c>
      <c r="F3305" s="2">
        <v>80000000</v>
      </c>
      <c r="G3305" s="2">
        <f t="shared" si="51"/>
        <v>-23315181</v>
      </c>
    </row>
    <row r="3306" spans="4:7" x14ac:dyDescent="0.3">
      <c r="D3306" s="2" t="s">
        <v>7793</v>
      </c>
      <c r="E3306" s="2">
        <v>10654581</v>
      </c>
      <c r="F3306" s="2">
        <v>34000000</v>
      </c>
      <c r="G3306" s="2">
        <f t="shared" si="51"/>
        <v>-23345419</v>
      </c>
    </row>
    <row r="3307" spans="4:7" x14ac:dyDescent="0.3">
      <c r="D3307" s="2" t="s">
        <v>7678</v>
      </c>
      <c r="E3307" s="2">
        <v>11631245</v>
      </c>
      <c r="F3307" s="2">
        <v>35000000</v>
      </c>
      <c r="G3307" s="2">
        <f t="shared" si="51"/>
        <v>-23368755</v>
      </c>
    </row>
    <row r="3308" spans="4:7" x14ac:dyDescent="0.3">
      <c r="D3308" s="2" t="s">
        <v>6226</v>
      </c>
      <c r="E3308" s="2">
        <v>18600911</v>
      </c>
      <c r="F3308" s="2">
        <v>42000000</v>
      </c>
      <c r="G3308" s="2">
        <f t="shared" si="51"/>
        <v>-23399089</v>
      </c>
    </row>
    <row r="3309" spans="4:7" x14ac:dyDescent="0.3">
      <c r="D3309" s="2" t="s">
        <v>903</v>
      </c>
      <c r="E3309" s="2">
        <v>126597121</v>
      </c>
      <c r="F3309" s="2">
        <v>150000000</v>
      </c>
      <c r="G3309" s="2">
        <f t="shared" si="51"/>
        <v>-23402879</v>
      </c>
    </row>
    <row r="3310" spans="4:7" x14ac:dyDescent="0.3">
      <c r="D3310" s="2" t="s">
        <v>8811</v>
      </c>
      <c r="E3310" s="2">
        <v>4554569</v>
      </c>
      <c r="F3310" s="2">
        <v>28000000</v>
      </c>
      <c r="G3310" s="2">
        <f t="shared" si="51"/>
        <v>-23445431</v>
      </c>
    </row>
    <row r="3311" spans="4:7" x14ac:dyDescent="0.3">
      <c r="D3311" s="2" t="s">
        <v>9985</v>
      </c>
      <c r="E3311" s="2">
        <v>1550000</v>
      </c>
      <c r="F3311" s="2">
        <v>25000000</v>
      </c>
      <c r="G3311" s="2">
        <f t="shared" si="51"/>
        <v>-23450000</v>
      </c>
    </row>
    <row r="3312" spans="4:7" x14ac:dyDescent="0.3">
      <c r="D3312" s="2" t="s">
        <v>5356</v>
      </c>
      <c r="E3312" s="2">
        <v>26536120</v>
      </c>
      <c r="F3312" s="2">
        <v>50000000</v>
      </c>
      <c r="G3312" s="2">
        <f t="shared" si="51"/>
        <v>-23463880</v>
      </c>
    </row>
    <row r="3313" spans="4:7" x14ac:dyDescent="0.3">
      <c r="D3313" s="2" t="s">
        <v>10089</v>
      </c>
      <c r="E3313" s="2">
        <v>1512815</v>
      </c>
      <c r="F3313" s="2">
        <v>25000000</v>
      </c>
      <c r="G3313" s="2">
        <f t="shared" si="51"/>
        <v>-23487185</v>
      </c>
    </row>
    <row r="3314" spans="4:7" x14ac:dyDescent="0.3">
      <c r="D3314" s="2" t="s">
        <v>5400</v>
      </c>
      <c r="E3314" s="2">
        <v>26442251</v>
      </c>
      <c r="F3314" s="2">
        <v>50000000</v>
      </c>
      <c r="G3314" s="2">
        <f t="shared" si="51"/>
        <v>-23557749</v>
      </c>
    </row>
    <row r="3315" spans="4:7" x14ac:dyDescent="0.3">
      <c r="D3315" s="2" t="s">
        <v>7636</v>
      </c>
      <c r="E3315" s="2">
        <v>11405825</v>
      </c>
      <c r="F3315" s="2">
        <v>35000000</v>
      </c>
      <c r="G3315" s="2">
        <f t="shared" si="51"/>
        <v>-23594175</v>
      </c>
    </row>
    <row r="3316" spans="4:7" x14ac:dyDescent="0.3">
      <c r="D3316" s="2" t="s">
        <v>7214</v>
      </c>
      <c r="E3316" s="2">
        <v>12339633</v>
      </c>
      <c r="F3316" s="2">
        <v>36000000</v>
      </c>
      <c r="G3316" s="2">
        <f t="shared" si="51"/>
        <v>-23660367</v>
      </c>
    </row>
    <row r="3317" spans="4:7" x14ac:dyDescent="0.3">
      <c r="D3317" s="2" t="s">
        <v>8550</v>
      </c>
      <c r="E3317" s="2">
        <v>16323969</v>
      </c>
      <c r="F3317" s="2">
        <v>40000000</v>
      </c>
      <c r="G3317" s="2">
        <f t="shared" si="51"/>
        <v>-23676031</v>
      </c>
    </row>
    <row r="3318" spans="4:7" x14ac:dyDescent="0.3">
      <c r="D3318" s="2" t="s">
        <v>4248</v>
      </c>
      <c r="E3318" s="2">
        <v>36279230</v>
      </c>
      <c r="F3318" s="2">
        <v>60000000</v>
      </c>
      <c r="G3318" s="2">
        <f t="shared" si="51"/>
        <v>-23720770</v>
      </c>
    </row>
    <row r="3319" spans="4:7" x14ac:dyDescent="0.3">
      <c r="D3319" s="2" t="s">
        <v>5360</v>
      </c>
      <c r="E3319" s="2">
        <v>26199517</v>
      </c>
      <c r="F3319" s="2">
        <v>50000000</v>
      </c>
      <c r="G3319" s="2">
        <f t="shared" si="51"/>
        <v>-23800483</v>
      </c>
    </row>
    <row r="3320" spans="4:7" x14ac:dyDescent="0.3">
      <c r="D3320" s="2" t="s">
        <v>10007</v>
      </c>
      <c r="E3320" s="2">
        <v>1186957</v>
      </c>
      <c r="F3320" s="2">
        <v>25000000</v>
      </c>
      <c r="G3320" s="2">
        <f t="shared" si="51"/>
        <v>-23813043</v>
      </c>
    </row>
    <row r="3321" spans="4:7" x14ac:dyDescent="0.3">
      <c r="D3321" s="2" t="s">
        <v>1206</v>
      </c>
      <c r="E3321" s="2">
        <v>101160529</v>
      </c>
      <c r="F3321" s="2">
        <v>125000000</v>
      </c>
      <c r="G3321" s="2">
        <f t="shared" si="51"/>
        <v>-23839471</v>
      </c>
    </row>
    <row r="3322" spans="4:7" x14ac:dyDescent="0.3">
      <c r="D3322" s="2" t="s">
        <v>9201</v>
      </c>
      <c r="E3322" s="2">
        <v>1089365</v>
      </c>
      <c r="F3322" s="2">
        <v>25000000</v>
      </c>
      <c r="G3322" s="2">
        <f t="shared" si="51"/>
        <v>-23910635</v>
      </c>
    </row>
    <row r="3323" spans="4:7" x14ac:dyDescent="0.3">
      <c r="D3323" s="2" t="s">
        <v>4754</v>
      </c>
      <c r="E3323" s="2">
        <v>31051126</v>
      </c>
      <c r="F3323" s="2">
        <v>55000000</v>
      </c>
      <c r="G3323" s="2">
        <f t="shared" si="51"/>
        <v>-23948874</v>
      </c>
    </row>
    <row r="3324" spans="4:7" x14ac:dyDescent="0.3">
      <c r="D3324" s="2" t="s">
        <v>10185</v>
      </c>
      <c r="E3324" s="2">
        <v>42880</v>
      </c>
      <c r="F3324" s="2">
        <v>24000000</v>
      </c>
      <c r="G3324" s="2">
        <f t="shared" si="51"/>
        <v>-23957120</v>
      </c>
    </row>
    <row r="3325" spans="4:7" x14ac:dyDescent="0.3">
      <c r="D3325" s="2" t="s">
        <v>6579</v>
      </c>
      <c r="E3325" s="2">
        <v>36037909</v>
      </c>
      <c r="F3325" s="2">
        <v>60000000</v>
      </c>
      <c r="G3325" s="2">
        <f t="shared" si="51"/>
        <v>-23962091</v>
      </c>
    </row>
    <row r="3326" spans="4:7" x14ac:dyDescent="0.3">
      <c r="D3326" s="2" t="s">
        <v>10131</v>
      </c>
      <c r="E3326" s="2">
        <v>20218</v>
      </c>
      <c r="F3326" s="2">
        <v>24000000</v>
      </c>
      <c r="G3326" s="2">
        <f t="shared" si="51"/>
        <v>-23979782</v>
      </c>
    </row>
    <row r="3327" spans="4:7" x14ac:dyDescent="0.3">
      <c r="D3327" s="2" t="s">
        <v>3183</v>
      </c>
      <c r="E3327" s="2">
        <v>21009180</v>
      </c>
      <c r="F3327" s="2">
        <v>45000000</v>
      </c>
      <c r="G3327" s="2">
        <f t="shared" si="51"/>
        <v>-23990820</v>
      </c>
    </row>
    <row r="3328" spans="4:7" x14ac:dyDescent="0.3">
      <c r="D3328" s="2" t="s">
        <v>7646</v>
      </c>
      <c r="E3328" s="2">
        <v>10991381</v>
      </c>
      <c r="F3328" s="2">
        <v>35000000</v>
      </c>
      <c r="G3328" s="2">
        <f t="shared" si="51"/>
        <v>-24008619</v>
      </c>
    </row>
    <row r="3329" spans="4:7" x14ac:dyDescent="0.3">
      <c r="D3329" s="2" t="s">
        <v>6725</v>
      </c>
      <c r="E3329" s="2">
        <v>15962471</v>
      </c>
      <c r="F3329" s="2">
        <v>40000000</v>
      </c>
      <c r="G3329" s="2">
        <f t="shared" si="51"/>
        <v>-24037529</v>
      </c>
    </row>
    <row r="3330" spans="4:7" x14ac:dyDescent="0.3">
      <c r="D3330" s="2" t="s">
        <v>7999</v>
      </c>
      <c r="E3330" s="2">
        <v>10956379</v>
      </c>
      <c r="F3330" s="2">
        <v>35000000</v>
      </c>
      <c r="G3330" s="2">
        <f t="shared" si="51"/>
        <v>-24043621</v>
      </c>
    </row>
    <row r="3331" spans="4:7" x14ac:dyDescent="0.3">
      <c r="D3331" s="2" t="s">
        <v>6872</v>
      </c>
      <c r="E3331" s="2">
        <v>876671</v>
      </c>
      <c r="F3331" s="2">
        <v>25000000</v>
      </c>
      <c r="G3331" s="2">
        <f t="shared" si="51"/>
        <v>-24123329</v>
      </c>
    </row>
    <row r="3332" spans="4:7" x14ac:dyDescent="0.3">
      <c r="D3332" s="2" t="s">
        <v>9993</v>
      </c>
      <c r="E3332" s="2">
        <v>871527</v>
      </c>
      <c r="F3332" s="2">
        <v>25000000</v>
      </c>
      <c r="G3332" s="2">
        <f t="shared" si="51"/>
        <v>-24128473</v>
      </c>
    </row>
    <row r="3333" spans="4:7" x14ac:dyDescent="0.3">
      <c r="D3333" s="2" t="s">
        <v>10003</v>
      </c>
      <c r="E3333" s="2">
        <v>777423</v>
      </c>
      <c r="F3333" s="2">
        <v>25000000</v>
      </c>
      <c r="G3333" s="2">
        <f t="shared" ref="G3333:G3396" si="52">E3333-F3333</f>
        <v>-24222577</v>
      </c>
    </row>
    <row r="3334" spans="4:7" x14ac:dyDescent="0.3">
      <c r="D3334" s="2" t="s">
        <v>9027</v>
      </c>
      <c r="E3334" s="2">
        <v>2775593</v>
      </c>
      <c r="F3334" s="2">
        <v>27000000</v>
      </c>
      <c r="G3334" s="2">
        <f t="shared" si="52"/>
        <v>-24224407</v>
      </c>
    </row>
    <row r="3335" spans="4:7" x14ac:dyDescent="0.3">
      <c r="D3335" s="2" t="s">
        <v>10075</v>
      </c>
      <c r="E3335" s="2">
        <v>717753</v>
      </c>
      <c r="F3335" s="2">
        <v>25000000</v>
      </c>
      <c r="G3335" s="2">
        <f t="shared" si="52"/>
        <v>-24282247</v>
      </c>
    </row>
    <row r="3336" spans="4:7" x14ac:dyDescent="0.3">
      <c r="D3336" s="2" t="s">
        <v>1854</v>
      </c>
      <c r="E3336" s="2">
        <v>55673333</v>
      </c>
      <c r="F3336" s="2">
        <v>80000000</v>
      </c>
      <c r="G3336" s="2">
        <f t="shared" si="52"/>
        <v>-24326667</v>
      </c>
    </row>
    <row r="3337" spans="4:7" x14ac:dyDescent="0.3">
      <c r="D3337" s="2" t="s">
        <v>7665</v>
      </c>
      <c r="E3337" s="2">
        <v>10499968</v>
      </c>
      <c r="F3337" s="2">
        <v>35000000</v>
      </c>
      <c r="G3337" s="2">
        <f t="shared" si="52"/>
        <v>-24500032</v>
      </c>
    </row>
    <row r="3338" spans="4:7" x14ac:dyDescent="0.3">
      <c r="D3338" s="2" t="s">
        <v>1595</v>
      </c>
      <c r="E3338" s="2">
        <v>85463309</v>
      </c>
      <c r="F3338" s="2">
        <v>110000000</v>
      </c>
      <c r="G3338" s="2">
        <f t="shared" si="52"/>
        <v>-24536691</v>
      </c>
    </row>
    <row r="3339" spans="4:7" x14ac:dyDescent="0.3">
      <c r="D3339" s="2" t="s">
        <v>5364</v>
      </c>
      <c r="E3339" s="2">
        <v>25450527</v>
      </c>
      <c r="F3339" s="2">
        <v>50000000</v>
      </c>
      <c r="G3339" s="2">
        <f t="shared" si="52"/>
        <v>-24549473</v>
      </c>
    </row>
    <row r="3340" spans="4:7" x14ac:dyDescent="0.3">
      <c r="D3340" s="2" t="s">
        <v>5369</v>
      </c>
      <c r="E3340" s="2">
        <v>25407250</v>
      </c>
      <c r="F3340" s="2">
        <v>50000000</v>
      </c>
      <c r="G3340" s="2">
        <f t="shared" si="52"/>
        <v>-24592750</v>
      </c>
    </row>
    <row r="3341" spans="4:7" x14ac:dyDescent="0.3">
      <c r="D3341" s="2" t="s">
        <v>5903</v>
      </c>
      <c r="E3341" s="2">
        <v>20400913</v>
      </c>
      <c r="F3341" s="2">
        <v>45000000</v>
      </c>
      <c r="G3341" s="2">
        <f t="shared" si="52"/>
        <v>-24599087</v>
      </c>
    </row>
    <row r="3342" spans="4:7" x14ac:dyDescent="0.3">
      <c r="D3342" s="2" t="s">
        <v>2050</v>
      </c>
      <c r="E3342" s="2">
        <v>67344392</v>
      </c>
      <c r="F3342" s="2">
        <v>92000000</v>
      </c>
      <c r="G3342" s="2">
        <f t="shared" si="52"/>
        <v>-24655608</v>
      </c>
    </row>
    <row r="3343" spans="4:7" x14ac:dyDescent="0.3">
      <c r="D3343" s="2" t="s">
        <v>11271</v>
      </c>
      <c r="E3343" s="2">
        <v>8326035</v>
      </c>
      <c r="F3343" s="2">
        <v>33000000</v>
      </c>
      <c r="G3343" s="2">
        <f t="shared" si="52"/>
        <v>-24673965</v>
      </c>
    </row>
    <row r="3344" spans="4:7" x14ac:dyDescent="0.3">
      <c r="D3344" s="2" t="s">
        <v>6720</v>
      </c>
      <c r="E3344" s="2">
        <v>20302961</v>
      </c>
      <c r="F3344" s="2">
        <v>45000000</v>
      </c>
      <c r="G3344" s="2">
        <f t="shared" si="52"/>
        <v>-24697039</v>
      </c>
    </row>
    <row r="3345" spans="4:7" x14ac:dyDescent="0.3">
      <c r="D3345" s="2" t="s">
        <v>8663</v>
      </c>
      <c r="E3345" s="2">
        <v>5300000</v>
      </c>
      <c r="F3345" s="2">
        <v>30000000</v>
      </c>
      <c r="G3345" s="2">
        <f t="shared" si="52"/>
        <v>-24700000</v>
      </c>
    </row>
    <row r="3346" spans="4:7" x14ac:dyDescent="0.3">
      <c r="D3346" s="2" t="s">
        <v>5963</v>
      </c>
      <c r="E3346" s="2">
        <v>15279680</v>
      </c>
      <c r="F3346" s="2">
        <v>40000000</v>
      </c>
      <c r="G3346" s="2">
        <f t="shared" si="52"/>
        <v>-24720320</v>
      </c>
    </row>
    <row r="3347" spans="4:7" x14ac:dyDescent="0.3">
      <c r="D3347" s="2" t="s">
        <v>7650</v>
      </c>
      <c r="E3347" s="2">
        <v>10268846</v>
      </c>
      <c r="F3347" s="2">
        <v>35000000</v>
      </c>
      <c r="G3347" s="2">
        <f t="shared" si="52"/>
        <v>-24731154</v>
      </c>
    </row>
    <row r="3348" spans="4:7" x14ac:dyDescent="0.3">
      <c r="D3348" s="2" t="s">
        <v>9410</v>
      </c>
      <c r="E3348" s="2">
        <v>3254172</v>
      </c>
      <c r="F3348" s="2">
        <v>28000000</v>
      </c>
      <c r="G3348" s="2">
        <f t="shared" si="52"/>
        <v>-24745828</v>
      </c>
    </row>
    <row r="3349" spans="4:7" x14ac:dyDescent="0.3">
      <c r="D3349" s="2" t="s">
        <v>4468</v>
      </c>
      <c r="E3349" s="2">
        <v>35231365</v>
      </c>
      <c r="F3349" s="2">
        <v>60000000</v>
      </c>
      <c r="G3349" s="2">
        <f t="shared" si="52"/>
        <v>-24768635</v>
      </c>
    </row>
    <row r="3350" spans="4:7" x14ac:dyDescent="0.3">
      <c r="D3350" s="2" t="s">
        <v>7756</v>
      </c>
      <c r="E3350" s="2">
        <v>10214013</v>
      </c>
      <c r="F3350" s="2">
        <v>35000000</v>
      </c>
      <c r="G3350" s="2">
        <f t="shared" si="52"/>
        <v>-24785987</v>
      </c>
    </row>
    <row r="3351" spans="4:7" x14ac:dyDescent="0.3">
      <c r="D3351" s="2" t="s">
        <v>10028</v>
      </c>
      <c r="E3351" s="2">
        <v>183662</v>
      </c>
      <c r="F3351" s="2">
        <v>25000000</v>
      </c>
      <c r="G3351" s="2">
        <f t="shared" si="52"/>
        <v>-24816338</v>
      </c>
    </row>
    <row r="3352" spans="4:7" x14ac:dyDescent="0.3">
      <c r="D3352" s="2" t="s">
        <v>537</v>
      </c>
      <c r="E3352" s="2">
        <v>150167630</v>
      </c>
      <c r="F3352" s="2">
        <v>175000000</v>
      </c>
      <c r="G3352" s="2">
        <f t="shared" si="52"/>
        <v>-24832370</v>
      </c>
    </row>
    <row r="3353" spans="4:7" x14ac:dyDescent="0.3">
      <c r="D3353" s="2" t="s">
        <v>7764</v>
      </c>
      <c r="E3353" s="2">
        <v>10139254</v>
      </c>
      <c r="F3353" s="2">
        <v>35000000</v>
      </c>
      <c r="G3353" s="2">
        <f t="shared" si="52"/>
        <v>-24860746</v>
      </c>
    </row>
    <row r="3354" spans="4:7" x14ac:dyDescent="0.3">
      <c r="D3354" s="2" t="s">
        <v>7683</v>
      </c>
      <c r="E3354" s="2">
        <v>10137502</v>
      </c>
      <c r="F3354" s="2">
        <v>35000000</v>
      </c>
      <c r="G3354" s="2">
        <f t="shared" si="52"/>
        <v>-24862498</v>
      </c>
    </row>
    <row r="3355" spans="4:7" x14ac:dyDescent="0.3">
      <c r="D3355" s="2" t="s">
        <v>10033</v>
      </c>
      <c r="E3355" s="2">
        <v>134904</v>
      </c>
      <c r="F3355" s="2">
        <v>25000000</v>
      </c>
      <c r="G3355" s="2">
        <f t="shared" si="52"/>
        <v>-24865096</v>
      </c>
    </row>
    <row r="3356" spans="4:7" x14ac:dyDescent="0.3">
      <c r="D3356" s="2" t="s">
        <v>10065</v>
      </c>
      <c r="E3356" s="2">
        <v>129115</v>
      </c>
      <c r="F3356" s="2">
        <v>25000000</v>
      </c>
      <c r="G3356" s="2">
        <f t="shared" si="52"/>
        <v>-24870885</v>
      </c>
    </row>
    <row r="3357" spans="4:7" x14ac:dyDescent="0.3">
      <c r="D3357" s="2" t="s">
        <v>3526</v>
      </c>
      <c r="E3357" s="2">
        <v>25121291</v>
      </c>
      <c r="F3357" s="2">
        <v>50000000</v>
      </c>
      <c r="G3357" s="2">
        <f t="shared" si="52"/>
        <v>-24878709</v>
      </c>
    </row>
    <row r="3358" spans="4:7" x14ac:dyDescent="0.3">
      <c r="D3358" s="2" t="s">
        <v>5907</v>
      </c>
      <c r="E3358" s="2">
        <v>20101861</v>
      </c>
      <c r="F3358" s="2">
        <v>45000000</v>
      </c>
      <c r="G3358" s="2">
        <f t="shared" si="52"/>
        <v>-24898139</v>
      </c>
    </row>
    <row r="3359" spans="4:7" x14ac:dyDescent="0.3">
      <c r="D3359" s="2" t="s">
        <v>4263</v>
      </c>
      <c r="E3359" s="2">
        <v>35096190</v>
      </c>
      <c r="F3359" s="2">
        <v>60000000</v>
      </c>
      <c r="G3359" s="2">
        <f t="shared" si="52"/>
        <v>-24903810</v>
      </c>
    </row>
    <row r="3360" spans="4:7" x14ac:dyDescent="0.3">
      <c r="D3360" s="2" t="s">
        <v>6887</v>
      </c>
      <c r="E3360" s="2">
        <v>77231</v>
      </c>
      <c r="F3360" s="2">
        <v>25000000</v>
      </c>
      <c r="G3360" s="2">
        <f t="shared" si="52"/>
        <v>-24922769</v>
      </c>
    </row>
    <row r="3361" spans="4:7" x14ac:dyDescent="0.3">
      <c r="D3361" s="2" t="s">
        <v>7660</v>
      </c>
      <c r="E3361" s="2">
        <v>10076136</v>
      </c>
      <c r="F3361" s="2">
        <v>35000000</v>
      </c>
      <c r="G3361" s="2">
        <f t="shared" si="52"/>
        <v>-24923864</v>
      </c>
    </row>
    <row r="3362" spans="4:7" x14ac:dyDescent="0.3">
      <c r="D3362" s="2" t="s">
        <v>9948</v>
      </c>
      <c r="E3362" s="2">
        <v>56692</v>
      </c>
      <c r="F3362" s="2">
        <v>25000000</v>
      </c>
      <c r="G3362" s="2">
        <f t="shared" si="52"/>
        <v>-24943308</v>
      </c>
    </row>
    <row r="3363" spans="4:7" x14ac:dyDescent="0.3">
      <c r="D3363" s="2" t="s">
        <v>1796</v>
      </c>
      <c r="E3363" s="2">
        <v>75030163</v>
      </c>
      <c r="F3363" s="2">
        <v>100000000</v>
      </c>
      <c r="G3363" s="2">
        <f t="shared" si="52"/>
        <v>-24969837</v>
      </c>
    </row>
    <row r="3364" spans="4:7" x14ac:dyDescent="0.3">
      <c r="D3364" s="2" t="s">
        <v>13273</v>
      </c>
      <c r="E3364" s="2">
        <v>22723</v>
      </c>
      <c r="F3364" s="2">
        <v>25000000</v>
      </c>
      <c r="G3364" s="2">
        <f t="shared" si="52"/>
        <v>-24977277</v>
      </c>
    </row>
    <row r="3365" spans="4:7" x14ac:dyDescent="0.3">
      <c r="D3365" s="2" t="s">
        <v>22819</v>
      </c>
      <c r="E3365" s="2">
        <v>9910</v>
      </c>
      <c r="F3365" s="2">
        <v>25000000</v>
      </c>
      <c r="G3365" s="2">
        <f t="shared" si="52"/>
        <v>-24990090</v>
      </c>
    </row>
    <row r="3366" spans="4:7" x14ac:dyDescent="0.3">
      <c r="D3366" s="2" t="s">
        <v>10242</v>
      </c>
      <c r="E3366" s="2">
        <v>4756</v>
      </c>
      <c r="F3366" s="2">
        <v>25000000</v>
      </c>
      <c r="G3366" s="2">
        <f t="shared" si="52"/>
        <v>-24995244</v>
      </c>
    </row>
    <row r="3367" spans="4:7" x14ac:dyDescent="0.3">
      <c r="D3367" s="2" t="s">
        <v>6732</v>
      </c>
      <c r="E3367" s="2">
        <v>14967182</v>
      </c>
      <c r="F3367" s="2">
        <v>40000000</v>
      </c>
      <c r="G3367" s="2">
        <f t="shared" si="52"/>
        <v>-25032818</v>
      </c>
    </row>
    <row r="3368" spans="4:7" x14ac:dyDescent="0.3">
      <c r="D3368" s="2" t="s">
        <v>6728</v>
      </c>
      <c r="E3368" s="2">
        <v>14942422</v>
      </c>
      <c r="F3368" s="2">
        <v>40000000</v>
      </c>
      <c r="G3368" s="2">
        <f t="shared" si="52"/>
        <v>-25057578</v>
      </c>
    </row>
    <row r="3369" spans="4:7" x14ac:dyDescent="0.3">
      <c r="D3369" s="2" t="s">
        <v>5921</v>
      </c>
      <c r="E3369" s="2">
        <v>19719930</v>
      </c>
      <c r="F3369" s="2">
        <v>45000000</v>
      </c>
      <c r="G3369" s="2">
        <f t="shared" si="52"/>
        <v>-25280070</v>
      </c>
    </row>
    <row r="3370" spans="4:7" x14ac:dyDescent="0.3">
      <c r="D3370" s="2" t="s">
        <v>2231</v>
      </c>
      <c r="E3370" s="2">
        <v>64685359</v>
      </c>
      <c r="F3370" s="2">
        <v>90000000</v>
      </c>
      <c r="G3370" s="2">
        <f t="shared" si="52"/>
        <v>-25314641</v>
      </c>
    </row>
    <row r="3371" spans="4:7" x14ac:dyDescent="0.3">
      <c r="D3371" s="2" t="s">
        <v>9647</v>
      </c>
      <c r="E3371" s="2">
        <v>41229</v>
      </c>
      <c r="F3371" s="2">
        <v>25500000</v>
      </c>
      <c r="G3371" s="2">
        <f t="shared" si="52"/>
        <v>-25458771</v>
      </c>
    </row>
    <row r="3372" spans="4:7" x14ac:dyDescent="0.3">
      <c r="D3372" s="2" t="s">
        <v>9132</v>
      </c>
      <c r="E3372" s="2">
        <v>4463292</v>
      </c>
      <c r="F3372" s="2">
        <v>30000000</v>
      </c>
      <c r="G3372" s="2">
        <f t="shared" si="52"/>
        <v>-25536708</v>
      </c>
    </row>
    <row r="3373" spans="4:7" x14ac:dyDescent="0.3">
      <c r="D3373" s="2" t="s">
        <v>6753</v>
      </c>
      <c r="E3373" s="2">
        <v>14448589</v>
      </c>
      <c r="F3373" s="2">
        <v>40000000</v>
      </c>
      <c r="G3373" s="2">
        <f t="shared" si="52"/>
        <v>-25551411</v>
      </c>
    </row>
    <row r="3374" spans="4:7" x14ac:dyDescent="0.3">
      <c r="D3374" s="2" t="s">
        <v>5927</v>
      </c>
      <c r="E3374" s="2">
        <v>19377727</v>
      </c>
      <c r="F3374" s="2">
        <v>45000000</v>
      </c>
      <c r="G3374" s="2">
        <f t="shared" si="52"/>
        <v>-25622273</v>
      </c>
    </row>
    <row r="3375" spans="4:7" x14ac:dyDescent="0.3">
      <c r="D3375" s="2" t="s">
        <v>6759</v>
      </c>
      <c r="E3375" s="2">
        <v>14358033</v>
      </c>
      <c r="F3375" s="2">
        <v>40000000</v>
      </c>
      <c r="G3375" s="2">
        <f t="shared" si="52"/>
        <v>-25641967</v>
      </c>
    </row>
    <row r="3376" spans="4:7" x14ac:dyDescent="0.3">
      <c r="D3376" s="2" t="s">
        <v>8002</v>
      </c>
      <c r="E3376" s="2">
        <v>4357000</v>
      </c>
      <c r="F3376" s="2">
        <v>30000000</v>
      </c>
      <c r="G3376" s="2">
        <f t="shared" si="52"/>
        <v>-25643000</v>
      </c>
    </row>
    <row r="3377" spans="4:7" x14ac:dyDescent="0.3">
      <c r="D3377" s="2" t="s">
        <v>6196</v>
      </c>
      <c r="E3377" s="2">
        <v>1260917</v>
      </c>
      <c r="F3377" s="2">
        <v>27000000</v>
      </c>
      <c r="G3377" s="2">
        <f t="shared" si="52"/>
        <v>-25739083</v>
      </c>
    </row>
    <row r="3378" spans="4:7" x14ac:dyDescent="0.3">
      <c r="D3378" s="2" t="s">
        <v>9316</v>
      </c>
      <c r="E3378" s="2">
        <v>16252765</v>
      </c>
      <c r="F3378" s="2">
        <v>42000000</v>
      </c>
      <c r="G3378" s="2">
        <f t="shared" si="52"/>
        <v>-25747235</v>
      </c>
    </row>
    <row r="3379" spans="4:7" x14ac:dyDescent="0.3">
      <c r="D3379" s="2" t="s">
        <v>6162</v>
      </c>
      <c r="E3379" s="2">
        <v>24127895</v>
      </c>
      <c r="F3379" s="2">
        <v>50000000</v>
      </c>
      <c r="G3379" s="2">
        <f t="shared" si="52"/>
        <v>-25872105</v>
      </c>
    </row>
    <row r="3380" spans="4:7" x14ac:dyDescent="0.3">
      <c r="D3380" s="2" t="s">
        <v>973</v>
      </c>
      <c r="E3380" s="2">
        <v>118099659</v>
      </c>
      <c r="F3380" s="2">
        <v>144000000</v>
      </c>
      <c r="G3380" s="2">
        <f t="shared" si="52"/>
        <v>-25900341</v>
      </c>
    </row>
    <row r="3381" spans="4:7" x14ac:dyDescent="0.3">
      <c r="D3381" s="2" t="s">
        <v>3789</v>
      </c>
      <c r="E3381" s="2">
        <v>37023395</v>
      </c>
      <c r="F3381" s="2">
        <v>63000000</v>
      </c>
      <c r="G3381" s="2">
        <f t="shared" si="52"/>
        <v>-25976605</v>
      </c>
    </row>
    <row r="3382" spans="4:7" x14ac:dyDescent="0.3">
      <c r="D3382" s="2" t="s">
        <v>5384</v>
      </c>
      <c r="E3382" s="2">
        <v>24006726</v>
      </c>
      <c r="F3382" s="2">
        <v>50000000</v>
      </c>
      <c r="G3382" s="2">
        <f t="shared" si="52"/>
        <v>-25993274</v>
      </c>
    </row>
    <row r="3383" spans="4:7" x14ac:dyDescent="0.3">
      <c r="D3383" s="2" t="s">
        <v>6738</v>
      </c>
      <c r="E3383" s="2">
        <v>18996755</v>
      </c>
      <c r="F3383" s="2">
        <v>45000000</v>
      </c>
      <c r="G3383" s="2">
        <f t="shared" si="52"/>
        <v>-26003245</v>
      </c>
    </row>
    <row r="3384" spans="4:7" x14ac:dyDescent="0.3">
      <c r="D3384" s="2" t="s">
        <v>3762</v>
      </c>
      <c r="E3384" s="2">
        <v>38966057</v>
      </c>
      <c r="F3384" s="2">
        <v>65000000</v>
      </c>
      <c r="G3384" s="2">
        <f t="shared" si="52"/>
        <v>-26033943</v>
      </c>
    </row>
    <row r="3385" spans="4:7" x14ac:dyDescent="0.3">
      <c r="D3385" s="2" t="s">
        <v>8704</v>
      </c>
      <c r="E3385" s="2">
        <v>3904982</v>
      </c>
      <c r="F3385" s="2">
        <v>30000000</v>
      </c>
      <c r="G3385" s="2">
        <f t="shared" si="52"/>
        <v>-26095018</v>
      </c>
    </row>
    <row r="3386" spans="4:7" x14ac:dyDescent="0.3">
      <c r="D3386" s="2" t="s">
        <v>6794</v>
      </c>
      <c r="E3386" s="2">
        <v>13838130</v>
      </c>
      <c r="F3386" s="2">
        <v>40000000</v>
      </c>
      <c r="G3386" s="2">
        <f t="shared" si="52"/>
        <v>-26161870</v>
      </c>
    </row>
    <row r="3387" spans="4:7" x14ac:dyDescent="0.3">
      <c r="D3387" s="2" t="s">
        <v>3903</v>
      </c>
      <c r="E3387" s="2">
        <v>15738632</v>
      </c>
      <c r="F3387" s="2">
        <v>42000000</v>
      </c>
      <c r="G3387" s="2">
        <f t="shared" si="52"/>
        <v>-26261368</v>
      </c>
    </row>
    <row r="3388" spans="4:7" x14ac:dyDescent="0.3">
      <c r="D3388" s="2" t="s">
        <v>2285</v>
      </c>
      <c r="E3388" s="2">
        <v>61644321</v>
      </c>
      <c r="F3388" s="2">
        <v>88000000</v>
      </c>
      <c r="G3388" s="2">
        <f t="shared" si="52"/>
        <v>-26355679</v>
      </c>
    </row>
    <row r="3389" spans="4:7" x14ac:dyDescent="0.3">
      <c r="D3389" s="2" t="s">
        <v>3099</v>
      </c>
      <c r="E3389" s="2">
        <v>43426961</v>
      </c>
      <c r="F3389" s="2">
        <v>70000000</v>
      </c>
      <c r="G3389" s="2">
        <f t="shared" si="52"/>
        <v>-26573039</v>
      </c>
    </row>
    <row r="3390" spans="4:7" x14ac:dyDescent="0.3">
      <c r="D3390" s="2" t="s">
        <v>6784</v>
      </c>
      <c r="E3390" s="2">
        <v>13376506</v>
      </c>
      <c r="F3390" s="2">
        <v>40000000</v>
      </c>
      <c r="G3390" s="2">
        <f t="shared" si="52"/>
        <v>-26623494</v>
      </c>
    </row>
    <row r="3391" spans="4:7" x14ac:dyDescent="0.3">
      <c r="D3391" s="2" t="s">
        <v>7807</v>
      </c>
      <c r="E3391" s="2">
        <v>8324748</v>
      </c>
      <c r="F3391" s="2">
        <v>35000000</v>
      </c>
      <c r="G3391" s="2">
        <f t="shared" si="52"/>
        <v>-26675252</v>
      </c>
    </row>
    <row r="3392" spans="4:7" x14ac:dyDescent="0.3">
      <c r="D3392" s="2" t="s">
        <v>4481</v>
      </c>
      <c r="E3392" s="2">
        <v>31199215</v>
      </c>
      <c r="F3392" s="2">
        <v>58000000</v>
      </c>
      <c r="G3392" s="2">
        <f t="shared" si="52"/>
        <v>-26800785</v>
      </c>
    </row>
    <row r="3393" spans="4:7" x14ac:dyDescent="0.3">
      <c r="D3393" s="2" t="s">
        <v>8686</v>
      </c>
      <c r="E3393" s="2">
        <v>2975649</v>
      </c>
      <c r="F3393" s="2">
        <v>30000000</v>
      </c>
      <c r="G3393" s="2">
        <f t="shared" si="52"/>
        <v>-27024351</v>
      </c>
    </row>
    <row r="3394" spans="4:7" x14ac:dyDescent="0.3">
      <c r="D3394" s="2" t="s">
        <v>7674</v>
      </c>
      <c r="E3394" s="2">
        <v>7948159</v>
      </c>
      <c r="F3394" s="2">
        <v>35000000</v>
      </c>
      <c r="G3394" s="2">
        <f t="shared" si="52"/>
        <v>-27051841</v>
      </c>
    </row>
    <row r="3395" spans="4:7" x14ac:dyDescent="0.3">
      <c r="D3395" s="2" t="s">
        <v>4292</v>
      </c>
      <c r="E3395" s="2">
        <v>32940507</v>
      </c>
      <c r="F3395" s="2">
        <v>60000000</v>
      </c>
      <c r="G3395" s="2">
        <f t="shared" si="52"/>
        <v>-27059493</v>
      </c>
    </row>
    <row r="3396" spans="4:7" x14ac:dyDescent="0.3">
      <c r="D3396" s="2" t="s">
        <v>6876</v>
      </c>
      <c r="E3396" s="2">
        <v>2869369</v>
      </c>
      <c r="F3396" s="2">
        <v>30000000</v>
      </c>
      <c r="G3396" s="2">
        <f t="shared" si="52"/>
        <v>-27130631</v>
      </c>
    </row>
    <row r="3397" spans="4:7" x14ac:dyDescent="0.3">
      <c r="D3397" s="2" t="s">
        <v>4179</v>
      </c>
      <c r="E3397" s="2">
        <v>47748610</v>
      </c>
      <c r="F3397" s="2">
        <v>75000000</v>
      </c>
      <c r="G3397" s="2">
        <f t="shared" ref="G3397:G3460" si="53">E3397-F3397</f>
        <v>-27251390</v>
      </c>
    </row>
    <row r="3398" spans="4:7" x14ac:dyDescent="0.3">
      <c r="D3398" s="2" t="s">
        <v>10180</v>
      </c>
      <c r="E3398" s="2">
        <v>669276</v>
      </c>
      <c r="F3398" s="2">
        <v>28000000</v>
      </c>
      <c r="G3398" s="2">
        <f t="shared" si="53"/>
        <v>-27330724</v>
      </c>
    </row>
    <row r="3399" spans="4:7" x14ac:dyDescent="0.3">
      <c r="D3399" s="2" t="s">
        <v>1865</v>
      </c>
      <c r="E3399" s="2">
        <v>72660029</v>
      </c>
      <c r="F3399" s="2">
        <v>100000000</v>
      </c>
      <c r="G3399" s="2">
        <f t="shared" si="53"/>
        <v>-27339971</v>
      </c>
    </row>
    <row r="3400" spans="4:7" x14ac:dyDescent="0.3">
      <c r="D3400" s="2" t="s">
        <v>7798</v>
      </c>
      <c r="E3400" s="2">
        <v>6543194</v>
      </c>
      <c r="F3400" s="2">
        <v>34000000</v>
      </c>
      <c r="G3400" s="2">
        <f t="shared" si="53"/>
        <v>-27456806</v>
      </c>
    </row>
    <row r="3401" spans="4:7" x14ac:dyDescent="0.3">
      <c r="D3401" s="2" t="s">
        <v>4305</v>
      </c>
      <c r="E3401" s="2">
        <v>32522352</v>
      </c>
      <c r="F3401" s="2">
        <v>60000000</v>
      </c>
      <c r="G3401" s="2">
        <f t="shared" si="53"/>
        <v>-27477648</v>
      </c>
    </row>
    <row r="3402" spans="4:7" x14ac:dyDescent="0.3">
      <c r="D3402" s="2" t="s">
        <v>4342</v>
      </c>
      <c r="E3402" s="2">
        <v>22518325</v>
      </c>
      <c r="F3402" s="2">
        <v>50000000</v>
      </c>
      <c r="G3402" s="2">
        <f t="shared" si="53"/>
        <v>-27481675</v>
      </c>
    </row>
    <row r="3403" spans="4:7" x14ac:dyDescent="0.3">
      <c r="D3403" s="2" t="s">
        <v>7694</v>
      </c>
      <c r="E3403" s="2">
        <v>7458269</v>
      </c>
      <c r="F3403" s="2">
        <v>35000000</v>
      </c>
      <c r="G3403" s="2">
        <f t="shared" si="53"/>
        <v>-27541731</v>
      </c>
    </row>
    <row r="3404" spans="4:7" x14ac:dyDescent="0.3">
      <c r="D3404" s="2" t="s">
        <v>5931</v>
      </c>
      <c r="E3404" s="2">
        <v>17300889</v>
      </c>
      <c r="F3404" s="2">
        <v>45000000</v>
      </c>
      <c r="G3404" s="2">
        <f t="shared" si="53"/>
        <v>-27699111</v>
      </c>
    </row>
    <row r="3405" spans="4:7" x14ac:dyDescent="0.3">
      <c r="D3405" s="2" t="s">
        <v>7044</v>
      </c>
      <c r="E3405" s="2">
        <v>10300000</v>
      </c>
      <c r="F3405" s="2">
        <v>38000000</v>
      </c>
      <c r="G3405" s="2">
        <f t="shared" si="53"/>
        <v>-27700000</v>
      </c>
    </row>
    <row r="3406" spans="4:7" x14ac:dyDescent="0.3">
      <c r="D3406" s="2" t="s">
        <v>3354</v>
      </c>
      <c r="E3406" s="2">
        <v>42272747</v>
      </c>
      <c r="F3406" s="2">
        <v>70000000</v>
      </c>
      <c r="G3406" s="2">
        <f t="shared" si="53"/>
        <v>-27727253</v>
      </c>
    </row>
    <row r="3407" spans="4:7" x14ac:dyDescent="0.3">
      <c r="D3407" s="2" t="s">
        <v>4253</v>
      </c>
      <c r="E3407" s="2">
        <v>42194060</v>
      </c>
      <c r="F3407" s="2">
        <v>70000000</v>
      </c>
      <c r="G3407" s="2">
        <f t="shared" si="53"/>
        <v>-27805940</v>
      </c>
    </row>
    <row r="3408" spans="4:7" x14ac:dyDescent="0.3">
      <c r="D3408" s="2" t="s">
        <v>11173</v>
      </c>
      <c r="E3408" s="2">
        <v>12181484</v>
      </c>
      <c r="F3408" s="2">
        <v>40000000</v>
      </c>
      <c r="G3408" s="2">
        <f t="shared" si="53"/>
        <v>-27818516</v>
      </c>
    </row>
    <row r="3409" spans="4:7" x14ac:dyDescent="0.3">
      <c r="D3409" s="2" t="s">
        <v>4284</v>
      </c>
      <c r="E3409" s="2">
        <v>32122249</v>
      </c>
      <c r="F3409" s="2">
        <v>60000000</v>
      </c>
      <c r="G3409" s="2">
        <f t="shared" si="53"/>
        <v>-27877751</v>
      </c>
    </row>
    <row r="3410" spans="4:7" x14ac:dyDescent="0.3">
      <c r="D3410" s="2" t="s">
        <v>4905</v>
      </c>
      <c r="E3410" s="2">
        <v>25031037</v>
      </c>
      <c r="F3410" s="2">
        <v>53000000</v>
      </c>
      <c r="G3410" s="2">
        <f t="shared" si="53"/>
        <v>-27968963</v>
      </c>
    </row>
    <row r="3411" spans="4:7" x14ac:dyDescent="0.3">
      <c r="D3411" s="2" t="s">
        <v>2413</v>
      </c>
      <c r="E3411" s="2">
        <v>57010853</v>
      </c>
      <c r="F3411" s="2">
        <v>85000000</v>
      </c>
      <c r="G3411" s="2">
        <f t="shared" si="53"/>
        <v>-27989147</v>
      </c>
    </row>
    <row r="3412" spans="4:7" x14ac:dyDescent="0.3">
      <c r="D3412" s="2" t="s">
        <v>3105</v>
      </c>
      <c r="E3412" s="2">
        <v>47000485</v>
      </c>
      <c r="F3412" s="2">
        <v>75000000</v>
      </c>
      <c r="G3412" s="2">
        <f t="shared" si="53"/>
        <v>-27999515</v>
      </c>
    </row>
    <row r="3413" spans="4:7" x14ac:dyDescent="0.3">
      <c r="D3413" s="2" t="s">
        <v>9839</v>
      </c>
      <c r="E3413" s="2">
        <v>1865774</v>
      </c>
      <c r="F3413" s="2">
        <v>30000000</v>
      </c>
      <c r="G3413" s="2">
        <f t="shared" si="53"/>
        <v>-28134226</v>
      </c>
    </row>
    <row r="3414" spans="4:7" x14ac:dyDescent="0.3">
      <c r="D3414" s="2" t="s">
        <v>10632</v>
      </c>
      <c r="E3414" s="2">
        <v>2840417</v>
      </c>
      <c r="F3414" s="2">
        <v>31000000</v>
      </c>
      <c r="G3414" s="2">
        <f t="shared" si="53"/>
        <v>-28159583</v>
      </c>
    </row>
    <row r="3415" spans="4:7" x14ac:dyDescent="0.3">
      <c r="D3415" s="2" t="s">
        <v>4242</v>
      </c>
      <c r="E3415" s="2">
        <v>36830057</v>
      </c>
      <c r="F3415" s="2">
        <v>65000000</v>
      </c>
      <c r="G3415" s="2">
        <f t="shared" si="53"/>
        <v>-28169943</v>
      </c>
    </row>
    <row r="3416" spans="4:7" x14ac:dyDescent="0.3">
      <c r="D3416" s="2" t="s">
        <v>4297</v>
      </c>
      <c r="E3416" s="2">
        <v>31670931</v>
      </c>
      <c r="F3416" s="2">
        <v>60000000</v>
      </c>
      <c r="G3416" s="2">
        <f t="shared" si="53"/>
        <v>-28329069</v>
      </c>
    </row>
    <row r="3417" spans="4:7" x14ac:dyDescent="0.3">
      <c r="D3417" s="2" t="s">
        <v>5420</v>
      </c>
      <c r="E3417" s="2">
        <v>21557240</v>
      </c>
      <c r="F3417" s="2">
        <v>49900000</v>
      </c>
      <c r="G3417" s="2">
        <f t="shared" si="53"/>
        <v>-28342760</v>
      </c>
    </row>
    <row r="3418" spans="4:7" x14ac:dyDescent="0.3">
      <c r="D3418" s="2" t="s">
        <v>7712</v>
      </c>
      <c r="E3418" s="2">
        <v>6592103</v>
      </c>
      <c r="F3418" s="2">
        <v>35000000</v>
      </c>
      <c r="G3418" s="2">
        <f t="shared" si="53"/>
        <v>-28407897</v>
      </c>
    </row>
    <row r="3419" spans="4:7" x14ac:dyDescent="0.3">
      <c r="D3419" s="2" t="s">
        <v>4490</v>
      </c>
      <c r="E3419" s="2">
        <v>29580087</v>
      </c>
      <c r="F3419" s="2">
        <v>58000000</v>
      </c>
      <c r="G3419" s="2">
        <f t="shared" si="53"/>
        <v>-28419913</v>
      </c>
    </row>
    <row r="3420" spans="4:7" x14ac:dyDescent="0.3">
      <c r="D3420" s="2" t="s">
        <v>8012</v>
      </c>
      <c r="E3420" s="2">
        <v>3562749</v>
      </c>
      <c r="F3420" s="2">
        <v>32000000</v>
      </c>
      <c r="G3420" s="2">
        <f t="shared" si="53"/>
        <v>-28437251</v>
      </c>
    </row>
    <row r="3421" spans="4:7" x14ac:dyDescent="0.3">
      <c r="D3421" s="2" t="s">
        <v>2457</v>
      </c>
      <c r="E3421" s="2">
        <v>31494270</v>
      </c>
      <c r="F3421" s="2">
        <v>60000000</v>
      </c>
      <c r="G3421" s="2">
        <f t="shared" si="53"/>
        <v>-28505730</v>
      </c>
    </row>
    <row r="3422" spans="4:7" x14ac:dyDescent="0.3">
      <c r="D3422" s="2" t="s">
        <v>7690</v>
      </c>
      <c r="E3422" s="2">
        <v>6448817</v>
      </c>
      <c r="F3422" s="2">
        <v>35000000</v>
      </c>
      <c r="G3422" s="2">
        <f t="shared" si="53"/>
        <v>-28551183</v>
      </c>
    </row>
    <row r="3423" spans="4:7" x14ac:dyDescent="0.3">
      <c r="D3423" s="2" t="s">
        <v>4968</v>
      </c>
      <c r="E3423" s="2">
        <v>23324666</v>
      </c>
      <c r="F3423" s="2">
        <v>52000000</v>
      </c>
      <c r="G3423" s="2">
        <f t="shared" si="53"/>
        <v>-28675334</v>
      </c>
    </row>
    <row r="3424" spans="4:7" x14ac:dyDescent="0.3">
      <c r="D3424" s="2" t="s">
        <v>6791</v>
      </c>
      <c r="E3424" s="2">
        <v>13208023</v>
      </c>
      <c r="F3424" s="2">
        <v>42000000</v>
      </c>
      <c r="G3424" s="2">
        <f t="shared" si="53"/>
        <v>-28791977</v>
      </c>
    </row>
    <row r="3425" spans="4:7" x14ac:dyDescent="0.3">
      <c r="D3425" s="2" t="s">
        <v>4373</v>
      </c>
      <c r="E3425" s="2">
        <v>31165421</v>
      </c>
      <c r="F3425" s="2">
        <v>60000000</v>
      </c>
      <c r="G3425" s="2">
        <f t="shared" si="53"/>
        <v>-28834579</v>
      </c>
    </row>
    <row r="3426" spans="4:7" x14ac:dyDescent="0.3">
      <c r="D3426" s="2" t="s">
        <v>2463</v>
      </c>
      <c r="E3426" s="2">
        <v>31111260</v>
      </c>
      <c r="F3426" s="2">
        <v>60000000</v>
      </c>
      <c r="G3426" s="2">
        <f t="shared" si="53"/>
        <v>-28888740</v>
      </c>
    </row>
    <row r="3427" spans="4:7" x14ac:dyDescent="0.3">
      <c r="D3427" s="2" t="s">
        <v>1018</v>
      </c>
      <c r="E3427" s="2">
        <v>111110575</v>
      </c>
      <c r="F3427" s="2">
        <v>140000000</v>
      </c>
      <c r="G3427" s="2">
        <f t="shared" si="53"/>
        <v>-28889425</v>
      </c>
    </row>
    <row r="3428" spans="4:7" x14ac:dyDescent="0.3">
      <c r="D3428" s="2" t="s">
        <v>8162</v>
      </c>
      <c r="E3428" s="2">
        <v>64286</v>
      </c>
      <c r="F3428" s="2">
        <v>29000000</v>
      </c>
      <c r="G3428" s="2">
        <f t="shared" si="53"/>
        <v>-28935714</v>
      </c>
    </row>
    <row r="3429" spans="4:7" x14ac:dyDescent="0.3">
      <c r="D3429" s="2" t="s">
        <v>4973</v>
      </c>
      <c r="E3429" s="2">
        <v>23020488</v>
      </c>
      <c r="F3429" s="2">
        <v>52000000</v>
      </c>
      <c r="G3429" s="2">
        <f t="shared" si="53"/>
        <v>-28979512</v>
      </c>
    </row>
    <row r="3430" spans="4:7" x14ac:dyDescent="0.3">
      <c r="D3430" s="2" t="s">
        <v>6806</v>
      </c>
      <c r="E3430" s="2">
        <v>7000000</v>
      </c>
      <c r="F3430" s="2">
        <v>36000000</v>
      </c>
      <c r="G3430" s="2">
        <f t="shared" si="53"/>
        <v>-29000000</v>
      </c>
    </row>
    <row r="3431" spans="4:7" x14ac:dyDescent="0.3">
      <c r="D3431" s="2" t="s">
        <v>3421</v>
      </c>
      <c r="E3431" s="2">
        <v>40932372</v>
      </c>
      <c r="F3431" s="2">
        <v>70000000</v>
      </c>
      <c r="G3431" s="2">
        <f t="shared" si="53"/>
        <v>-29067628</v>
      </c>
    </row>
    <row r="3432" spans="4:7" x14ac:dyDescent="0.3">
      <c r="D3432" s="2" t="s">
        <v>3620</v>
      </c>
      <c r="E3432" s="2">
        <v>5932060</v>
      </c>
      <c r="F3432" s="2">
        <v>35000000</v>
      </c>
      <c r="G3432" s="2">
        <f t="shared" si="53"/>
        <v>-29067940</v>
      </c>
    </row>
    <row r="3433" spans="4:7" x14ac:dyDescent="0.3">
      <c r="D3433" s="2" t="s">
        <v>8016</v>
      </c>
      <c r="E3433" s="2">
        <v>2899970</v>
      </c>
      <c r="F3433" s="2">
        <v>32000000</v>
      </c>
      <c r="G3433" s="2">
        <f t="shared" si="53"/>
        <v>-29100030</v>
      </c>
    </row>
    <row r="3434" spans="4:7" x14ac:dyDescent="0.3">
      <c r="D3434" s="2" t="s">
        <v>17490</v>
      </c>
      <c r="E3434" s="2">
        <v>1196752</v>
      </c>
      <c r="F3434" s="2">
        <v>30300000</v>
      </c>
      <c r="G3434" s="2">
        <f t="shared" si="53"/>
        <v>-29103248</v>
      </c>
    </row>
    <row r="3435" spans="4:7" x14ac:dyDescent="0.3">
      <c r="D3435" s="2" t="s">
        <v>2247</v>
      </c>
      <c r="E3435" s="2">
        <v>60874615</v>
      </c>
      <c r="F3435" s="2">
        <v>90000000</v>
      </c>
      <c r="G3435" s="2">
        <f t="shared" si="53"/>
        <v>-29125385</v>
      </c>
    </row>
    <row r="3436" spans="4:7" x14ac:dyDescent="0.3">
      <c r="D3436" s="2" t="s">
        <v>4301</v>
      </c>
      <c r="E3436" s="2">
        <v>30695227</v>
      </c>
      <c r="F3436" s="2">
        <v>60000000</v>
      </c>
      <c r="G3436" s="2">
        <f t="shared" si="53"/>
        <v>-29304773</v>
      </c>
    </row>
    <row r="3437" spans="4:7" x14ac:dyDescent="0.3">
      <c r="D3437" s="2" t="s">
        <v>2227</v>
      </c>
      <c r="E3437" s="2">
        <v>65653758</v>
      </c>
      <c r="F3437" s="2">
        <v>95000000</v>
      </c>
      <c r="G3437" s="2">
        <f t="shared" si="53"/>
        <v>-29346242</v>
      </c>
    </row>
    <row r="3438" spans="4:7" x14ac:dyDescent="0.3">
      <c r="D3438" s="2" t="s">
        <v>6850</v>
      </c>
      <c r="E3438" s="2">
        <v>10640645</v>
      </c>
      <c r="F3438" s="2">
        <v>40000000</v>
      </c>
      <c r="G3438" s="2">
        <f t="shared" si="53"/>
        <v>-29359355</v>
      </c>
    </row>
    <row r="3439" spans="4:7" x14ac:dyDescent="0.3">
      <c r="D3439" s="2" t="s">
        <v>4760</v>
      </c>
      <c r="E3439" s="2">
        <v>20550712</v>
      </c>
      <c r="F3439" s="2">
        <v>50000000</v>
      </c>
      <c r="G3439" s="2">
        <f t="shared" si="53"/>
        <v>-29449288</v>
      </c>
    </row>
    <row r="3440" spans="4:7" x14ac:dyDescent="0.3">
      <c r="D3440" s="2" t="s">
        <v>1973</v>
      </c>
      <c r="E3440" s="2">
        <v>63540020</v>
      </c>
      <c r="F3440" s="2">
        <v>93000000</v>
      </c>
      <c r="G3440" s="2">
        <f t="shared" si="53"/>
        <v>-29459980</v>
      </c>
    </row>
    <row r="3441" spans="4:7" x14ac:dyDescent="0.3">
      <c r="D3441" s="2" t="s">
        <v>8723</v>
      </c>
      <c r="E3441" s="2">
        <v>537580</v>
      </c>
      <c r="F3441" s="2">
        <v>30000000</v>
      </c>
      <c r="G3441" s="2">
        <f t="shared" si="53"/>
        <v>-29462420</v>
      </c>
    </row>
    <row r="3442" spans="4:7" x14ac:dyDescent="0.3">
      <c r="D3442" s="2" t="s">
        <v>5944</v>
      </c>
      <c r="E3442" s="2">
        <v>15523168</v>
      </c>
      <c r="F3442" s="2">
        <v>45000000</v>
      </c>
      <c r="G3442" s="2">
        <f t="shared" si="53"/>
        <v>-29476832</v>
      </c>
    </row>
    <row r="3443" spans="4:7" x14ac:dyDescent="0.3">
      <c r="D3443" s="2" t="s">
        <v>9369</v>
      </c>
      <c r="E3443" s="2">
        <v>499263</v>
      </c>
      <c r="F3443" s="2">
        <v>30000000</v>
      </c>
      <c r="G3443" s="2">
        <f t="shared" si="53"/>
        <v>-29500737</v>
      </c>
    </row>
    <row r="3444" spans="4:7" x14ac:dyDescent="0.3">
      <c r="D3444" s="2" t="s">
        <v>5459</v>
      </c>
      <c r="E3444" s="2">
        <v>20488579</v>
      </c>
      <c r="F3444" s="2">
        <v>50000000</v>
      </c>
      <c r="G3444" s="2">
        <f t="shared" si="53"/>
        <v>-29511421</v>
      </c>
    </row>
    <row r="3445" spans="4:7" x14ac:dyDescent="0.3">
      <c r="D3445" s="2" t="s">
        <v>3108</v>
      </c>
      <c r="E3445" s="2">
        <v>45434443</v>
      </c>
      <c r="F3445" s="2">
        <v>75000000</v>
      </c>
      <c r="G3445" s="2">
        <f t="shared" si="53"/>
        <v>-29565557</v>
      </c>
    </row>
    <row r="3446" spans="4:7" x14ac:dyDescent="0.3">
      <c r="D3446" s="2" t="s">
        <v>7867</v>
      </c>
      <c r="E3446" s="2">
        <v>8406264</v>
      </c>
      <c r="F3446" s="2">
        <v>38000000</v>
      </c>
      <c r="G3446" s="2">
        <f t="shared" si="53"/>
        <v>-29593736</v>
      </c>
    </row>
    <row r="3447" spans="4:7" x14ac:dyDescent="0.3">
      <c r="D3447" s="2" t="s">
        <v>5389</v>
      </c>
      <c r="E3447" s="2">
        <v>20389967</v>
      </c>
      <c r="F3447" s="2">
        <v>50000000</v>
      </c>
      <c r="G3447" s="2">
        <f t="shared" si="53"/>
        <v>-29610033</v>
      </c>
    </row>
    <row r="3448" spans="4:7" x14ac:dyDescent="0.3">
      <c r="D3448" s="2" t="s">
        <v>2774</v>
      </c>
      <c r="E3448" s="2">
        <v>45356386</v>
      </c>
      <c r="F3448" s="2">
        <v>75000000</v>
      </c>
      <c r="G3448" s="2">
        <f t="shared" si="53"/>
        <v>-29643614</v>
      </c>
    </row>
    <row r="3449" spans="4:7" x14ac:dyDescent="0.3">
      <c r="D3449" s="2" t="s">
        <v>2781</v>
      </c>
      <c r="E3449" s="2">
        <v>55350897</v>
      </c>
      <c r="F3449" s="2">
        <v>85000000</v>
      </c>
      <c r="G3449" s="2">
        <f t="shared" si="53"/>
        <v>-29649103</v>
      </c>
    </row>
    <row r="3450" spans="4:7" x14ac:dyDescent="0.3">
      <c r="D3450" s="2" t="s">
        <v>4527</v>
      </c>
      <c r="E3450" s="2">
        <v>28328132</v>
      </c>
      <c r="F3450" s="2">
        <v>58000000</v>
      </c>
      <c r="G3450" s="2">
        <f t="shared" si="53"/>
        <v>-29671868</v>
      </c>
    </row>
    <row r="3451" spans="4:7" x14ac:dyDescent="0.3">
      <c r="D3451" s="2" t="s">
        <v>3899</v>
      </c>
      <c r="E3451" s="2">
        <v>32178777</v>
      </c>
      <c r="F3451" s="2">
        <v>62000000</v>
      </c>
      <c r="G3451" s="2">
        <f t="shared" si="53"/>
        <v>-29821223</v>
      </c>
    </row>
    <row r="3452" spans="4:7" x14ac:dyDescent="0.3">
      <c r="D3452" s="2" t="s">
        <v>4338</v>
      </c>
      <c r="E3452" s="2">
        <v>30063805</v>
      </c>
      <c r="F3452" s="2">
        <v>60000000</v>
      </c>
      <c r="G3452" s="2">
        <f t="shared" si="53"/>
        <v>-29936195</v>
      </c>
    </row>
    <row r="3453" spans="4:7" x14ac:dyDescent="0.3">
      <c r="D3453" s="2" t="s">
        <v>4690</v>
      </c>
      <c r="E3453" s="2">
        <v>25040293</v>
      </c>
      <c r="F3453" s="2">
        <v>55000000</v>
      </c>
      <c r="G3453" s="2">
        <f t="shared" si="53"/>
        <v>-29959707</v>
      </c>
    </row>
    <row r="3454" spans="4:7" x14ac:dyDescent="0.3">
      <c r="D3454" s="2" t="s">
        <v>4854</v>
      </c>
      <c r="E3454" s="2">
        <v>26838389</v>
      </c>
      <c r="F3454" s="2">
        <v>57000000</v>
      </c>
      <c r="G3454" s="2">
        <f t="shared" si="53"/>
        <v>-30161611</v>
      </c>
    </row>
    <row r="3455" spans="4:7" x14ac:dyDescent="0.3">
      <c r="D3455" s="2" t="s">
        <v>7669</v>
      </c>
      <c r="E3455" s="2">
        <v>7659747</v>
      </c>
      <c r="F3455" s="2">
        <v>38000000</v>
      </c>
      <c r="G3455" s="2">
        <f t="shared" si="53"/>
        <v>-30340253</v>
      </c>
    </row>
    <row r="3456" spans="4:7" x14ac:dyDescent="0.3">
      <c r="D3456" s="2" t="s">
        <v>6797</v>
      </c>
      <c r="E3456" s="2">
        <v>9652000</v>
      </c>
      <c r="F3456" s="2">
        <v>40000000</v>
      </c>
      <c r="G3456" s="2">
        <f t="shared" si="53"/>
        <v>-30348000</v>
      </c>
    </row>
    <row r="3457" spans="4:7" x14ac:dyDescent="0.3">
      <c r="D3457" s="2" t="s">
        <v>7701</v>
      </c>
      <c r="E3457" s="2">
        <v>4651977</v>
      </c>
      <c r="F3457" s="2">
        <v>35000000</v>
      </c>
      <c r="G3457" s="2">
        <f t="shared" si="53"/>
        <v>-30348023</v>
      </c>
    </row>
    <row r="3458" spans="4:7" x14ac:dyDescent="0.3">
      <c r="D3458" s="2" t="s">
        <v>5393</v>
      </c>
      <c r="E3458" s="2">
        <v>19593740</v>
      </c>
      <c r="F3458" s="2">
        <v>50000000</v>
      </c>
      <c r="G3458" s="2">
        <f t="shared" si="53"/>
        <v>-30406260</v>
      </c>
    </row>
    <row r="3459" spans="4:7" x14ac:dyDescent="0.3">
      <c r="D3459" s="2" t="s">
        <v>7091</v>
      </c>
      <c r="E3459" s="2">
        <v>9589875</v>
      </c>
      <c r="F3459" s="2">
        <v>40000000</v>
      </c>
      <c r="G3459" s="2">
        <f t="shared" si="53"/>
        <v>-30410125</v>
      </c>
    </row>
    <row r="3460" spans="4:7" x14ac:dyDescent="0.3">
      <c r="D3460" s="2" t="s">
        <v>7704</v>
      </c>
      <c r="E3460" s="2">
        <v>4496583</v>
      </c>
      <c r="F3460" s="2">
        <v>35000000</v>
      </c>
      <c r="G3460" s="2">
        <f t="shared" si="53"/>
        <v>-30503417</v>
      </c>
    </row>
    <row r="3461" spans="4:7" x14ac:dyDescent="0.3">
      <c r="D3461" s="2" t="s">
        <v>7060</v>
      </c>
      <c r="E3461" s="2">
        <v>6482195</v>
      </c>
      <c r="F3461" s="2">
        <v>37000000</v>
      </c>
      <c r="G3461" s="2">
        <f t="shared" ref="G3461:G3524" si="54">E3461-F3461</f>
        <v>-30517805</v>
      </c>
    </row>
    <row r="3462" spans="4:7" x14ac:dyDescent="0.3">
      <c r="D3462" s="2" t="s">
        <v>1957</v>
      </c>
      <c r="E3462" s="2">
        <v>59475623</v>
      </c>
      <c r="F3462" s="2">
        <v>90000000</v>
      </c>
      <c r="G3462" s="2">
        <f t="shared" si="54"/>
        <v>-30524377</v>
      </c>
    </row>
    <row r="3463" spans="4:7" x14ac:dyDescent="0.3">
      <c r="D3463" s="2" t="s">
        <v>4414</v>
      </c>
      <c r="E3463" s="2">
        <v>4426297</v>
      </c>
      <c r="F3463" s="2">
        <v>35000000</v>
      </c>
      <c r="G3463" s="2">
        <f t="shared" si="54"/>
        <v>-30573703</v>
      </c>
    </row>
    <row r="3464" spans="4:7" x14ac:dyDescent="0.3">
      <c r="D3464" s="2" t="s">
        <v>872</v>
      </c>
      <c r="E3464" s="2">
        <v>119420252</v>
      </c>
      <c r="F3464" s="2">
        <v>150000000</v>
      </c>
      <c r="G3464" s="2">
        <f t="shared" si="54"/>
        <v>-30579748</v>
      </c>
    </row>
    <row r="3465" spans="4:7" x14ac:dyDescent="0.3">
      <c r="D3465" s="2" t="s">
        <v>3593</v>
      </c>
      <c r="E3465" s="2">
        <v>39380442</v>
      </c>
      <c r="F3465" s="2">
        <v>70000000</v>
      </c>
      <c r="G3465" s="2">
        <f t="shared" si="54"/>
        <v>-30619558</v>
      </c>
    </row>
    <row r="3466" spans="4:7" x14ac:dyDescent="0.3">
      <c r="D3466" s="2" t="s">
        <v>8019</v>
      </c>
      <c r="E3466" s="2">
        <v>1304837</v>
      </c>
      <c r="F3466" s="2">
        <v>32000000</v>
      </c>
      <c r="G3466" s="2">
        <f t="shared" si="54"/>
        <v>-30695163</v>
      </c>
    </row>
    <row r="3467" spans="4:7" x14ac:dyDescent="0.3">
      <c r="D3467" s="2" t="s">
        <v>2570</v>
      </c>
      <c r="E3467" s="2">
        <v>53215979</v>
      </c>
      <c r="F3467" s="2">
        <v>84000000</v>
      </c>
      <c r="G3467" s="2">
        <f t="shared" si="54"/>
        <v>-30784021</v>
      </c>
    </row>
    <row r="3468" spans="4:7" x14ac:dyDescent="0.3">
      <c r="D3468" s="2" t="s">
        <v>4321</v>
      </c>
      <c r="E3468" s="2">
        <v>29136626</v>
      </c>
      <c r="F3468" s="2">
        <v>60000000</v>
      </c>
      <c r="G3468" s="2">
        <f t="shared" si="54"/>
        <v>-30863374</v>
      </c>
    </row>
    <row r="3469" spans="4:7" x14ac:dyDescent="0.3">
      <c r="D3469" s="2" t="s">
        <v>6167</v>
      </c>
      <c r="E3469" s="2">
        <v>84961</v>
      </c>
      <c r="F3469" s="2">
        <v>31000000</v>
      </c>
      <c r="G3469" s="2">
        <f t="shared" si="54"/>
        <v>-30915039</v>
      </c>
    </row>
    <row r="3470" spans="4:7" x14ac:dyDescent="0.3">
      <c r="D3470" s="2" t="s">
        <v>1428</v>
      </c>
      <c r="E3470" s="2">
        <v>89021735</v>
      </c>
      <c r="F3470" s="2">
        <v>120000000</v>
      </c>
      <c r="G3470" s="2">
        <f t="shared" si="54"/>
        <v>-30978265</v>
      </c>
    </row>
    <row r="3471" spans="4:7" x14ac:dyDescent="0.3">
      <c r="D3471" s="2" t="s">
        <v>4540</v>
      </c>
      <c r="E3471" s="2">
        <v>25528495</v>
      </c>
      <c r="F3471" s="2">
        <v>57000000</v>
      </c>
      <c r="G3471" s="2">
        <f t="shared" si="54"/>
        <v>-31471505</v>
      </c>
    </row>
    <row r="3472" spans="4:7" x14ac:dyDescent="0.3">
      <c r="D3472" s="2" t="s">
        <v>5644</v>
      </c>
      <c r="E3472" s="2">
        <v>15519841</v>
      </c>
      <c r="F3472" s="2">
        <v>47000000</v>
      </c>
      <c r="G3472" s="2">
        <f t="shared" si="54"/>
        <v>-31480159</v>
      </c>
    </row>
    <row r="3473" spans="4:7" x14ac:dyDescent="0.3">
      <c r="D3473" s="2" t="s">
        <v>3600</v>
      </c>
      <c r="E3473" s="2">
        <v>37516013</v>
      </c>
      <c r="F3473" s="2">
        <v>69000000</v>
      </c>
      <c r="G3473" s="2">
        <f t="shared" si="54"/>
        <v>-31483987</v>
      </c>
    </row>
    <row r="3474" spans="4:7" x14ac:dyDescent="0.3">
      <c r="D3474" s="2" t="s">
        <v>5409</v>
      </c>
      <c r="E3474" s="2">
        <v>18472363</v>
      </c>
      <c r="F3474" s="2">
        <v>50000000</v>
      </c>
      <c r="G3474" s="2">
        <f t="shared" si="54"/>
        <v>-31527637</v>
      </c>
    </row>
    <row r="3475" spans="4:7" x14ac:dyDescent="0.3">
      <c r="D3475" s="2" t="s">
        <v>129</v>
      </c>
      <c r="E3475" s="2">
        <v>168368427</v>
      </c>
      <c r="F3475" s="2">
        <v>200000000</v>
      </c>
      <c r="G3475" s="2">
        <f t="shared" si="54"/>
        <v>-31631573</v>
      </c>
    </row>
    <row r="3476" spans="4:7" x14ac:dyDescent="0.3">
      <c r="D3476" s="2" t="s">
        <v>3426</v>
      </c>
      <c r="E3476" s="2">
        <v>38345403</v>
      </c>
      <c r="F3476" s="2">
        <v>70000000</v>
      </c>
      <c r="G3476" s="2">
        <f t="shared" si="54"/>
        <v>-31654597</v>
      </c>
    </row>
    <row r="3477" spans="4:7" x14ac:dyDescent="0.3">
      <c r="D3477" s="2" t="s">
        <v>3774</v>
      </c>
      <c r="E3477" s="2">
        <v>33328051</v>
      </c>
      <c r="F3477" s="2">
        <v>65000000</v>
      </c>
      <c r="G3477" s="2">
        <f t="shared" si="54"/>
        <v>-31671949</v>
      </c>
    </row>
    <row r="3478" spans="4:7" x14ac:dyDescent="0.3">
      <c r="D3478" s="2" t="s">
        <v>2115</v>
      </c>
      <c r="E3478" s="2">
        <v>58229120</v>
      </c>
      <c r="F3478" s="2">
        <v>90000000</v>
      </c>
      <c r="G3478" s="2">
        <f t="shared" si="54"/>
        <v>-31770880</v>
      </c>
    </row>
    <row r="3479" spans="4:7" x14ac:dyDescent="0.3">
      <c r="D3479" s="2" t="s">
        <v>2519</v>
      </c>
      <c r="E3479" s="2">
        <v>33048353</v>
      </c>
      <c r="F3479" s="2">
        <v>65000000</v>
      </c>
      <c r="G3479" s="2">
        <f t="shared" si="54"/>
        <v>-31951647</v>
      </c>
    </row>
    <row r="3480" spans="4:7" x14ac:dyDescent="0.3">
      <c r="D3480" s="2" t="s">
        <v>3447</v>
      </c>
      <c r="E3480" s="2">
        <v>28031250</v>
      </c>
      <c r="F3480" s="2">
        <v>60000000</v>
      </c>
      <c r="G3480" s="2">
        <f t="shared" si="54"/>
        <v>-31968750</v>
      </c>
    </row>
    <row r="3481" spans="4:7" x14ac:dyDescent="0.3">
      <c r="D3481" s="2" t="s">
        <v>6980</v>
      </c>
      <c r="E3481" s="2">
        <v>6594136</v>
      </c>
      <c r="F3481" s="2">
        <v>38600000</v>
      </c>
      <c r="G3481" s="2">
        <f t="shared" si="54"/>
        <v>-32005864</v>
      </c>
    </row>
    <row r="3482" spans="4:7" x14ac:dyDescent="0.3">
      <c r="D3482" s="2" t="s">
        <v>3431</v>
      </c>
      <c r="E3482" s="2">
        <v>37901509</v>
      </c>
      <c r="F3482" s="2">
        <v>70000000</v>
      </c>
      <c r="G3482" s="2">
        <f t="shared" si="54"/>
        <v>-32098491</v>
      </c>
    </row>
    <row r="3483" spans="4:7" x14ac:dyDescent="0.3">
      <c r="D3483" s="2" t="s">
        <v>5580</v>
      </c>
      <c r="E3483" s="2">
        <v>25900000</v>
      </c>
      <c r="F3483" s="2">
        <v>58000000</v>
      </c>
      <c r="G3483" s="2">
        <f t="shared" si="54"/>
        <v>-32100000</v>
      </c>
    </row>
    <row r="3484" spans="4:7" x14ac:dyDescent="0.3">
      <c r="D3484" s="2" t="s">
        <v>4910</v>
      </c>
      <c r="E3484" s="2">
        <v>22843047</v>
      </c>
      <c r="F3484" s="2">
        <v>55000000</v>
      </c>
      <c r="G3484" s="2">
        <f t="shared" si="54"/>
        <v>-32156953</v>
      </c>
    </row>
    <row r="3485" spans="4:7" x14ac:dyDescent="0.3">
      <c r="D3485" s="2" t="s">
        <v>3513</v>
      </c>
      <c r="E3485" s="2">
        <v>37760080</v>
      </c>
      <c r="F3485" s="2">
        <v>70000000</v>
      </c>
      <c r="G3485" s="2">
        <f t="shared" si="54"/>
        <v>-32239920</v>
      </c>
    </row>
    <row r="3486" spans="4:7" x14ac:dyDescent="0.3">
      <c r="D3486" s="2" t="s">
        <v>2796</v>
      </c>
      <c r="E3486" s="2">
        <v>37754208</v>
      </c>
      <c r="F3486" s="2">
        <v>70000000</v>
      </c>
      <c r="G3486" s="2">
        <f t="shared" si="54"/>
        <v>-32245792</v>
      </c>
    </row>
    <row r="3487" spans="4:7" x14ac:dyDescent="0.3">
      <c r="D3487" s="2" t="s">
        <v>8634</v>
      </c>
      <c r="E3487" s="2">
        <v>7689458</v>
      </c>
      <c r="F3487" s="2">
        <v>40000000</v>
      </c>
      <c r="G3487" s="2">
        <f t="shared" si="54"/>
        <v>-32310542</v>
      </c>
    </row>
    <row r="3488" spans="4:7" x14ac:dyDescent="0.3">
      <c r="D3488" s="2" t="s">
        <v>1815</v>
      </c>
      <c r="E3488" s="2">
        <v>67631157</v>
      </c>
      <c r="F3488" s="2">
        <v>100000000</v>
      </c>
      <c r="G3488" s="2">
        <f t="shared" si="54"/>
        <v>-32368843</v>
      </c>
    </row>
    <row r="3489" spans="4:7" x14ac:dyDescent="0.3">
      <c r="D3489" s="2" t="s">
        <v>3780</v>
      </c>
      <c r="E3489" s="2">
        <v>32598931</v>
      </c>
      <c r="F3489" s="2">
        <v>65000000</v>
      </c>
      <c r="G3489" s="2">
        <f t="shared" si="54"/>
        <v>-32401069</v>
      </c>
    </row>
    <row r="3490" spans="4:7" x14ac:dyDescent="0.3">
      <c r="D3490" s="2" t="s">
        <v>4389</v>
      </c>
      <c r="E3490" s="2">
        <v>22362500</v>
      </c>
      <c r="F3490" s="2">
        <v>55000000</v>
      </c>
      <c r="G3490" s="2">
        <f t="shared" si="54"/>
        <v>-32637500</v>
      </c>
    </row>
    <row r="3491" spans="4:7" x14ac:dyDescent="0.3">
      <c r="D3491" s="2" t="s">
        <v>3556</v>
      </c>
      <c r="E3491" s="2">
        <v>35324232</v>
      </c>
      <c r="F3491" s="2">
        <v>68000000</v>
      </c>
      <c r="G3491" s="2">
        <f t="shared" si="54"/>
        <v>-32675768</v>
      </c>
    </row>
    <row r="3492" spans="4:7" x14ac:dyDescent="0.3">
      <c r="D3492" s="2" t="s">
        <v>2936</v>
      </c>
      <c r="E3492" s="2">
        <v>67286731</v>
      </c>
      <c r="F3492" s="2">
        <v>100000000</v>
      </c>
      <c r="G3492" s="2">
        <f t="shared" si="54"/>
        <v>-32713269</v>
      </c>
    </row>
    <row r="3493" spans="4:7" x14ac:dyDescent="0.3">
      <c r="D3493" s="2" t="s">
        <v>5968</v>
      </c>
      <c r="E3493" s="2">
        <v>7262288</v>
      </c>
      <c r="F3493" s="2">
        <v>40000000</v>
      </c>
      <c r="G3493" s="2">
        <f t="shared" si="54"/>
        <v>-32737712</v>
      </c>
    </row>
    <row r="3494" spans="4:7" x14ac:dyDescent="0.3">
      <c r="D3494" s="2" t="s">
        <v>7708</v>
      </c>
      <c r="E3494" s="2">
        <v>2221994</v>
      </c>
      <c r="F3494" s="2">
        <v>35000000</v>
      </c>
      <c r="G3494" s="2">
        <f t="shared" si="54"/>
        <v>-32778006</v>
      </c>
    </row>
    <row r="3495" spans="4:7" x14ac:dyDescent="0.3">
      <c r="D3495" s="2" t="s">
        <v>7954</v>
      </c>
      <c r="E3495" s="2">
        <v>99462</v>
      </c>
      <c r="F3495" s="2">
        <v>33000000</v>
      </c>
      <c r="G3495" s="2">
        <f t="shared" si="54"/>
        <v>-32900538</v>
      </c>
    </row>
    <row r="3496" spans="4:7" x14ac:dyDescent="0.3">
      <c r="D3496" s="2" t="s">
        <v>3832</v>
      </c>
      <c r="E3496" s="2">
        <v>31054924</v>
      </c>
      <c r="F3496" s="2">
        <v>64000000</v>
      </c>
      <c r="G3496" s="2">
        <f t="shared" si="54"/>
        <v>-32945076</v>
      </c>
    </row>
    <row r="3497" spans="4:7" x14ac:dyDescent="0.3">
      <c r="D3497" s="2" t="s">
        <v>8609</v>
      </c>
      <c r="E3497" s="2">
        <v>12026670</v>
      </c>
      <c r="F3497" s="2">
        <v>45000000</v>
      </c>
      <c r="G3497" s="2">
        <f t="shared" si="54"/>
        <v>-32973330</v>
      </c>
    </row>
    <row r="3498" spans="4:7" x14ac:dyDescent="0.3">
      <c r="D3498" s="2" t="s">
        <v>7219</v>
      </c>
      <c r="E3498" s="2">
        <v>2954405</v>
      </c>
      <c r="F3498" s="2">
        <v>36000000</v>
      </c>
      <c r="G3498" s="2">
        <f t="shared" si="54"/>
        <v>-33045595</v>
      </c>
    </row>
    <row r="3499" spans="4:7" x14ac:dyDescent="0.3">
      <c r="D3499" s="2" t="s">
        <v>4518</v>
      </c>
      <c r="E3499" s="2">
        <v>36931089</v>
      </c>
      <c r="F3499" s="2">
        <v>70000000</v>
      </c>
      <c r="G3499" s="2">
        <f t="shared" si="54"/>
        <v>-33068911</v>
      </c>
    </row>
    <row r="3500" spans="4:7" x14ac:dyDescent="0.3">
      <c r="D3500" s="2" t="s">
        <v>6940</v>
      </c>
      <c r="E3500" s="2">
        <v>5881504</v>
      </c>
      <c r="F3500" s="2">
        <v>39000000</v>
      </c>
      <c r="G3500" s="2">
        <f t="shared" si="54"/>
        <v>-33118496</v>
      </c>
    </row>
    <row r="3501" spans="4:7" x14ac:dyDescent="0.3">
      <c r="D3501" s="2" t="s">
        <v>5436</v>
      </c>
      <c r="E3501" s="2">
        <v>16671505</v>
      </c>
      <c r="F3501" s="2">
        <v>50000000</v>
      </c>
      <c r="G3501" s="2">
        <f t="shared" si="54"/>
        <v>-33328495</v>
      </c>
    </row>
    <row r="3502" spans="4:7" x14ac:dyDescent="0.3">
      <c r="D3502" s="2" t="s">
        <v>4333</v>
      </c>
      <c r="E3502" s="2">
        <v>26616590</v>
      </c>
      <c r="F3502" s="2">
        <v>60000000</v>
      </c>
      <c r="G3502" s="2">
        <f t="shared" si="54"/>
        <v>-33383410</v>
      </c>
    </row>
    <row r="3503" spans="4:7" x14ac:dyDescent="0.3">
      <c r="D3503" s="2" t="s">
        <v>949</v>
      </c>
      <c r="E3503" s="2">
        <v>111505642</v>
      </c>
      <c r="F3503" s="2">
        <v>145000000</v>
      </c>
      <c r="G3503" s="2">
        <f t="shared" si="54"/>
        <v>-33494358</v>
      </c>
    </row>
    <row r="3504" spans="4:7" x14ac:dyDescent="0.3">
      <c r="D3504" s="2" t="s">
        <v>4730</v>
      </c>
      <c r="E3504" s="2">
        <v>34350553</v>
      </c>
      <c r="F3504" s="2">
        <v>68000000</v>
      </c>
      <c r="G3504" s="2">
        <f t="shared" si="54"/>
        <v>-33649447</v>
      </c>
    </row>
    <row r="3505" spans="4:7" x14ac:dyDescent="0.3">
      <c r="D3505" s="2" t="s">
        <v>4328</v>
      </c>
      <c r="E3505" s="2">
        <v>26288320</v>
      </c>
      <c r="F3505" s="2">
        <v>60000000</v>
      </c>
      <c r="G3505" s="2">
        <f t="shared" si="54"/>
        <v>-33711680</v>
      </c>
    </row>
    <row r="3506" spans="4:7" x14ac:dyDescent="0.3">
      <c r="D3506" s="2" t="s">
        <v>5425</v>
      </c>
      <c r="E3506" s="2">
        <v>21283440</v>
      </c>
      <c r="F3506" s="2">
        <v>55000000</v>
      </c>
      <c r="G3506" s="2">
        <f t="shared" si="54"/>
        <v>-33716560</v>
      </c>
    </row>
    <row r="3507" spans="4:7" x14ac:dyDescent="0.3">
      <c r="D3507" s="2" t="s">
        <v>6230</v>
      </c>
      <c r="E3507" s="2">
        <v>7204138</v>
      </c>
      <c r="F3507" s="2">
        <v>41000000</v>
      </c>
      <c r="G3507" s="2">
        <f t="shared" si="54"/>
        <v>-33795862</v>
      </c>
    </row>
    <row r="3508" spans="4:7" x14ac:dyDescent="0.3">
      <c r="D3508" s="2" t="s">
        <v>5947</v>
      </c>
      <c r="E3508" s="2">
        <v>11146409</v>
      </c>
      <c r="F3508" s="2">
        <v>45000000</v>
      </c>
      <c r="G3508" s="2">
        <f t="shared" si="54"/>
        <v>-33853591</v>
      </c>
    </row>
    <row r="3509" spans="4:7" x14ac:dyDescent="0.3">
      <c r="D3509" s="2" t="s">
        <v>7237</v>
      </c>
      <c r="E3509" s="2">
        <v>2126511</v>
      </c>
      <c r="F3509" s="2">
        <v>36000000</v>
      </c>
      <c r="G3509" s="2">
        <f t="shared" si="54"/>
        <v>-33873489</v>
      </c>
    </row>
    <row r="3510" spans="4:7" x14ac:dyDescent="0.3">
      <c r="D3510" s="2" t="s">
        <v>6819</v>
      </c>
      <c r="E3510" s="2">
        <v>6114237</v>
      </c>
      <c r="F3510" s="2">
        <v>40000000</v>
      </c>
      <c r="G3510" s="2">
        <f t="shared" si="54"/>
        <v>-33885763</v>
      </c>
    </row>
    <row r="3511" spans="4:7" x14ac:dyDescent="0.3">
      <c r="D3511" s="2" t="s">
        <v>431</v>
      </c>
      <c r="E3511" s="2">
        <v>166112167</v>
      </c>
      <c r="F3511" s="2">
        <v>200000000</v>
      </c>
      <c r="G3511" s="2">
        <f t="shared" si="54"/>
        <v>-33887833</v>
      </c>
    </row>
    <row r="3512" spans="4:7" x14ac:dyDescent="0.3">
      <c r="D3512" s="2" t="s">
        <v>1601</v>
      </c>
      <c r="E3512" s="2">
        <v>71017784</v>
      </c>
      <c r="F3512" s="2">
        <v>105000000</v>
      </c>
      <c r="G3512" s="2">
        <f t="shared" si="54"/>
        <v>-33982216</v>
      </c>
    </row>
    <row r="3513" spans="4:7" x14ac:dyDescent="0.3">
      <c r="D3513" s="2" t="s">
        <v>7826</v>
      </c>
      <c r="E3513" s="2">
        <v>4091</v>
      </c>
      <c r="F3513" s="2">
        <v>34000000</v>
      </c>
      <c r="G3513" s="2">
        <f t="shared" si="54"/>
        <v>-33995909</v>
      </c>
    </row>
    <row r="3514" spans="4:7" x14ac:dyDescent="0.3">
      <c r="D3514" s="2" t="s">
        <v>6047</v>
      </c>
      <c r="E3514" s="2">
        <v>5773519</v>
      </c>
      <c r="F3514" s="2">
        <v>40000000</v>
      </c>
      <c r="G3514" s="2">
        <f t="shared" si="54"/>
        <v>-34226481</v>
      </c>
    </row>
    <row r="3515" spans="4:7" x14ac:dyDescent="0.3">
      <c r="D3515" s="2" t="s">
        <v>3640</v>
      </c>
      <c r="E3515" s="2">
        <v>33685268</v>
      </c>
      <c r="F3515" s="2">
        <v>68000000</v>
      </c>
      <c r="G3515" s="2">
        <f t="shared" si="54"/>
        <v>-34314732</v>
      </c>
    </row>
    <row r="3516" spans="4:7" x14ac:dyDescent="0.3">
      <c r="D3516" s="2" t="s">
        <v>7729</v>
      </c>
      <c r="E3516" s="2">
        <v>630779</v>
      </c>
      <c r="F3516" s="2">
        <v>35000000</v>
      </c>
      <c r="G3516" s="2">
        <f t="shared" si="54"/>
        <v>-34369221</v>
      </c>
    </row>
    <row r="3517" spans="4:7" x14ac:dyDescent="0.3">
      <c r="D3517" s="2" t="s">
        <v>1740</v>
      </c>
      <c r="E3517" s="2">
        <v>65452312</v>
      </c>
      <c r="F3517" s="2">
        <v>100000000</v>
      </c>
      <c r="G3517" s="2">
        <f t="shared" si="54"/>
        <v>-34547688</v>
      </c>
    </row>
    <row r="3518" spans="4:7" x14ac:dyDescent="0.3">
      <c r="D3518" s="2" t="s">
        <v>6892</v>
      </c>
      <c r="E3518" s="2">
        <v>4563029</v>
      </c>
      <c r="F3518" s="2">
        <v>39200000</v>
      </c>
      <c r="G3518" s="2">
        <f t="shared" si="54"/>
        <v>-34636971</v>
      </c>
    </row>
    <row r="3519" spans="4:7" x14ac:dyDescent="0.3">
      <c r="D3519" s="2" t="s">
        <v>7774</v>
      </c>
      <c r="E3519" s="2">
        <v>183125</v>
      </c>
      <c r="F3519" s="2">
        <v>35000000</v>
      </c>
      <c r="G3519" s="2">
        <f t="shared" si="54"/>
        <v>-34816875</v>
      </c>
    </row>
    <row r="3520" spans="4:7" x14ac:dyDescent="0.3">
      <c r="D3520" s="2" t="s">
        <v>7250</v>
      </c>
      <c r="E3520" s="2">
        <v>1068392</v>
      </c>
      <c r="F3520" s="2">
        <v>36000000</v>
      </c>
      <c r="G3520" s="2">
        <f t="shared" si="54"/>
        <v>-34931608</v>
      </c>
    </row>
    <row r="3521" spans="4:7" x14ac:dyDescent="0.3">
      <c r="D3521" s="2" t="s">
        <v>18318</v>
      </c>
      <c r="E3521" s="2">
        <v>49413</v>
      </c>
      <c r="F3521" s="2">
        <v>35000000</v>
      </c>
      <c r="G3521" s="2">
        <f t="shared" si="54"/>
        <v>-34950587</v>
      </c>
    </row>
    <row r="3522" spans="4:7" x14ac:dyDescent="0.3">
      <c r="D3522" s="2" t="s">
        <v>6824</v>
      </c>
      <c r="E3522" s="2">
        <v>4835968</v>
      </c>
      <c r="F3522" s="2">
        <v>40000000</v>
      </c>
      <c r="G3522" s="2">
        <f t="shared" si="54"/>
        <v>-35164032</v>
      </c>
    </row>
    <row r="3523" spans="4:7" x14ac:dyDescent="0.3">
      <c r="D3523" s="2" t="s">
        <v>6830</v>
      </c>
      <c r="E3523" s="2">
        <v>4777007</v>
      </c>
      <c r="F3523" s="2">
        <v>40000000</v>
      </c>
      <c r="G3523" s="2">
        <f t="shared" si="54"/>
        <v>-35222993</v>
      </c>
    </row>
    <row r="3524" spans="4:7" x14ac:dyDescent="0.3">
      <c r="D3524" s="2" t="s">
        <v>3573</v>
      </c>
      <c r="E3524" s="2">
        <v>29655590</v>
      </c>
      <c r="F3524" s="2">
        <v>65000000</v>
      </c>
      <c r="G3524" s="2">
        <f t="shared" si="54"/>
        <v>-35344410</v>
      </c>
    </row>
    <row r="3525" spans="4:7" x14ac:dyDescent="0.3">
      <c r="D3525" s="2" t="s">
        <v>7561</v>
      </c>
      <c r="E3525" s="2">
        <v>19389454</v>
      </c>
      <c r="F3525" s="2">
        <v>55000000</v>
      </c>
      <c r="G3525" s="2">
        <f t="shared" ref="G3525:G3588" si="55">E3525-F3525</f>
        <v>-35610546</v>
      </c>
    </row>
    <row r="3526" spans="4:7" x14ac:dyDescent="0.3">
      <c r="D3526" s="2" t="s">
        <v>8604</v>
      </c>
      <c r="E3526" s="2">
        <v>9353573</v>
      </c>
      <c r="F3526" s="2">
        <v>45000000</v>
      </c>
      <c r="G3526" s="2">
        <f t="shared" si="55"/>
        <v>-35646427</v>
      </c>
    </row>
    <row r="3527" spans="4:7" x14ac:dyDescent="0.3">
      <c r="D3527" s="2" t="s">
        <v>3139</v>
      </c>
      <c r="E3527" s="2">
        <v>39251128</v>
      </c>
      <c r="F3527" s="2">
        <v>75000000</v>
      </c>
      <c r="G3527" s="2">
        <f t="shared" si="55"/>
        <v>-35748872</v>
      </c>
    </row>
    <row r="3528" spans="4:7" x14ac:dyDescent="0.3">
      <c r="D3528" s="2" t="s">
        <v>864</v>
      </c>
      <c r="E3528" s="2">
        <v>114053579</v>
      </c>
      <c r="F3528" s="2">
        <v>150000000</v>
      </c>
      <c r="G3528" s="2">
        <f t="shared" si="55"/>
        <v>-35946421</v>
      </c>
    </row>
    <row r="3529" spans="4:7" x14ac:dyDescent="0.3">
      <c r="D3529" s="2" t="s">
        <v>2162</v>
      </c>
      <c r="E3529" s="2">
        <v>84037039</v>
      </c>
      <c r="F3529" s="2">
        <v>120000000</v>
      </c>
      <c r="G3529" s="2">
        <f t="shared" si="55"/>
        <v>-35962961</v>
      </c>
    </row>
    <row r="3530" spans="4:7" x14ac:dyDescent="0.3">
      <c r="D3530" s="2" t="s">
        <v>4778</v>
      </c>
      <c r="E3530" s="2">
        <v>25857987</v>
      </c>
      <c r="F3530" s="2">
        <v>62000000</v>
      </c>
      <c r="G3530" s="2">
        <f t="shared" si="55"/>
        <v>-36142013</v>
      </c>
    </row>
    <row r="3531" spans="4:7" x14ac:dyDescent="0.3">
      <c r="D3531" s="2" t="s">
        <v>4764</v>
      </c>
      <c r="E3531" s="2">
        <v>18573791</v>
      </c>
      <c r="F3531" s="2">
        <v>55000000</v>
      </c>
      <c r="G3531" s="2">
        <f t="shared" si="55"/>
        <v>-36426209</v>
      </c>
    </row>
    <row r="3532" spans="4:7" x14ac:dyDescent="0.3">
      <c r="D3532" s="2" t="s">
        <v>5941</v>
      </c>
      <c r="E3532" s="2">
        <v>13560960</v>
      </c>
      <c r="F3532" s="2">
        <v>50000000</v>
      </c>
      <c r="G3532" s="2">
        <f t="shared" si="55"/>
        <v>-36439040</v>
      </c>
    </row>
    <row r="3533" spans="4:7" x14ac:dyDescent="0.3">
      <c r="D3533" s="2" t="s">
        <v>5670</v>
      </c>
      <c r="E3533" s="2">
        <v>10539414</v>
      </c>
      <c r="F3533" s="2">
        <v>47000000</v>
      </c>
      <c r="G3533" s="2">
        <f t="shared" si="55"/>
        <v>-36460586</v>
      </c>
    </row>
    <row r="3534" spans="4:7" x14ac:dyDescent="0.3">
      <c r="D3534" s="2" t="s">
        <v>3466</v>
      </c>
      <c r="E3534" s="2">
        <v>38509342</v>
      </c>
      <c r="F3534" s="2">
        <v>75000000</v>
      </c>
      <c r="G3534" s="2">
        <f t="shared" si="55"/>
        <v>-36490658</v>
      </c>
    </row>
    <row r="3535" spans="4:7" x14ac:dyDescent="0.3">
      <c r="D3535" s="2" t="s">
        <v>6745</v>
      </c>
      <c r="E3535" s="2">
        <v>14375181</v>
      </c>
      <c r="F3535" s="2">
        <v>51000000</v>
      </c>
      <c r="G3535" s="2">
        <f t="shared" si="55"/>
        <v>-36624819</v>
      </c>
    </row>
    <row r="3536" spans="4:7" x14ac:dyDescent="0.3">
      <c r="D3536" s="2" t="s">
        <v>4273</v>
      </c>
      <c r="E3536" s="2">
        <v>43290977</v>
      </c>
      <c r="F3536" s="2">
        <v>80000000</v>
      </c>
      <c r="G3536" s="2">
        <f t="shared" si="55"/>
        <v>-36709023</v>
      </c>
    </row>
    <row r="3537" spans="4:7" x14ac:dyDescent="0.3">
      <c r="D3537" s="2" t="s">
        <v>5993</v>
      </c>
      <c r="E3537" s="2">
        <v>8129455</v>
      </c>
      <c r="F3537" s="2">
        <v>45000000</v>
      </c>
      <c r="G3537" s="2">
        <f t="shared" si="55"/>
        <v>-36870545</v>
      </c>
    </row>
    <row r="3538" spans="4:7" x14ac:dyDescent="0.3">
      <c r="D3538" s="2" t="s">
        <v>3452</v>
      </c>
      <c r="E3538" s="2">
        <v>33105600</v>
      </c>
      <c r="F3538" s="2">
        <v>70000000</v>
      </c>
      <c r="G3538" s="2">
        <f t="shared" si="55"/>
        <v>-36894400</v>
      </c>
    </row>
    <row r="3539" spans="4:7" x14ac:dyDescent="0.3">
      <c r="D3539" s="2" t="s">
        <v>3784</v>
      </c>
      <c r="E3539" s="2">
        <v>28045540</v>
      </c>
      <c r="F3539" s="2">
        <v>65000000</v>
      </c>
      <c r="G3539" s="2">
        <f t="shared" si="55"/>
        <v>-36954460</v>
      </c>
    </row>
    <row r="3540" spans="4:7" x14ac:dyDescent="0.3">
      <c r="D3540" s="2" t="s">
        <v>5952</v>
      </c>
      <c r="E3540" s="2">
        <v>7916887</v>
      </c>
      <c r="F3540" s="2">
        <v>45000000</v>
      </c>
      <c r="G3540" s="2">
        <f t="shared" si="55"/>
        <v>-37083113</v>
      </c>
    </row>
    <row r="3541" spans="4:7" x14ac:dyDescent="0.3">
      <c r="D3541" s="2" t="s">
        <v>7067</v>
      </c>
      <c r="E3541" s="2">
        <v>623374</v>
      </c>
      <c r="F3541" s="2">
        <v>38000000</v>
      </c>
      <c r="G3541" s="2">
        <f t="shared" si="55"/>
        <v>-37376626</v>
      </c>
    </row>
    <row r="3542" spans="4:7" x14ac:dyDescent="0.3">
      <c r="D3542" s="2" t="s">
        <v>2403</v>
      </c>
      <c r="E3542" s="2">
        <v>47592825</v>
      </c>
      <c r="F3542" s="2">
        <v>85000000</v>
      </c>
      <c r="G3542" s="2">
        <f t="shared" si="55"/>
        <v>-37407175</v>
      </c>
    </row>
    <row r="3543" spans="4:7" x14ac:dyDescent="0.3">
      <c r="D3543" s="2" t="s">
        <v>6700</v>
      </c>
      <c r="E3543" s="2">
        <v>22433915</v>
      </c>
      <c r="F3543" s="2">
        <v>60000000</v>
      </c>
      <c r="G3543" s="2">
        <f t="shared" si="55"/>
        <v>-37566085</v>
      </c>
    </row>
    <row r="3544" spans="4:7" x14ac:dyDescent="0.3">
      <c r="D3544" s="2" t="s">
        <v>6706</v>
      </c>
      <c r="E3544" s="2">
        <v>22326247</v>
      </c>
      <c r="F3544" s="2">
        <v>60000000</v>
      </c>
      <c r="G3544" s="2">
        <f t="shared" si="55"/>
        <v>-37673753</v>
      </c>
    </row>
    <row r="3545" spans="4:7" x14ac:dyDescent="0.3">
      <c r="D3545" s="2" t="s">
        <v>6178</v>
      </c>
      <c r="E3545" s="2">
        <v>6105175</v>
      </c>
      <c r="F3545" s="2">
        <v>44000000</v>
      </c>
      <c r="G3545" s="2">
        <f t="shared" si="55"/>
        <v>-37894825</v>
      </c>
    </row>
    <row r="3546" spans="4:7" x14ac:dyDescent="0.3">
      <c r="D3546" s="2" t="s">
        <v>3865</v>
      </c>
      <c r="E3546" s="2">
        <v>25052000</v>
      </c>
      <c r="F3546" s="2">
        <v>63000000</v>
      </c>
      <c r="G3546" s="2">
        <f t="shared" si="55"/>
        <v>-37948000</v>
      </c>
    </row>
    <row r="3547" spans="4:7" x14ac:dyDescent="0.3">
      <c r="D3547" s="2" t="s">
        <v>3113</v>
      </c>
      <c r="E3547" s="2">
        <v>42044321</v>
      </c>
      <c r="F3547" s="2">
        <v>80000000</v>
      </c>
      <c r="G3547" s="2">
        <f t="shared" si="55"/>
        <v>-37955679</v>
      </c>
    </row>
    <row r="3548" spans="4:7" x14ac:dyDescent="0.3">
      <c r="D3548" s="2" t="s">
        <v>3203</v>
      </c>
      <c r="E3548" s="2">
        <v>36976367</v>
      </c>
      <c r="F3548" s="2">
        <v>75000000</v>
      </c>
      <c r="G3548" s="2">
        <f t="shared" si="55"/>
        <v>-38023633</v>
      </c>
    </row>
    <row r="3549" spans="4:7" x14ac:dyDescent="0.3">
      <c r="D3549" s="2" t="s">
        <v>7989</v>
      </c>
      <c r="E3549" s="2">
        <v>16640210</v>
      </c>
      <c r="F3549" s="2">
        <v>55000000</v>
      </c>
      <c r="G3549" s="2">
        <f t="shared" si="55"/>
        <v>-38359790</v>
      </c>
    </row>
    <row r="3550" spans="4:7" x14ac:dyDescent="0.3">
      <c r="D3550" s="2" t="s">
        <v>5957</v>
      </c>
      <c r="E3550" s="2">
        <v>6565495</v>
      </c>
      <c r="F3550" s="2">
        <v>45000000</v>
      </c>
      <c r="G3550" s="2">
        <f t="shared" si="55"/>
        <v>-38434505</v>
      </c>
    </row>
    <row r="3551" spans="4:7" x14ac:dyDescent="0.3">
      <c r="D3551" s="2" t="s">
        <v>3125</v>
      </c>
      <c r="E3551" s="2">
        <v>41523271</v>
      </c>
      <c r="F3551" s="2">
        <v>80000000</v>
      </c>
      <c r="G3551" s="2">
        <f t="shared" si="55"/>
        <v>-38476729</v>
      </c>
    </row>
    <row r="3552" spans="4:7" x14ac:dyDescent="0.3">
      <c r="D3552" s="2" t="s">
        <v>4774</v>
      </c>
      <c r="E3552" s="2">
        <v>16264475</v>
      </c>
      <c r="F3552" s="2">
        <v>55000000</v>
      </c>
      <c r="G3552" s="2">
        <f t="shared" si="55"/>
        <v>-38735525</v>
      </c>
    </row>
    <row r="3553" spans="4:7" x14ac:dyDescent="0.3">
      <c r="D3553" s="2" t="s">
        <v>4796</v>
      </c>
      <c r="E3553" s="2">
        <v>16088610</v>
      </c>
      <c r="F3553" s="2">
        <v>55000000</v>
      </c>
      <c r="G3553" s="2">
        <f t="shared" si="55"/>
        <v>-38911390</v>
      </c>
    </row>
    <row r="3554" spans="4:7" x14ac:dyDescent="0.3">
      <c r="D3554" s="2" t="s">
        <v>11424</v>
      </c>
      <c r="E3554" s="2">
        <v>1027749</v>
      </c>
      <c r="F3554" s="2">
        <v>40000000</v>
      </c>
      <c r="G3554" s="2">
        <f t="shared" si="55"/>
        <v>-38972251</v>
      </c>
    </row>
    <row r="3555" spans="4:7" x14ac:dyDescent="0.3">
      <c r="D3555" s="2" t="s">
        <v>3582</v>
      </c>
      <c r="E3555" s="2">
        <v>28965197</v>
      </c>
      <c r="F3555" s="2">
        <v>68000000</v>
      </c>
      <c r="G3555" s="2">
        <f t="shared" si="55"/>
        <v>-39034803</v>
      </c>
    </row>
    <row r="3556" spans="4:7" x14ac:dyDescent="0.3">
      <c r="D3556" s="2" t="s">
        <v>5487</v>
      </c>
      <c r="E3556" s="2">
        <v>10706786</v>
      </c>
      <c r="F3556" s="2">
        <v>50000000</v>
      </c>
      <c r="G3556" s="2">
        <f t="shared" si="55"/>
        <v>-39293214</v>
      </c>
    </row>
    <row r="3557" spans="4:7" x14ac:dyDescent="0.3">
      <c r="D3557" s="2" t="s">
        <v>6185</v>
      </c>
      <c r="E3557" s="2">
        <v>5664251</v>
      </c>
      <c r="F3557" s="2">
        <v>45000000</v>
      </c>
      <c r="G3557" s="2">
        <f t="shared" si="55"/>
        <v>-39335749</v>
      </c>
    </row>
    <row r="3558" spans="4:7" x14ac:dyDescent="0.3">
      <c r="D3558" s="2" t="s">
        <v>6856</v>
      </c>
      <c r="E3558" s="2">
        <v>652526</v>
      </c>
      <c r="F3558" s="2">
        <v>40000000</v>
      </c>
      <c r="G3558" s="2">
        <f t="shared" si="55"/>
        <v>-39347474</v>
      </c>
    </row>
    <row r="3559" spans="4:7" x14ac:dyDescent="0.3">
      <c r="D3559" s="2" t="s">
        <v>2765</v>
      </c>
      <c r="E3559" s="2">
        <v>50628009</v>
      </c>
      <c r="F3559" s="2">
        <v>90000000</v>
      </c>
      <c r="G3559" s="2">
        <f t="shared" si="55"/>
        <v>-39371991</v>
      </c>
    </row>
    <row r="3560" spans="4:7" x14ac:dyDescent="0.3">
      <c r="D3560" s="2" t="s">
        <v>3266</v>
      </c>
      <c r="E3560" s="2">
        <v>32616869</v>
      </c>
      <c r="F3560" s="2">
        <v>72000000</v>
      </c>
      <c r="G3560" s="2">
        <f t="shared" si="55"/>
        <v>-39383131</v>
      </c>
    </row>
    <row r="3561" spans="4:7" x14ac:dyDescent="0.3">
      <c r="D3561" s="2" t="s">
        <v>5429</v>
      </c>
      <c r="E3561" s="2">
        <v>10556196</v>
      </c>
      <c r="F3561" s="2">
        <v>50000000</v>
      </c>
      <c r="G3561" s="2">
        <f t="shared" si="55"/>
        <v>-39443804</v>
      </c>
    </row>
    <row r="3562" spans="4:7" x14ac:dyDescent="0.3">
      <c r="D3562" s="2" t="s">
        <v>6846</v>
      </c>
      <c r="E3562" s="2">
        <v>511920</v>
      </c>
      <c r="F3562" s="2">
        <v>40000000</v>
      </c>
      <c r="G3562" s="2">
        <f t="shared" si="55"/>
        <v>-39488080</v>
      </c>
    </row>
    <row r="3563" spans="4:7" x14ac:dyDescent="0.3">
      <c r="D3563" s="2" t="s">
        <v>5439</v>
      </c>
      <c r="E3563" s="2">
        <v>10400000</v>
      </c>
      <c r="F3563" s="2">
        <v>50000000</v>
      </c>
      <c r="G3563" s="2">
        <f t="shared" si="55"/>
        <v>-39600000</v>
      </c>
    </row>
    <row r="3564" spans="4:7" x14ac:dyDescent="0.3">
      <c r="D3564" s="2" t="s">
        <v>3440</v>
      </c>
      <c r="E3564" s="2">
        <v>30157016</v>
      </c>
      <c r="F3564" s="2">
        <v>70000000</v>
      </c>
      <c r="G3564" s="2">
        <f t="shared" si="55"/>
        <v>-39842984</v>
      </c>
    </row>
    <row r="3565" spans="4:7" x14ac:dyDescent="0.3">
      <c r="D3565" s="2" t="s">
        <v>5453</v>
      </c>
      <c r="E3565" s="2">
        <v>10137232</v>
      </c>
      <c r="F3565" s="2">
        <v>50000000</v>
      </c>
      <c r="G3565" s="2">
        <f t="shared" si="55"/>
        <v>-39862768</v>
      </c>
    </row>
    <row r="3566" spans="4:7" x14ac:dyDescent="0.3">
      <c r="D3566" s="2" t="s">
        <v>6882</v>
      </c>
      <c r="E3566" s="2">
        <v>128978</v>
      </c>
      <c r="F3566" s="2">
        <v>40000000</v>
      </c>
      <c r="G3566" s="2">
        <f t="shared" si="55"/>
        <v>-39871022</v>
      </c>
    </row>
    <row r="3567" spans="4:7" x14ac:dyDescent="0.3">
      <c r="D3567" s="2" t="s">
        <v>7033</v>
      </c>
      <c r="E3567" s="2">
        <v>16991902</v>
      </c>
      <c r="F3567" s="2">
        <v>57000000</v>
      </c>
      <c r="G3567" s="2">
        <f t="shared" si="55"/>
        <v>-40008098</v>
      </c>
    </row>
    <row r="3568" spans="4:7" x14ac:dyDescent="0.3">
      <c r="D3568" s="2" t="s">
        <v>5456</v>
      </c>
      <c r="E3568" s="2">
        <v>9795017</v>
      </c>
      <c r="F3568" s="2">
        <v>50000000</v>
      </c>
      <c r="G3568" s="2">
        <f t="shared" si="55"/>
        <v>-40204983</v>
      </c>
    </row>
    <row r="3569" spans="4:7" x14ac:dyDescent="0.3">
      <c r="D3569" s="2" t="s">
        <v>4397</v>
      </c>
      <c r="E3569" s="2">
        <v>19781879</v>
      </c>
      <c r="F3569" s="2">
        <v>60000000</v>
      </c>
      <c r="G3569" s="2">
        <f t="shared" si="55"/>
        <v>-40218121</v>
      </c>
    </row>
    <row r="3570" spans="4:7" x14ac:dyDescent="0.3">
      <c r="D3570" s="2" t="s">
        <v>5974</v>
      </c>
      <c r="E3570" s="2">
        <v>4584886</v>
      </c>
      <c r="F3570" s="2">
        <v>45000000</v>
      </c>
      <c r="G3570" s="2">
        <f t="shared" si="55"/>
        <v>-40415114</v>
      </c>
    </row>
    <row r="3571" spans="4:7" x14ac:dyDescent="0.3">
      <c r="D3571" s="2" t="s">
        <v>5465</v>
      </c>
      <c r="E3571" s="2">
        <v>19445217</v>
      </c>
      <c r="F3571" s="2">
        <v>60000000</v>
      </c>
      <c r="G3571" s="2">
        <f t="shared" si="55"/>
        <v>-40554783</v>
      </c>
    </row>
    <row r="3572" spans="4:7" x14ac:dyDescent="0.3">
      <c r="D3572" s="2" t="s">
        <v>2787</v>
      </c>
      <c r="E3572" s="2">
        <v>39442871</v>
      </c>
      <c r="F3572" s="2">
        <v>80000000</v>
      </c>
      <c r="G3572" s="2">
        <f t="shared" si="55"/>
        <v>-40557129</v>
      </c>
    </row>
    <row r="3573" spans="4:7" x14ac:dyDescent="0.3">
      <c r="D3573" s="2" t="s">
        <v>1424</v>
      </c>
      <c r="E3573" s="2">
        <v>76418654</v>
      </c>
      <c r="F3573" s="2">
        <v>117000000</v>
      </c>
      <c r="G3573" s="2">
        <f t="shared" si="55"/>
        <v>-40581346</v>
      </c>
    </row>
    <row r="3574" spans="4:7" x14ac:dyDescent="0.3">
      <c r="D3574" s="2" t="s">
        <v>3273</v>
      </c>
      <c r="E3574" s="2">
        <v>18947630</v>
      </c>
      <c r="F3574" s="2">
        <v>59660000</v>
      </c>
      <c r="G3574" s="2">
        <f t="shared" si="55"/>
        <v>-40712370</v>
      </c>
    </row>
    <row r="3575" spans="4:7" x14ac:dyDescent="0.3">
      <c r="D3575" s="2" t="s">
        <v>2995</v>
      </c>
      <c r="E3575" s="2">
        <v>35286428</v>
      </c>
      <c r="F3575" s="2">
        <v>76000000</v>
      </c>
      <c r="G3575" s="2">
        <f t="shared" si="55"/>
        <v>-40713572</v>
      </c>
    </row>
    <row r="3576" spans="4:7" x14ac:dyDescent="0.3">
      <c r="D3576" s="2" t="s">
        <v>4819</v>
      </c>
      <c r="E3576" s="2">
        <v>6167817</v>
      </c>
      <c r="F3576" s="2">
        <v>47000000</v>
      </c>
      <c r="G3576" s="2">
        <f t="shared" si="55"/>
        <v>-40832183</v>
      </c>
    </row>
    <row r="3577" spans="4:7" x14ac:dyDescent="0.3">
      <c r="D3577" s="2" t="s">
        <v>3471</v>
      </c>
      <c r="E3577" s="2">
        <v>19076815</v>
      </c>
      <c r="F3577" s="2">
        <v>60000000</v>
      </c>
      <c r="G3577" s="2">
        <f t="shared" si="55"/>
        <v>-40923185</v>
      </c>
    </row>
    <row r="3578" spans="4:7" x14ac:dyDescent="0.3">
      <c r="D3578" s="2" t="s">
        <v>1950</v>
      </c>
      <c r="E3578" s="2">
        <v>58867694</v>
      </c>
      <c r="F3578" s="2">
        <v>100000000</v>
      </c>
      <c r="G3578" s="2">
        <f t="shared" si="55"/>
        <v>-41132306</v>
      </c>
    </row>
    <row r="3579" spans="4:7" x14ac:dyDescent="0.3">
      <c r="D3579" s="2" t="s">
        <v>1402</v>
      </c>
      <c r="E3579" s="2">
        <v>58607007</v>
      </c>
      <c r="F3579" s="2">
        <v>100000000</v>
      </c>
      <c r="G3579" s="2">
        <f t="shared" si="55"/>
        <v>-41392993</v>
      </c>
    </row>
    <row r="3580" spans="4:7" x14ac:dyDescent="0.3">
      <c r="D3580" s="2" t="s">
        <v>5649</v>
      </c>
      <c r="E3580" s="2">
        <v>5600000</v>
      </c>
      <c r="F3580" s="2">
        <v>47000000</v>
      </c>
      <c r="G3580" s="2">
        <f t="shared" si="55"/>
        <v>-41400000</v>
      </c>
    </row>
    <row r="3581" spans="4:7" x14ac:dyDescent="0.3">
      <c r="D3581" s="2" t="s">
        <v>2503</v>
      </c>
      <c r="E3581" s="2">
        <v>43575716</v>
      </c>
      <c r="F3581" s="2">
        <v>85000000</v>
      </c>
      <c r="G3581" s="2">
        <f t="shared" si="55"/>
        <v>-41424284</v>
      </c>
    </row>
    <row r="3582" spans="4:7" x14ac:dyDescent="0.3">
      <c r="D3582" s="2" t="s">
        <v>2814</v>
      </c>
      <c r="E3582" s="2">
        <v>38542418</v>
      </c>
      <c r="F3582" s="2">
        <v>80000000</v>
      </c>
      <c r="G3582" s="2">
        <f t="shared" si="55"/>
        <v>-41457582</v>
      </c>
    </row>
    <row r="3583" spans="4:7" x14ac:dyDescent="0.3">
      <c r="D3583" s="2" t="s">
        <v>5937</v>
      </c>
      <c r="E3583" s="2">
        <v>15527125</v>
      </c>
      <c r="F3583" s="2">
        <v>57000000</v>
      </c>
      <c r="G3583" s="2">
        <f t="shared" si="55"/>
        <v>-41472875</v>
      </c>
    </row>
    <row r="3584" spans="4:7" x14ac:dyDescent="0.3">
      <c r="D3584" s="2" t="s">
        <v>1003</v>
      </c>
      <c r="E3584" s="2">
        <v>103400692</v>
      </c>
      <c r="F3584" s="2">
        <v>145000000</v>
      </c>
      <c r="G3584" s="2">
        <f t="shared" si="55"/>
        <v>-41599308</v>
      </c>
    </row>
    <row r="3585" spans="4:7" x14ac:dyDescent="0.3">
      <c r="D3585" s="2" t="s">
        <v>954</v>
      </c>
      <c r="E3585" s="2">
        <v>133228348</v>
      </c>
      <c r="F3585" s="2">
        <v>175000000</v>
      </c>
      <c r="G3585" s="2">
        <f t="shared" si="55"/>
        <v>-41771652</v>
      </c>
    </row>
    <row r="3586" spans="4:7" x14ac:dyDescent="0.3">
      <c r="D3586" s="2" t="s">
        <v>2257</v>
      </c>
      <c r="E3586" s="2">
        <v>58220776</v>
      </c>
      <c r="F3586" s="2">
        <v>100000000</v>
      </c>
      <c r="G3586" s="2">
        <f t="shared" si="55"/>
        <v>-41779224</v>
      </c>
    </row>
    <row r="3587" spans="4:7" x14ac:dyDescent="0.3">
      <c r="D3587" s="2" t="s">
        <v>4352</v>
      </c>
      <c r="E3587" s="2">
        <v>18208078</v>
      </c>
      <c r="F3587" s="2">
        <v>60000000</v>
      </c>
      <c r="G3587" s="2">
        <f t="shared" si="55"/>
        <v>-41791922</v>
      </c>
    </row>
    <row r="3588" spans="4:7" x14ac:dyDescent="0.3">
      <c r="D3588" s="2" t="s">
        <v>6039</v>
      </c>
      <c r="E3588" s="2">
        <v>1500000</v>
      </c>
      <c r="F3588" s="2">
        <v>44000000</v>
      </c>
      <c r="G3588" s="2">
        <f t="shared" si="55"/>
        <v>-42500000</v>
      </c>
    </row>
    <row r="3589" spans="4:7" x14ac:dyDescent="0.3">
      <c r="D3589" s="2" t="s">
        <v>2262</v>
      </c>
      <c r="E3589" s="2">
        <v>47474112</v>
      </c>
      <c r="F3589" s="2">
        <v>90000000</v>
      </c>
      <c r="G3589" s="2">
        <f t="shared" ref="G3589:G3652" si="56">E3589-F3589</f>
        <v>-42525888</v>
      </c>
    </row>
    <row r="3590" spans="4:7" x14ac:dyDescent="0.3">
      <c r="D3590" s="2" t="s">
        <v>1827</v>
      </c>
      <c r="E3590" s="2">
        <v>57366262</v>
      </c>
      <c r="F3590" s="2">
        <v>100000000</v>
      </c>
      <c r="G3590" s="2">
        <f t="shared" si="56"/>
        <v>-42633738</v>
      </c>
    </row>
    <row r="3591" spans="4:7" x14ac:dyDescent="0.3">
      <c r="D3591" s="2" t="s">
        <v>4393</v>
      </c>
      <c r="E3591" s="2">
        <v>17281832</v>
      </c>
      <c r="F3591" s="2">
        <v>60000000</v>
      </c>
      <c r="G3591" s="2">
        <f t="shared" si="56"/>
        <v>-42718168</v>
      </c>
    </row>
    <row r="3592" spans="4:7" x14ac:dyDescent="0.3">
      <c r="D3592" s="2" t="s">
        <v>503</v>
      </c>
      <c r="E3592" s="2">
        <v>102176165</v>
      </c>
      <c r="F3592" s="2">
        <v>145000000</v>
      </c>
      <c r="G3592" s="2">
        <f t="shared" si="56"/>
        <v>-42823835</v>
      </c>
    </row>
    <row r="3593" spans="4:7" x14ac:dyDescent="0.3">
      <c r="D3593" s="2" t="s">
        <v>5987</v>
      </c>
      <c r="E3593" s="2">
        <v>2154540</v>
      </c>
      <c r="F3593" s="2">
        <v>45000000</v>
      </c>
      <c r="G3593" s="2">
        <f t="shared" si="56"/>
        <v>-42845460</v>
      </c>
    </row>
    <row r="3594" spans="4:7" x14ac:dyDescent="0.3">
      <c r="D3594" s="2" t="s">
        <v>2267</v>
      </c>
      <c r="E3594" s="2">
        <v>42877165</v>
      </c>
      <c r="F3594" s="2">
        <v>86000000</v>
      </c>
      <c r="G3594" s="2">
        <f t="shared" si="56"/>
        <v>-43122835</v>
      </c>
    </row>
    <row r="3595" spans="4:7" x14ac:dyDescent="0.3">
      <c r="D3595" s="2" t="s">
        <v>4785</v>
      </c>
      <c r="E3595" s="2">
        <v>12870569</v>
      </c>
      <c r="F3595" s="2">
        <v>56000000</v>
      </c>
      <c r="G3595" s="2">
        <f t="shared" si="56"/>
        <v>-43129431</v>
      </c>
    </row>
    <row r="3596" spans="4:7" x14ac:dyDescent="0.3">
      <c r="D3596" s="2" t="s">
        <v>5478</v>
      </c>
      <c r="E3596" s="2">
        <v>6471394</v>
      </c>
      <c r="F3596" s="2">
        <v>50000000</v>
      </c>
      <c r="G3596" s="2">
        <f t="shared" si="56"/>
        <v>-43528606</v>
      </c>
    </row>
    <row r="3597" spans="4:7" x14ac:dyDescent="0.3">
      <c r="D3597" s="2" t="s">
        <v>5483</v>
      </c>
      <c r="E3597" s="2">
        <v>6291602</v>
      </c>
      <c r="F3597" s="2">
        <v>50000000</v>
      </c>
      <c r="G3597" s="2">
        <f t="shared" si="56"/>
        <v>-43708398</v>
      </c>
    </row>
    <row r="3598" spans="4:7" x14ac:dyDescent="0.3">
      <c r="D3598" s="2" t="s">
        <v>6763</v>
      </c>
      <c r="E3598" s="2">
        <v>33201661</v>
      </c>
      <c r="F3598" s="2">
        <v>77000000</v>
      </c>
      <c r="G3598" s="2">
        <f t="shared" si="56"/>
        <v>-43798339</v>
      </c>
    </row>
    <row r="3599" spans="4:7" x14ac:dyDescent="0.3">
      <c r="D3599" s="2" t="s">
        <v>2833</v>
      </c>
      <c r="E3599" s="2">
        <v>36073232</v>
      </c>
      <c r="F3599" s="2">
        <v>80000000</v>
      </c>
      <c r="G3599" s="2">
        <f t="shared" si="56"/>
        <v>-43926768</v>
      </c>
    </row>
    <row r="3600" spans="4:7" x14ac:dyDescent="0.3">
      <c r="D3600" s="2" t="s">
        <v>1590</v>
      </c>
      <c r="E3600" s="2">
        <v>66002193</v>
      </c>
      <c r="F3600" s="2">
        <v>110000000</v>
      </c>
      <c r="G3600" s="2">
        <f t="shared" si="56"/>
        <v>-43997807</v>
      </c>
    </row>
    <row r="3601" spans="4:7" x14ac:dyDescent="0.3">
      <c r="D3601" s="2" t="s">
        <v>1987</v>
      </c>
      <c r="E3601" s="2">
        <v>50802661</v>
      </c>
      <c r="F3601" s="2">
        <v>95000000</v>
      </c>
      <c r="G3601" s="2">
        <f t="shared" si="56"/>
        <v>-44197339</v>
      </c>
    </row>
    <row r="3602" spans="4:7" x14ac:dyDescent="0.3">
      <c r="D3602" s="2" t="s">
        <v>3261</v>
      </c>
      <c r="E3602" s="2">
        <v>27796042</v>
      </c>
      <c r="F3602" s="2">
        <v>72000000</v>
      </c>
      <c r="G3602" s="2">
        <f t="shared" si="56"/>
        <v>-44203958</v>
      </c>
    </row>
    <row r="3603" spans="4:7" x14ac:dyDescent="0.3">
      <c r="D3603" s="2" t="s">
        <v>15775</v>
      </c>
      <c r="E3603" s="2">
        <v>145109</v>
      </c>
      <c r="F3603" s="2">
        <v>45000000</v>
      </c>
      <c r="G3603" s="2">
        <f t="shared" si="56"/>
        <v>-44854891</v>
      </c>
    </row>
    <row r="3604" spans="4:7" x14ac:dyDescent="0.3">
      <c r="D3604" s="2" t="s">
        <v>52</v>
      </c>
      <c r="E3604" s="2">
        <v>200074175</v>
      </c>
      <c r="F3604" s="2">
        <v>245000000</v>
      </c>
      <c r="G3604" s="2">
        <f t="shared" si="56"/>
        <v>-44925825</v>
      </c>
    </row>
    <row r="3605" spans="4:7" x14ac:dyDescent="0.3">
      <c r="D3605" s="2" t="s">
        <v>2436</v>
      </c>
      <c r="E3605" s="2">
        <v>40048332</v>
      </c>
      <c r="F3605" s="2">
        <v>85000000</v>
      </c>
      <c r="G3605" s="2">
        <f t="shared" si="56"/>
        <v>-44951668</v>
      </c>
    </row>
    <row r="3606" spans="4:7" x14ac:dyDescent="0.3">
      <c r="D3606" s="2" t="s">
        <v>3160</v>
      </c>
      <c r="E3606" s="2">
        <v>30013346</v>
      </c>
      <c r="F3606" s="2">
        <v>75000000</v>
      </c>
      <c r="G3606" s="2">
        <f t="shared" si="56"/>
        <v>-44986654</v>
      </c>
    </row>
    <row r="3607" spans="4:7" x14ac:dyDescent="0.3">
      <c r="D3607" s="2" t="s">
        <v>2430</v>
      </c>
      <c r="E3607" s="2">
        <v>44606335</v>
      </c>
      <c r="F3607" s="2">
        <v>90000000</v>
      </c>
      <c r="G3607" s="2">
        <f t="shared" si="56"/>
        <v>-45393665</v>
      </c>
    </row>
    <row r="3608" spans="4:7" x14ac:dyDescent="0.3">
      <c r="D3608" s="2" t="s">
        <v>2820</v>
      </c>
      <c r="E3608" s="2">
        <v>34566746</v>
      </c>
      <c r="F3608" s="2">
        <v>80000000</v>
      </c>
      <c r="G3608" s="2">
        <f t="shared" si="56"/>
        <v>-45433254</v>
      </c>
    </row>
    <row r="3609" spans="4:7" x14ac:dyDescent="0.3">
      <c r="D3609" s="2" t="s">
        <v>3855</v>
      </c>
      <c r="E3609" s="2">
        <v>19548064</v>
      </c>
      <c r="F3609" s="2">
        <v>65000000</v>
      </c>
      <c r="G3609" s="2">
        <f t="shared" si="56"/>
        <v>-45451936</v>
      </c>
    </row>
    <row r="3610" spans="4:7" x14ac:dyDescent="0.3">
      <c r="D3610" s="2" t="s">
        <v>4846</v>
      </c>
      <c r="E3610" s="2">
        <v>9483821</v>
      </c>
      <c r="F3610" s="2">
        <v>55000000</v>
      </c>
      <c r="G3610" s="2">
        <f t="shared" si="56"/>
        <v>-45516179</v>
      </c>
    </row>
    <row r="3611" spans="4:7" x14ac:dyDescent="0.3">
      <c r="D3611" s="2" t="s">
        <v>3193</v>
      </c>
      <c r="E3611" s="2">
        <v>36381716</v>
      </c>
      <c r="F3611" s="2">
        <v>82000000</v>
      </c>
      <c r="G3611" s="2">
        <f t="shared" si="56"/>
        <v>-45618284</v>
      </c>
    </row>
    <row r="3612" spans="4:7" x14ac:dyDescent="0.3">
      <c r="D3612" s="2" t="s">
        <v>3814</v>
      </c>
      <c r="E3612" s="2">
        <v>19059018</v>
      </c>
      <c r="F3612" s="2">
        <v>65000000</v>
      </c>
      <c r="G3612" s="2">
        <f t="shared" si="56"/>
        <v>-45940982</v>
      </c>
    </row>
    <row r="3613" spans="4:7" x14ac:dyDescent="0.3">
      <c r="D3613" s="2" t="s">
        <v>167</v>
      </c>
      <c r="E3613" s="2">
        <v>179020854</v>
      </c>
      <c r="F3613" s="2">
        <v>225000000</v>
      </c>
      <c r="G3613" s="2">
        <f t="shared" si="56"/>
        <v>-45979146</v>
      </c>
    </row>
    <row r="3614" spans="4:7" x14ac:dyDescent="0.3">
      <c r="D3614" s="2" t="s">
        <v>6776</v>
      </c>
      <c r="E3614" s="2">
        <v>13395939</v>
      </c>
      <c r="F3614" s="2">
        <v>60000000</v>
      </c>
      <c r="G3614" s="2">
        <f t="shared" si="56"/>
        <v>-46604061</v>
      </c>
    </row>
    <row r="3615" spans="4:7" x14ac:dyDescent="0.3">
      <c r="D3615" s="2" t="s">
        <v>5470</v>
      </c>
      <c r="E3615" s="2">
        <v>8355815</v>
      </c>
      <c r="F3615" s="2">
        <v>55000000</v>
      </c>
      <c r="G3615" s="2">
        <f t="shared" si="56"/>
        <v>-46644185</v>
      </c>
    </row>
    <row r="3616" spans="4:7" x14ac:dyDescent="0.3">
      <c r="D3616" s="2" t="s">
        <v>5378</v>
      </c>
      <c r="E3616" s="2">
        <v>23159305</v>
      </c>
      <c r="F3616" s="2">
        <v>70000000</v>
      </c>
      <c r="G3616" s="2">
        <f t="shared" si="56"/>
        <v>-46840695</v>
      </c>
    </row>
    <row r="3617" spans="4:7" x14ac:dyDescent="0.3">
      <c r="D3617" s="2" t="s">
        <v>4347</v>
      </c>
      <c r="E3617" s="2">
        <v>13082288</v>
      </c>
      <c r="F3617" s="2">
        <v>60000000</v>
      </c>
      <c r="G3617" s="2">
        <f t="shared" si="56"/>
        <v>-46917712</v>
      </c>
    </row>
    <row r="3618" spans="4:7" x14ac:dyDescent="0.3">
      <c r="D3618" s="2" t="s">
        <v>2825</v>
      </c>
      <c r="E3618" s="2">
        <v>32885565</v>
      </c>
      <c r="F3618" s="2">
        <v>80000000</v>
      </c>
      <c r="G3618" s="2">
        <f t="shared" si="56"/>
        <v>-47114435</v>
      </c>
    </row>
    <row r="3619" spans="4:7" x14ac:dyDescent="0.3">
      <c r="D3619" s="2" t="s">
        <v>7072</v>
      </c>
      <c r="E3619" s="2">
        <v>7871693</v>
      </c>
      <c r="F3619" s="2">
        <v>55000000</v>
      </c>
      <c r="G3619" s="2">
        <f t="shared" si="56"/>
        <v>-47128307</v>
      </c>
    </row>
    <row r="3620" spans="4:7" x14ac:dyDescent="0.3">
      <c r="D3620" s="2" t="s">
        <v>1395</v>
      </c>
      <c r="E3620" s="2">
        <v>57637485</v>
      </c>
      <c r="F3620" s="2">
        <v>105000000</v>
      </c>
      <c r="G3620" s="2">
        <f t="shared" si="56"/>
        <v>-47362515</v>
      </c>
    </row>
    <row r="3621" spans="4:7" x14ac:dyDescent="0.3">
      <c r="D3621" s="2" t="s">
        <v>2524</v>
      </c>
      <c r="E3621" s="2">
        <v>34543701</v>
      </c>
      <c r="F3621" s="2">
        <v>82000000</v>
      </c>
      <c r="G3621" s="2">
        <f t="shared" si="56"/>
        <v>-47456299</v>
      </c>
    </row>
    <row r="3622" spans="4:7" x14ac:dyDescent="0.3">
      <c r="D3622" s="2" t="s">
        <v>5897</v>
      </c>
      <c r="E3622" s="2">
        <v>22531698</v>
      </c>
      <c r="F3622" s="2">
        <v>70000000</v>
      </c>
      <c r="G3622" s="2">
        <f t="shared" si="56"/>
        <v>-47468302</v>
      </c>
    </row>
    <row r="3623" spans="4:7" x14ac:dyDescent="0.3">
      <c r="D3623" s="2" t="s">
        <v>4874</v>
      </c>
      <c r="E3623" s="2">
        <v>7221458</v>
      </c>
      <c r="F3623" s="2">
        <v>55000000</v>
      </c>
      <c r="G3623" s="2">
        <f t="shared" si="56"/>
        <v>-47778542</v>
      </c>
    </row>
    <row r="3624" spans="4:7" x14ac:dyDescent="0.3">
      <c r="D3624" s="2" t="s">
        <v>3846</v>
      </c>
      <c r="E3624" s="2">
        <v>2208939</v>
      </c>
      <c r="F3624" s="2">
        <v>50000000</v>
      </c>
      <c r="G3624" s="2">
        <f t="shared" si="56"/>
        <v>-47791061</v>
      </c>
    </row>
    <row r="3625" spans="4:7" x14ac:dyDescent="0.3">
      <c r="D3625" s="2" t="s">
        <v>5026</v>
      </c>
      <c r="E3625" s="2">
        <v>2175312</v>
      </c>
      <c r="F3625" s="2">
        <v>50000000</v>
      </c>
      <c r="G3625" s="2">
        <f t="shared" si="56"/>
        <v>-47824688</v>
      </c>
    </row>
    <row r="3626" spans="4:7" x14ac:dyDescent="0.3">
      <c r="D3626" s="2" t="s">
        <v>4439</v>
      </c>
      <c r="E3626" s="2">
        <v>12065985</v>
      </c>
      <c r="F3626" s="2">
        <v>60000000</v>
      </c>
      <c r="G3626" s="2">
        <f t="shared" si="56"/>
        <v>-47934015</v>
      </c>
    </row>
    <row r="3627" spans="4:7" x14ac:dyDescent="0.3">
      <c r="D3627" s="2" t="s">
        <v>3820</v>
      </c>
      <c r="E3627" s="2">
        <v>1987287</v>
      </c>
      <c r="F3627" s="2">
        <v>50000000</v>
      </c>
      <c r="G3627" s="2">
        <f t="shared" si="56"/>
        <v>-48012713</v>
      </c>
    </row>
    <row r="3628" spans="4:7" x14ac:dyDescent="0.3">
      <c r="D3628" s="2" t="s">
        <v>4378</v>
      </c>
      <c r="E3628" s="2">
        <v>11802056</v>
      </c>
      <c r="F3628" s="2">
        <v>60000000</v>
      </c>
      <c r="G3628" s="2">
        <f t="shared" si="56"/>
        <v>-48197944</v>
      </c>
    </row>
    <row r="3629" spans="4:7" x14ac:dyDescent="0.3">
      <c r="D3629" s="2" t="s">
        <v>4870</v>
      </c>
      <c r="E3629" s="2">
        <v>5660084</v>
      </c>
      <c r="F3629" s="2">
        <v>54000000</v>
      </c>
      <c r="G3629" s="2">
        <f t="shared" si="56"/>
        <v>-48339916</v>
      </c>
    </row>
    <row r="3630" spans="4:7" x14ac:dyDescent="0.3">
      <c r="D3630" s="2" t="s">
        <v>1613</v>
      </c>
      <c r="E3630" s="2">
        <v>61656849</v>
      </c>
      <c r="F3630" s="2">
        <v>110000000</v>
      </c>
      <c r="G3630" s="2">
        <f t="shared" si="56"/>
        <v>-48343151</v>
      </c>
    </row>
    <row r="3631" spans="4:7" x14ac:dyDescent="0.3">
      <c r="D3631" s="2" t="s">
        <v>1151</v>
      </c>
      <c r="E3631" s="2">
        <v>83348920</v>
      </c>
      <c r="F3631" s="2">
        <v>132000000</v>
      </c>
      <c r="G3631" s="2">
        <f t="shared" si="56"/>
        <v>-48651080</v>
      </c>
    </row>
    <row r="3632" spans="4:7" x14ac:dyDescent="0.3">
      <c r="D3632" s="2" t="s">
        <v>5556</v>
      </c>
      <c r="E3632" s="2">
        <v>1206135</v>
      </c>
      <c r="F3632" s="2">
        <v>50000000</v>
      </c>
      <c r="G3632" s="2">
        <f t="shared" si="56"/>
        <v>-48793865</v>
      </c>
    </row>
    <row r="3633" spans="4:7" x14ac:dyDescent="0.3">
      <c r="D3633" s="2" t="s">
        <v>1635</v>
      </c>
      <c r="E3633" s="2">
        <v>58183966</v>
      </c>
      <c r="F3633" s="2">
        <v>107000000</v>
      </c>
      <c r="G3633" s="2">
        <f t="shared" si="56"/>
        <v>-48816034</v>
      </c>
    </row>
    <row r="3634" spans="4:7" x14ac:dyDescent="0.3">
      <c r="D3634" s="2" t="s">
        <v>1492</v>
      </c>
      <c r="E3634" s="2">
        <v>67155742</v>
      </c>
      <c r="F3634" s="2">
        <v>116000000</v>
      </c>
      <c r="G3634" s="2">
        <f t="shared" si="56"/>
        <v>-48844258</v>
      </c>
    </row>
    <row r="3635" spans="4:7" x14ac:dyDescent="0.3">
      <c r="D3635" s="2" t="s">
        <v>4916</v>
      </c>
      <c r="E3635" s="2">
        <v>5755286</v>
      </c>
      <c r="F3635" s="2">
        <v>55000000</v>
      </c>
      <c r="G3635" s="2">
        <f t="shared" si="56"/>
        <v>-49244714</v>
      </c>
    </row>
    <row r="3636" spans="4:7" x14ac:dyDescent="0.3">
      <c r="D3636" s="2" t="s">
        <v>16683</v>
      </c>
      <c r="E3636" s="2">
        <v>700000</v>
      </c>
      <c r="F3636" s="2">
        <v>50000000</v>
      </c>
      <c r="G3636" s="2">
        <f t="shared" si="56"/>
        <v>-49300000</v>
      </c>
    </row>
    <row r="3637" spans="4:7" x14ac:dyDescent="0.3">
      <c r="D3637" s="2" t="s">
        <v>649</v>
      </c>
      <c r="E3637" s="2">
        <v>150350192</v>
      </c>
      <c r="F3637" s="2">
        <v>200000000</v>
      </c>
      <c r="G3637" s="2">
        <f t="shared" si="56"/>
        <v>-49649808</v>
      </c>
    </row>
    <row r="3638" spans="4:7" x14ac:dyDescent="0.3">
      <c r="D3638" s="2" t="s">
        <v>16380</v>
      </c>
      <c r="E3638" s="2">
        <v>206400</v>
      </c>
      <c r="F3638" s="2">
        <v>50000000</v>
      </c>
      <c r="G3638" s="2">
        <f t="shared" si="56"/>
        <v>-49793600</v>
      </c>
    </row>
    <row r="3639" spans="4:7" x14ac:dyDescent="0.3">
      <c r="D3639" s="2" t="s">
        <v>16246</v>
      </c>
      <c r="E3639" s="2">
        <v>23106</v>
      </c>
      <c r="F3639" s="2">
        <v>50000000</v>
      </c>
      <c r="G3639" s="2">
        <f t="shared" si="56"/>
        <v>-49976894</v>
      </c>
    </row>
    <row r="3640" spans="4:7" x14ac:dyDescent="0.3">
      <c r="D3640" s="2" t="s">
        <v>2960</v>
      </c>
      <c r="E3640" s="2">
        <v>26000610</v>
      </c>
      <c r="F3640" s="2">
        <v>76000000</v>
      </c>
      <c r="G3640" s="2">
        <f t="shared" si="56"/>
        <v>-49999390</v>
      </c>
    </row>
    <row r="3641" spans="4:7" x14ac:dyDescent="0.3">
      <c r="D3641" s="2" t="s">
        <v>2793</v>
      </c>
      <c r="E3641" s="2">
        <v>37899638</v>
      </c>
      <c r="F3641" s="2">
        <v>88000000</v>
      </c>
      <c r="G3641" s="2">
        <f t="shared" si="56"/>
        <v>-50100362</v>
      </c>
    </row>
    <row r="3642" spans="4:7" x14ac:dyDescent="0.3">
      <c r="D3642" s="2" t="s">
        <v>2895</v>
      </c>
      <c r="E3642" s="2">
        <v>1891821</v>
      </c>
      <c r="F3642" s="2">
        <v>52000000</v>
      </c>
      <c r="G3642" s="2">
        <f t="shared" si="56"/>
        <v>-50108179</v>
      </c>
    </row>
    <row r="3643" spans="4:7" x14ac:dyDescent="0.3">
      <c r="D3643" s="2" t="s">
        <v>3491</v>
      </c>
      <c r="E3643" s="2">
        <v>19819494</v>
      </c>
      <c r="F3643" s="2">
        <v>70000000</v>
      </c>
      <c r="G3643" s="2">
        <f t="shared" si="56"/>
        <v>-50180506</v>
      </c>
    </row>
    <row r="3644" spans="4:7" x14ac:dyDescent="0.3">
      <c r="D3644" s="2" t="s">
        <v>4805</v>
      </c>
      <c r="E3644" s="2">
        <v>6768055</v>
      </c>
      <c r="F3644" s="2">
        <v>57000000</v>
      </c>
      <c r="G3644" s="2">
        <f t="shared" si="56"/>
        <v>-50231945</v>
      </c>
    </row>
    <row r="3645" spans="4:7" x14ac:dyDescent="0.3">
      <c r="D3645" s="2" t="s">
        <v>1843</v>
      </c>
      <c r="E3645" s="2">
        <v>54700065</v>
      </c>
      <c r="F3645" s="2">
        <v>105000000</v>
      </c>
      <c r="G3645" s="2">
        <f t="shared" si="56"/>
        <v>-50299935</v>
      </c>
    </row>
    <row r="3646" spans="4:7" x14ac:dyDescent="0.3">
      <c r="D3646" s="2" t="s">
        <v>1876</v>
      </c>
      <c r="E3646" s="2">
        <v>49392095</v>
      </c>
      <c r="F3646" s="2">
        <v>100000000</v>
      </c>
      <c r="G3646" s="2">
        <f t="shared" si="56"/>
        <v>-50607905</v>
      </c>
    </row>
    <row r="3647" spans="4:7" x14ac:dyDescent="0.3">
      <c r="D3647" s="2" t="s">
        <v>743</v>
      </c>
      <c r="E3647" s="2">
        <v>104383624</v>
      </c>
      <c r="F3647" s="2">
        <v>155000000</v>
      </c>
      <c r="G3647" s="2">
        <f t="shared" si="56"/>
        <v>-50616376</v>
      </c>
    </row>
    <row r="3648" spans="4:7" x14ac:dyDescent="0.3">
      <c r="D3648" s="2" t="s">
        <v>1881</v>
      </c>
      <c r="E3648" s="2">
        <v>39292022</v>
      </c>
      <c r="F3648" s="2">
        <v>90000000</v>
      </c>
      <c r="G3648" s="2">
        <f t="shared" si="56"/>
        <v>-50707978</v>
      </c>
    </row>
    <row r="3649" spans="4:7" x14ac:dyDescent="0.3">
      <c r="D3649" s="2" t="s">
        <v>4359</v>
      </c>
      <c r="E3649" s="2">
        <v>14218868</v>
      </c>
      <c r="F3649" s="2">
        <v>65000000</v>
      </c>
      <c r="G3649" s="2">
        <f t="shared" si="56"/>
        <v>-50781132</v>
      </c>
    </row>
    <row r="3650" spans="4:7" x14ac:dyDescent="0.3">
      <c r="D3650" s="2" t="s">
        <v>3480</v>
      </c>
      <c r="E3650" s="2">
        <v>18990542</v>
      </c>
      <c r="F3650" s="2">
        <v>70000000</v>
      </c>
      <c r="G3650" s="2">
        <f t="shared" si="56"/>
        <v>-51009458</v>
      </c>
    </row>
    <row r="3651" spans="4:7" x14ac:dyDescent="0.3">
      <c r="D3651" s="2" t="s">
        <v>3532</v>
      </c>
      <c r="E3651" s="2">
        <v>18821279</v>
      </c>
      <c r="F3651" s="2">
        <v>70000000</v>
      </c>
      <c r="G3651" s="2">
        <f t="shared" si="56"/>
        <v>-51178721</v>
      </c>
    </row>
    <row r="3652" spans="4:7" x14ac:dyDescent="0.3">
      <c r="D3652" s="2" t="s">
        <v>3828</v>
      </c>
      <c r="E3652" s="2">
        <v>13750556</v>
      </c>
      <c r="F3652" s="2">
        <v>65000000</v>
      </c>
      <c r="G3652" s="2">
        <f t="shared" si="56"/>
        <v>-51249444</v>
      </c>
    </row>
    <row r="3653" spans="4:7" x14ac:dyDescent="0.3">
      <c r="D3653" s="2" t="s">
        <v>1141</v>
      </c>
      <c r="E3653" s="2">
        <v>83024900</v>
      </c>
      <c r="F3653" s="2">
        <v>135000000</v>
      </c>
      <c r="G3653" s="2">
        <f t="shared" ref="G3653:G3716" si="57">E3653-F3653</f>
        <v>-51975100</v>
      </c>
    </row>
    <row r="3654" spans="4:7" x14ac:dyDescent="0.3">
      <c r="D3654" s="2" t="s">
        <v>3156</v>
      </c>
      <c r="E3654" s="2">
        <v>22751979</v>
      </c>
      <c r="F3654" s="2">
        <v>75000000</v>
      </c>
      <c r="G3654" s="2">
        <f t="shared" si="57"/>
        <v>-52248021</v>
      </c>
    </row>
    <row r="3655" spans="4:7" x14ac:dyDescent="0.3">
      <c r="D3655" s="2" t="s">
        <v>1314</v>
      </c>
      <c r="E3655" s="2">
        <v>32694788</v>
      </c>
      <c r="F3655" s="2">
        <v>85000000</v>
      </c>
      <c r="G3655" s="2">
        <f t="shared" si="57"/>
        <v>-52305212</v>
      </c>
    </row>
    <row r="3656" spans="4:7" x14ac:dyDescent="0.3">
      <c r="D3656" s="2" t="s">
        <v>4404</v>
      </c>
      <c r="E3656" s="2">
        <v>7605668</v>
      </c>
      <c r="F3656" s="2">
        <v>60000000</v>
      </c>
      <c r="G3656" s="2">
        <f t="shared" si="57"/>
        <v>-52394332</v>
      </c>
    </row>
    <row r="3657" spans="4:7" x14ac:dyDescent="0.3">
      <c r="D3657" s="2" t="s">
        <v>2878</v>
      </c>
      <c r="E3657" s="2">
        <v>17473245</v>
      </c>
      <c r="F3657" s="2">
        <v>70000000</v>
      </c>
      <c r="G3657" s="2">
        <f t="shared" si="57"/>
        <v>-52526755</v>
      </c>
    </row>
    <row r="3658" spans="4:7" x14ac:dyDescent="0.3">
      <c r="D3658" s="2" t="s">
        <v>3803</v>
      </c>
      <c r="E3658" s="2">
        <v>17218080</v>
      </c>
      <c r="F3658" s="2">
        <v>70000000</v>
      </c>
      <c r="G3658" s="2">
        <f t="shared" si="57"/>
        <v>-52781920</v>
      </c>
    </row>
    <row r="3659" spans="4:7" x14ac:dyDescent="0.3">
      <c r="D3659" s="2" t="s">
        <v>1497</v>
      </c>
      <c r="E3659" s="2">
        <v>81638674</v>
      </c>
      <c r="F3659" s="2">
        <v>135000000</v>
      </c>
      <c r="G3659" s="2">
        <f t="shared" si="57"/>
        <v>-53361326</v>
      </c>
    </row>
    <row r="3660" spans="4:7" x14ac:dyDescent="0.3">
      <c r="D3660" s="2" t="s">
        <v>2425</v>
      </c>
      <c r="E3660" s="2">
        <v>46440491</v>
      </c>
      <c r="F3660" s="2">
        <v>100000000</v>
      </c>
      <c r="G3660" s="2">
        <f t="shared" si="57"/>
        <v>-53559509</v>
      </c>
    </row>
    <row r="3661" spans="4:7" x14ac:dyDescent="0.3">
      <c r="D3661" s="2" t="s">
        <v>411</v>
      </c>
      <c r="E3661" s="2">
        <v>130468626</v>
      </c>
      <c r="F3661" s="2">
        <v>185000000</v>
      </c>
      <c r="G3661" s="2">
        <f t="shared" si="57"/>
        <v>-54531374</v>
      </c>
    </row>
    <row r="3662" spans="4:7" x14ac:dyDescent="0.3">
      <c r="D3662" s="2" t="s">
        <v>2332</v>
      </c>
      <c r="E3662" s="2">
        <v>20315324</v>
      </c>
      <c r="F3662" s="2">
        <v>75000000</v>
      </c>
      <c r="G3662" s="2">
        <f t="shared" si="57"/>
        <v>-54684676</v>
      </c>
    </row>
    <row r="3663" spans="4:7" x14ac:dyDescent="0.3">
      <c r="D3663" s="2" t="s">
        <v>3807</v>
      </c>
      <c r="E3663" s="2">
        <v>10014234</v>
      </c>
      <c r="F3663" s="2">
        <v>65000000</v>
      </c>
      <c r="G3663" s="2">
        <f t="shared" si="57"/>
        <v>-54985766</v>
      </c>
    </row>
    <row r="3664" spans="4:7" x14ac:dyDescent="0.3">
      <c r="D3664" s="2" t="s">
        <v>1385</v>
      </c>
      <c r="E3664" s="2">
        <v>64736114</v>
      </c>
      <c r="F3664" s="2">
        <v>120000000</v>
      </c>
      <c r="G3664" s="2">
        <f t="shared" si="57"/>
        <v>-55263886</v>
      </c>
    </row>
    <row r="3665" spans="4:7" x14ac:dyDescent="0.3">
      <c r="D3665" s="2" t="s">
        <v>4410</v>
      </c>
      <c r="E3665" s="2">
        <v>4535117</v>
      </c>
      <c r="F3665" s="2">
        <v>60000000</v>
      </c>
      <c r="G3665" s="2">
        <f t="shared" si="57"/>
        <v>-55464883</v>
      </c>
    </row>
    <row r="3666" spans="4:7" x14ac:dyDescent="0.3">
      <c r="D3666" s="2" t="s">
        <v>3485</v>
      </c>
      <c r="E3666" s="2">
        <v>14294842</v>
      </c>
      <c r="F3666" s="2">
        <v>70000000</v>
      </c>
      <c r="G3666" s="2">
        <f t="shared" si="57"/>
        <v>-55705158</v>
      </c>
    </row>
    <row r="3667" spans="4:7" x14ac:dyDescent="0.3">
      <c r="D3667" s="2" t="s">
        <v>449</v>
      </c>
      <c r="E3667" s="2">
        <v>124051759</v>
      </c>
      <c r="F3667" s="2">
        <v>180000000</v>
      </c>
      <c r="G3667" s="2">
        <f t="shared" si="57"/>
        <v>-55948241</v>
      </c>
    </row>
    <row r="3668" spans="4:7" x14ac:dyDescent="0.3">
      <c r="D3668" s="2" t="s">
        <v>1100</v>
      </c>
      <c r="E3668" s="2">
        <v>93926386</v>
      </c>
      <c r="F3668" s="2">
        <v>150000000</v>
      </c>
      <c r="G3668" s="2">
        <f t="shared" si="57"/>
        <v>-56073614</v>
      </c>
    </row>
    <row r="3669" spans="4:7" x14ac:dyDescent="0.3">
      <c r="D3669" s="2" t="s">
        <v>495</v>
      </c>
      <c r="E3669" s="2">
        <v>113745408</v>
      </c>
      <c r="F3669" s="2">
        <v>170000000</v>
      </c>
      <c r="G3669" s="2">
        <f t="shared" si="57"/>
        <v>-56254592</v>
      </c>
    </row>
    <row r="3670" spans="4:7" x14ac:dyDescent="0.3">
      <c r="D3670" s="2" t="s">
        <v>3497</v>
      </c>
      <c r="E3670" s="2">
        <v>13596911</v>
      </c>
      <c r="F3670" s="2">
        <v>70000000</v>
      </c>
      <c r="G3670" s="2">
        <f t="shared" si="57"/>
        <v>-56403089</v>
      </c>
    </row>
    <row r="3671" spans="4:7" x14ac:dyDescent="0.3">
      <c r="D3671" s="2" t="s">
        <v>4897</v>
      </c>
      <c r="E3671" s="2">
        <v>33574332</v>
      </c>
      <c r="F3671" s="2">
        <v>90000000</v>
      </c>
      <c r="G3671" s="2">
        <f t="shared" si="57"/>
        <v>-56425668</v>
      </c>
    </row>
    <row r="3672" spans="4:7" x14ac:dyDescent="0.3">
      <c r="D3672" s="2" t="s">
        <v>2902</v>
      </c>
      <c r="E3672" s="2">
        <v>23219748</v>
      </c>
      <c r="F3672" s="2">
        <v>80000000</v>
      </c>
      <c r="G3672" s="2">
        <f t="shared" si="57"/>
        <v>-56780252</v>
      </c>
    </row>
    <row r="3673" spans="4:7" x14ac:dyDescent="0.3">
      <c r="D3673" s="2" t="s">
        <v>1213</v>
      </c>
      <c r="E3673" s="2">
        <v>77564037</v>
      </c>
      <c r="F3673" s="2">
        <v>135000000</v>
      </c>
      <c r="G3673" s="2">
        <f t="shared" si="57"/>
        <v>-57435963</v>
      </c>
    </row>
    <row r="3674" spans="4:7" x14ac:dyDescent="0.3">
      <c r="D3674" s="2" t="s">
        <v>2845</v>
      </c>
      <c r="E3674" s="2">
        <v>20950820</v>
      </c>
      <c r="F3674" s="2">
        <v>80000000</v>
      </c>
      <c r="G3674" s="2">
        <f t="shared" si="57"/>
        <v>-59049180</v>
      </c>
    </row>
    <row r="3675" spans="4:7" x14ac:dyDescent="0.3">
      <c r="D3675" s="2" t="s">
        <v>91</v>
      </c>
      <c r="E3675" s="2">
        <v>200807262</v>
      </c>
      <c r="F3675" s="2">
        <v>260000000</v>
      </c>
      <c r="G3675" s="2">
        <f t="shared" si="57"/>
        <v>-59192738</v>
      </c>
    </row>
    <row r="3676" spans="4:7" x14ac:dyDescent="0.3">
      <c r="D3676" s="2" t="s">
        <v>8692</v>
      </c>
      <c r="E3676" s="2">
        <v>668171</v>
      </c>
      <c r="F3676" s="2">
        <v>60000000</v>
      </c>
      <c r="G3676" s="2">
        <f t="shared" si="57"/>
        <v>-59331829</v>
      </c>
    </row>
    <row r="3677" spans="4:7" x14ac:dyDescent="0.3">
      <c r="D3677" s="2" t="s">
        <v>4791</v>
      </c>
      <c r="E3677" s="2">
        <v>11466088</v>
      </c>
      <c r="F3677" s="2">
        <v>71000000</v>
      </c>
      <c r="G3677" s="2">
        <f t="shared" si="57"/>
        <v>-59533912</v>
      </c>
    </row>
    <row r="3678" spans="4:7" x14ac:dyDescent="0.3">
      <c r="D3678" s="2" t="s">
        <v>15313</v>
      </c>
      <c r="E3678" s="2">
        <v>231417</v>
      </c>
      <c r="F3678" s="2">
        <v>60000000</v>
      </c>
      <c r="G3678" s="2">
        <f t="shared" si="57"/>
        <v>-59768583</v>
      </c>
    </row>
    <row r="3679" spans="4:7" x14ac:dyDescent="0.3">
      <c r="D3679" s="2" t="s">
        <v>1861</v>
      </c>
      <c r="E3679" s="2">
        <v>40198710</v>
      </c>
      <c r="F3679" s="2">
        <v>100000000</v>
      </c>
      <c r="G3679" s="2">
        <f t="shared" si="57"/>
        <v>-59801290</v>
      </c>
    </row>
    <row r="3680" spans="4:7" x14ac:dyDescent="0.3">
      <c r="D3680" s="2" t="s">
        <v>1585</v>
      </c>
      <c r="E3680" s="2">
        <v>50026353</v>
      </c>
      <c r="F3680" s="2">
        <v>110000000</v>
      </c>
      <c r="G3680" s="2">
        <f t="shared" si="57"/>
        <v>-59973647</v>
      </c>
    </row>
    <row r="3681" spans="4:7" x14ac:dyDescent="0.3">
      <c r="D3681" s="2" t="s">
        <v>4366</v>
      </c>
      <c r="E3681" s="2">
        <v>22451</v>
      </c>
      <c r="F3681" s="2">
        <v>60000000</v>
      </c>
      <c r="G3681" s="2">
        <f t="shared" si="57"/>
        <v>-59977549</v>
      </c>
    </row>
    <row r="3682" spans="4:7" x14ac:dyDescent="0.3">
      <c r="D3682" s="2" t="s">
        <v>2852</v>
      </c>
      <c r="E3682" s="2">
        <v>19673424</v>
      </c>
      <c r="F3682" s="2">
        <v>80000000</v>
      </c>
      <c r="G3682" s="2">
        <f t="shared" si="57"/>
        <v>-60326576</v>
      </c>
    </row>
    <row r="3683" spans="4:7" x14ac:dyDescent="0.3">
      <c r="D3683" s="2" t="s">
        <v>3166</v>
      </c>
      <c r="E3683" s="2">
        <v>14567883</v>
      </c>
      <c r="F3683" s="2">
        <v>75000000</v>
      </c>
      <c r="G3683" s="2">
        <f t="shared" si="57"/>
        <v>-60432117</v>
      </c>
    </row>
    <row r="3684" spans="4:7" x14ac:dyDescent="0.3">
      <c r="D3684" s="2" t="s">
        <v>2856</v>
      </c>
      <c r="E3684" s="2">
        <v>19480739</v>
      </c>
      <c r="F3684" s="2">
        <v>80000000</v>
      </c>
      <c r="G3684" s="2">
        <f t="shared" si="57"/>
        <v>-60519261</v>
      </c>
    </row>
    <row r="3685" spans="4:7" x14ac:dyDescent="0.3">
      <c r="D3685" s="2" t="s">
        <v>4313</v>
      </c>
      <c r="E3685" s="2">
        <v>26082914</v>
      </c>
      <c r="F3685" s="2">
        <v>87000000</v>
      </c>
      <c r="G3685" s="2">
        <f t="shared" si="57"/>
        <v>-60917086</v>
      </c>
    </row>
    <row r="3686" spans="4:7" x14ac:dyDescent="0.3">
      <c r="D3686" s="2" t="s">
        <v>1078</v>
      </c>
      <c r="E3686" s="2">
        <v>68642452</v>
      </c>
      <c r="F3686" s="2">
        <v>130000000</v>
      </c>
      <c r="G3686" s="2">
        <f t="shared" si="57"/>
        <v>-61357548</v>
      </c>
    </row>
    <row r="3687" spans="4:7" x14ac:dyDescent="0.3">
      <c r="D3687" s="2" t="s">
        <v>3502</v>
      </c>
      <c r="E3687" s="2">
        <v>8460990</v>
      </c>
      <c r="F3687" s="2">
        <v>70000000</v>
      </c>
      <c r="G3687" s="2">
        <f t="shared" si="57"/>
        <v>-61539010</v>
      </c>
    </row>
    <row r="3688" spans="4:7" x14ac:dyDescent="0.3">
      <c r="D3688" s="2" t="s">
        <v>2866</v>
      </c>
      <c r="E3688" s="2">
        <v>18318000</v>
      </c>
      <c r="F3688" s="2">
        <v>80000000</v>
      </c>
      <c r="G3688" s="2">
        <f t="shared" si="57"/>
        <v>-61682000</v>
      </c>
    </row>
    <row r="3689" spans="4:7" x14ac:dyDescent="0.3">
      <c r="D3689" s="2" t="s">
        <v>439</v>
      </c>
      <c r="E3689" s="2">
        <v>137850096</v>
      </c>
      <c r="F3689" s="2">
        <v>200000000</v>
      </c>
      <c r="G3689" s="2">
        <f t="shared" si="57"/>
        <v>-62149904</v>
      </c>
    </row>
    <row r="3690" spans="4:7" x14ac:dyDescent="0.3">
      <c r="D3690" s="2" t="s">
        <v>2861</v>
      </c>
      <c r="E3690" s="2">
        <v>17593391</v>
      </c>
      <c r="F3690" s="2">
        <v>80000000</v>
      </c>
      <c r="G3690" s="2">
        <f t="shared" si="57"/>
        <v>-62406609</v>
      </c>
    </row>
    <row r="3691" spans="4:7" x14ac:dyDescent="0.3">
      <c r="D3691" s="2" t="s">
        <v>2871</v>
      </c>
      <c r="E3691" s="2">
        <v>27356090</v>
      </c>
      <c r="F3691" s="2">
        <v>90000000</v>
      </c>
      <c r="G3691" s="2">
        <f t="shared" si="57"/>
        <v>-62643910</v>
      </c>
    </row>
    <row r="3692" spans="4:7" x14ac:dyDescent="0.3">
      <c r="D3692" s="2" t="s">
        <v>635</v>
      </c>
      <c r="E3692" s="2">
        <v>102315545</v>
      </c>
      <c r="F3692" s="2">
        <v>165000000</v>
      </c>
      <c r="G3692" s="2">
        <f t="shared" si="57"/>
        <v>-62684455</v>
      </c>
    </row>
    <row r="3693" spans="4:7" x14ac:dyDescent="0.3">
      <c r="D3693" s="2" t="s">
        <v>3507</v>
      </c>
      <c r="E3693" s="2">
        <v>7097125</v>
      </c>
      <c r="F3693" s="2">
        <v>70000000</v>
      </c>
      <c r="G3693" s="2">
        <f t="shared" si="57"/>
        <v>-62902875</v>
      </c>
    </row>
    <row r="3694" spans="4:7" x14ac:dyDescent="0.3">
      <c r="D3694" s="2" t="s">
        <v>1503</v>
      </c>
      <c r="E3694" s="2">
        <v>56114221</v>
      </c>
      <c r="F3694" s="2">
        <v>120000000</v>
      </c>
      <c r="G3694" s="2">
        <f t="shared" si="57"/>
        <v>-63885779</v>
      </c>
    </row>
    <row r="3695" spans="4:7" x14ac:dyDescent="0.3">
      <c r="D3695" s="2" t="s">
        <v>3519</v>
      </c>
      <c r="E3695" s="2">
        <v>5851188</v>
      </c>
      <c r="F3695" s="2">
        <v>70000000</v>
      </c>
      <c r="G3695" s="2">
        <f t="shared" si="57"/>
        <v>-64148812</v>
      </c>
    </row>
    <row r="3696" spans="4:7" x14ac:dyDescent="0.3">
      <c r="D3696" s="2" t="s">
        <v>2273</v>
      </c>
      <c r="E3696" s="2">
        <v>35168677</v>
      </c>
      <c r="F3696" s="2">
        <v>100000000</v>
      </c>
      <c r="G3696" s="2">
        <f t="shared" si="57"/>
        <v>-64831323</v>
      </c>
    </row>
    <row r="3697" spans="4:7" x14ac:dyDescent="0.3">
      <c r="D3697" s="2" t="s">
        <v>3876</v>
      </c>
      <c r="E3697" s="2">
        <v>72413</v>
      </c>
      <c r="F3697" s="2">
        <v>65000000</v>
      </c>
      <c r="G3697" s="2">
        <f t="shared" si="57"/>
        <v>-64927587</v>
      </c>
    </row>
    <row r="3698" spans="4:7" x14ac:dyDescent="0.3">
      <c r="D3698" s="2" t="s">
        <v>2955</v>
      </c>
      <c r="E3698" s="2">
        <v>15071514</v>
      </c>
      <c r="F3698" s="2">
        <v>80000000</v>
      </c>
      <c r="G3698" s="2">
        <f t="shared" si="57"/>
        <v>-64928486</v>
      </c>
    </row>
    <row r="3699" spans="4:7" x14ac:dyDescent="0.3">
      <c r="D3699" s="2" t="s">
        <v>1911</v>
      </c>
      <c r="E3699" s="2">
        <v>35024475</v>
      </c>
      <c r="F3699" s="2">
        <v>100000000</v>
      </c>
      <c r="G3699" s="2">
        <f t="shared" si="57"/>
        <v>-64975525</v>
      </c>
    </row>
    <row r="3700" spans="4:7" x14ac:dyDescent="0.3">
      <c r="D3700" s="2" t="s">
        <v>737</v>
      </c>
      <c r="E3700" s="2">
        <v>89732035</v>
      </c>
      <c r="F3700" s="2">
        <v>155000000</v>
      </c>
      <c r="G3700" s="2">
        <f t="shared" si="57"/>
        <v>-65267965</v>
      </c>
    </row>
    <row r="3701" spans="4:7" x14ac:dyDescent="0.3">
      <c r="D3701" s="2" t="s">
        <v>878</v>
      </c>
      <c r="E3701" s="2">
        <v>83640426</v>
      </c>
      <c r="F3701" s="2">
        <v>150000000</v>
      </c>
      <c r="G3701" s="2">
        <f t="shared" si="57"/>
        <v>-66359574</v>
      </c>
    </row>
    <row r="3702" spans="4:7" x14ac:dyDescent="0.3">
      <c r="D3702" s="2" t="s">
        <v>1892</v>
      </c>
      <c r="E3702" s="2">
        <v>17010646</v>
      </c>
      <c r="F3702" s="2">
        <v>84000000</v>
      </c>
      <c r="G3702" s="2">
        <f t="shared" si="57"/>
        <v>-66989354</v>
      </c>
    </row>
    <row r="3703" spans="4:7" x14ac:dyDescent="0.3">
      <c r="D3703" s="2" t="s">
        <v>1473</v>
      </c>
      <c r="E3703" s="2">
        <v>47952020</v>
      </c>
      <c r="F3703" s="2">
        <v>115000000</v>
      </c>
      <c r="G3703" s="2">
        <f t="shared" si="57"/>
        <v>-67047980</v>
      </c>
    </row>
    <row r="3704" spans="4:7" x14ac:dyDescent="0.3">
      <c r="D3704" s="2" t="s">
        <v>988</v>
      </c>
      <c r="E3704" s="2">
        <v>82161969</v>
      </c>
      <c r="F3704" s="2">
        <v>150000000</v>
      </c>
      <c r="G3704" s="2">
        <f t="shared" si="57"/>
        <v>-67838031</v>
      </c>
    </row>
    <row r="3705" spans="4:7" x14ac:dyDescent="0.3">
      <c r="D3705" s="2" t="s">
        <v>1551</v>
      </c>
      <c r="E3705" s="2">
        <v>42776259</v>
      </c>
      <c r="F3705" s="2">
        <v>112000000</v>
      </c>
      <c r="G3705" s="2">
        <f t="shared" si="57"/>
        <v>-69223741</v>
      </c>
    </row>
    <row r="3706" spans="4:7" x14ac:dyDescent="0.3">
      <c r="D3706" s="2" t="s">
        <v>3567</v>
      </c>
      <c r="E3706" s="2">
        <v>617840</v>
      </c>
      <c r="F3706" s="2">
        <v>70000000</v>
      </c>
      <c r="G3706" s="2">
        <f t="shared" si="57"/>
        <v>-69382160</v>
      </c>
    </row>
    <row r="3707" spans="4:7" x14ac:dyDescent="0.3">
      <c r="D3707" s="2" t="s">
        <v>1226</v>
      </c>
      <c r="E3707" s="2">
        <v>60522097</v>
      </c>
      <c r="F3707" s="2">
        <v>130000000</v>
      </c>
      <c r="G3707" s="2">
        <f t="shared" si="57"/>
        <v>-69477903</v>
      </c>
    </row>
    <row r="3708" spans="4:7" x14ac:dyDescent="0.3">
      <c r="D3708" s="2" t="s">
        <v>3179</v>
      </c>
      <c r="E3708" s="2">
        <v>5409517</v>
      </c>
      <c r="F3708" s="2">
        <v>75000000</v>
      </c>
      <c r="G3708" s="2">
        <f t="shared" si="57"/>
        <v>-69590483</v>
      </c>
    </row>
    <row r="3709" spans="4:7" x14ac:dyDescent="0.3">
      <c r="D3709" s="2" t="s">
        <v>4425</v>
      </c>
      <c r="E3709" s="2">
        <v>10166502</v>
      </c>
      <c r="F3709" s="2">
        <v>80000000</v>
      </c>
      <c r="G3709" s="2">
        <f t="shared" si="57"/>
        <v>-69833498</v>
      </c>
    </row>
    <row r="3710" spans="4:7" x14ac:dyDescent="0.3">
      <c r="D3710" s="2" t="s">
        <v>2884</v>
      </c>
      <c r="E3710" s="2">
        <v>15131330</v>
      </c>
      <c r="F3710" s="2">
        <v>86000000</v>
      </c>
      <c r="G3710" s="2">
        <f t="shared" si="57"/>
        <v>-70868670</v>
      </c>
    </row>
    <row r="3711" spans="4:7" x14ac:dyDescent="0.3">
      <c r="D3711" s="2" t="s">
        <v>1111</v>
      </c>
      <c r="E3711" s="2">
        <v>63992328</v>
      </c>
      <c r="F3711" s="2">
        <v>135000000</v>
      </c>
      <c r="G3711" s="2">
        <f t="shared" si="57"/>
        <v>-71007672</v>
      </c>
    </row>
    <row r="3712" spans="4:7" x14ac:dyDescent="0.3">
      <c r="D3712" s="2" t="s">
        <v>1468</v>
      </c>
      <c r="E3712" s="2">
        <v>40911830</v>
      </c>
      <c r="F3712" s="2">
        <v>115000000</v>
      </c>
      <c r="G3712" s="2">
        <f t="shared" si="57"/>
        <v>-74088170</v>
      </c>
    </row>
    <row r="3713" spans="4:7" x14ac:dyDescent="0.3">
      <c r="D3713" s="2" t="s">
        <v>328</v>
      </c>
      <c r="E3713" s="2">
        <v>125320003</v>
      </c>
      <c r="F3713" s="2">
        <v>200000000</v>
      </c>
      <c r="G3713" s="2">
        <f t="shared" si="57"/>
        <v>-74679997</v>
      </c>
    </row>
    <row r="3714" spans="4:7" x14ac:dyDescent="0.3">
      <c r="D3714" s="2" t="s">
        <v>517</v>
      </c>
      <c r="E3714" s="2">
        <v>100289690</v>
      </c>
      <c r="F3714" s="2">
        <v>175000000</v>
      </c>
      <c r="G3714" s="2">
        <f t="shared" si="57"/>
        <v>-74710310</v>
      </c>
    </row>
    <row r="3715" spans="4:7" x14ac:dyDescent="0.3">
      <c r="D3715" s="2" t="s">
        <v>1850</v>
      </c>
      <c r="E3715" s="2">
        <v>27098580</v>
      </c>
      <c r="F3715" s="2">
        <v>102000000</v>
      </c>
      <c r="G3715" s="2">
        <f t="shared" si="57"/>
        <v>-74901420</v>
      </c>
    </row>
    <row r="3716" spans="4:7" x14ac:dyDescent="0.3">
      <c r="D3716" s="2" t="s">
        <v>1024</v>
      </c>
      <c r="E3716" s="2">
        <v>65007045</v>
      </c>
      <c r="F3716" s="2">
        <v>140000000</v>
      </c>
      <c r="G3716" s="2">
        <f t="shared" si="57"/>
        <v>-74992955</v>
      </c>
    </row>
    <row r="3717" spans="4:7" x14ac:dyDescent="0.3">
      <c r="D3717" s="2" t="s">
        <v>1898</v>
      </c>
      <c r="E3717" s="2">
        <v>24985612</v>
      </c>
      <c r="F3717" s="2">
        <v>100000000</v>
      </c>
      <c r="G3717" s="2">
        <f t="shared" ref="G3717:G3780" si="58">E3717-F3717</f>
        <v>-75014388</v>
      </c>
    </row>
    <row r="3718" spans="4:7" x14ac:dyDescent="0.3">
      <c r="D3718" s="2" t="s">
        <v>1409</v>
      </c>
      <c r="E3718" s="2">
        <v>43929341</v>
      </c>
      <c r="F3718" s="2">
        <v>120000000</v>
      </c>
      <c r="G3718" s="2">
        <f t="shared" si="58"/>
        <v>-76070659</v>
      </c>
    </row>
    <row r="3719" spans="4:7" x14ac:dyDescent="0.3">
      <c r="D3719" s="2" t="s">
        <v>1886</v>
      </c>
      <c r="E3719" s="2">
        <v>28772222</v>
      </c>
      <c r="F3719" s="2">
        <v>105000000</v>
      </c>
      <c r="G3719" s="2">
        <f t="shared" si="58"/>
        <v>-76227778</v>
      </c>
    </row>
    <row r="3720" spans="4:7" x14ac:dyDescent="0.3">
      <c r="D3720" s="2" t="s">
        <v>924</v>
      </c>
      <c r="E3720" s="2">
        <v>73103784</v>
      </c>
      <c r="F3720" s="2">
        <v>150000000</v>
      </c>
      <c r="G3720" s="2">
        <f t="shared" si="58"/>
        <v>-76896216</v>
      </c>
    </row>
    <row r="3721" spans="4:7" x14ac:dyDescent="0.3">
      <c r="D3721" s="2" t="s">
        <v>2028</v>
      </c>
      <c r="E3721" s="2">
        <v>23014504</v>
      </c>
      <c r="F3721" s="2">
        <v>100000000</v>
      </c>
      <c r="G3721" s="2">
        <f t="shared" si="58"/>
        <v>-76985496</v>
      </c>
    </row>
    <row r="3722" spans="4:7" x14ac:dyDescent="0.3">
      <c r="D3722" s="2" t="s">
        <v>524</v>
      </c>
      <c r="E3722" s="2">
        <v>100189501</v>
      </c>
      <c r="F3722" s="2">
        <v>178000000</v>
      </c>
      <c r="G3722" s="2">
        <f t="shared" si="58"/>
        <v>-77810499</v>
      </c>
    </row>
    <row r="3723" spans="4:7" x14ac:dyDescent="0.3">
      <c r="D3723" s="2" t="s">
        <v>2018</v>
      </c>
      <c r="E3723" s="2">
        <v>17176900</v>
      </c>
      <c r="F3723" s="2">
        <v>95000000</v>
      </c>
      <c r="G3723" s="2">
        <f t="shared" si="58"/>
        <v>-77823100</v>
      </c>
    </row>
    <row r="3724" spans="4:7" x14ac:dyDescent="0.3">
      <c r="D3724" s="2" t="s">
        <v>2949</v>
      </c>
      <c r="E3724" s="2">
        <v>1339152</v>
      </c>
      <c r="F3724" s="2">
        <v>81200000</v>
      </c>
      <c r="G3724" s="2">
        <f t="shared" si="58"/>
        <v>-79860848</v>
      </c>
    </row>
    <row r="3725" spans="4:7" x14ac:dyDescent="0.3">
      <c r="D3725" s="2" t="s">
        <v>1222</v>
      </c>
      <c r="E3725" s="2">
        <v>49551662</v>
      </c>
      <c r="F3725" s="2">
        <v>130000000</v>
      </c>
      <c r="G3725" s="2">
        <f t="shared" si="58"/>
        <v>-80448338</v>
      </c>
    </row>
    <row r="3726" spans="4:7" x14ac:dyDescent="0.3">
      <c r="D3726" s="2" t="s">
        <v>1649</v>
      </c>
      <c r="E3726" s="2">
        <v>47396698</v>
      </c>
      <c r="F3726" s="2">
        <v>130000000</v>
      </c>
      <c r="G3726" s="2">
        <f t="shared" si="58"/>
        <v>-82603302</v>
      </c>
    </row>
    <row r="3727" spans="4:7" x14ac:dyDescent="0.3">
      <c r="D3727" s="2" t="s">
        <v>1683</v>
      </c>
      <c r="E3727" s="2">
        <v>6712451</v>
      </c>
      <c r="F3727" s="2">
        <v>90000000</v>
      </c>
      <c r="G3727" s="2">
        <f t="shared" si="58"/>
        <v>-83287549</v>
      </c>
    </row>
    <row r="3728" spans="4:7" x14ac:dyDescent="0.3">
      <c r="D3728" s="2" t="s">
        <v>150</v>
      </c>
      <c r="E3728" s="2">
        <v>141614023</v>
      </c>
      <c r="F3728" s="2">
        <v>225000000</v>
      </c>
      <c r="G3728" s="2">
        <f t="shared" si="58"/>
        <v>-83385977</v>
      </c>
    </row>
    <row r="3729" spans="4:7" x14ac:dyDescent="0.3">
      <c r="D3729" s="2" t="s">
        <v>316</v>
      </c>
      <c r="E3729" s="2">
        <v>116593191</v>
      </c>
      <c r="F3729" s="2">
        <v>200000000</v>
      </c>
      <c r="G3729" s="2">
        <f t="shared" si="58"/>
        <v>-83406809</v>
      </c>
    </row>
    <row r="3730" spans="4:7" x14ac:dyDescent="0.3">
      <c r="D3730" s="2" t="s">
        <v>18107</v>
      </c>
      <c r="E3730" s="2">
        <v>617228</v>
      </c>
      <c r="F3730" s="2">
        <v>84450000</v>
      </c>
      <c r="G3730" s="2">
        <f t="shared" si="58"/>
        <v>-83832772</v>
      </c>
    </row>
    <row r="3731" spans="4:7" x14ac:dyDescent="0.3">
      <c r="D3731" s="2" t="s">
        <v>936</v>
      </c>
      <c r="E3731" s="2">
        <v>64459316</v>
      </c>
      <c r="F3731" s="2">
        <v>149000000</v>
      </c>
      <c r="G3731" s="2">
        <f t="shared" si="58"/>
        <v>-84540684</v>
      </c>
    </row>
    <row r="3732" spans="4:7" x14ac:dyDescent="0.3">
      <c r="D3732" s="2" t="s">
        <v>2056</v>
      </c>
      <c r="E3732" s="2">
        <v>22406362</v>
      </c>
      <c r="F3732" s="2">
        <v>107000000</v>
      </c>
      <c r="G3732" s="2">
        <f t="shared" si="58"/>
        <v>-84593638</v>
      </c>
    </row>
    <row r="3733" spans="4:7" x14ac:dyDescent="0.3">
      <c r="D3733" s="2" t="s">
        <v>1629</v>
      </c>
      <c r="E3733" s="2">
        <v>24004159</v>
      </c>
      <c r="F3733" s="2">
        <v>110000000</v>
      </c>
      <c r="G3733" s="2">
        <f t="shared" si="58"/>
        <v>-85995841</v>
      </c>
    </row>
    <row r="3734" spans="4:7" x14ac:dyDescent="0.3">
      <c r="D3734" s="2" t="s">
        <v>531</v>
      </c>
      <c r="E3734" s="2">
        <v>88246220</v>
      </c>
      <c r="F3734" s="2">
        <v>175000000</v>
      </c>
      <c r="G3734" s="2">
        <f t="shared" si="58"/>
        <v>-86753780</v>
      </c>
    </row>
    <row r="3735" spans="4:7" x14ac:dyDescent="0.3">
      <c r="D3735" s="2" t="s">
        <v>706</v>
      </c>
      <c r="E3735" s="2">
        <v>63143812</v>
      </c>
      <c r="F3735" s="2">
        <v>150000000</v>
      </c>
      <c r="G3735" s="2">
        <f t="shared" si="58"/>
        <v>-86856188</v>
      </c>
    </row>
    <row r="3736" spans="4:7" x14ac:dyDescent="0.3">
      <c r="D3736" s="2" t="s">
        <v>2068</v>
      </c>
      <c r="E3736" s="2">
        <v>11000000</v>
      </c>
      <c r="F3736" s="2">
        <v>98000000</v>
      </c>
      <c r="G3736" s="2">
        <f t="shared" si="58"/>
        <v>-87000000</v>
      </c>
    </row>
    <row r="3737" spans="4:7" x14ac:dyDescent="0.3">
      <c r="D3737" s="2" t="s">
        <v>1129</v>
      </c>
      <c r="E3737" s="2">
        <v>52792307</v>
      </c>
      <c r="F3737" s="2">
        <v>140000000</v>
      </c>
      <c r="G3737" s="2">
        <f t="shared" si="58"/>
        <v>-87207693</v>
      </c>
    </row>
    <row r="3738" spans="4:7" x14ac:dyDescent="0.3">
      <c r="D3738" s="2" t="s">
        <v>896</v>
      </c>
      <c r="E3738" s="2">
        <v>61937495</v>
      </c>
      <c r="F3738" s="2">
        <v>150000000</v>
      </c>
      <c r="G3738" s="2">
        <f t="shared" si="58"/>
        <v>-88062505</v>
      </c>
    </row>
    <row r="3739" spans="4:7" x14ac:dyDescent="0.3">
      <c r="D3739" s="2" t="s">
        <v>381</v>
      </c>
      <c r="E3739" s="2">
        <v>101785482</v>
      </c>
      <c r="F3739" s="2">
        <v>190000000</v>
      </c>
      <c r="G3739" s="2">
        <f t="shared" si="58"/>
        <v>-88214518</v>
      </c>
    </row>
    <row r="3740" spans="4:7" x14ac:dyDescent="0.3">
      <c r="D3740" s="2" t="s">
        <v>14246</v>
      </c>
      <c r="E3740" s="2">
        <v>11041228</v>
      </c>
      <c r="F3740" s="2">
        <v>100000000</v>
      </c>
      <c r="G3740" s="2">
        <f t="shared" si="58"/>
        <v>-88958772</v>
      </c>
    </row>
    <row r="3741" spans="4:7" x14ac:dyDescent="0.3">
      <c r="D3741" s="2" t="s">
        <v>1417</v>
      </c>
      <c r="E3741" s="2">
        <v>30212620</v>
      </c>
      <c r="F3741" s="2">
        <v>120000000</v>
      </c>
      <c r="G3741" s="2">
        <f t="shared" si="58"/>
        <v>-89787380</v>
      </c>
    </row>
    <row r="3742" spans="4:7" x14ac:dyDescent="0.3">
      <c r="D3742" s="2" t="s">
        <v>2292</v>
      </c>
      <c r="E3742" s="2">
        <v>190562</v>
      </c>
      <c r="F3742" s="2">
        <v>90000000</v>
      </c>
      <c r="G3742" s="2">
        <f t="shared" si="58"/>
        <v>-89809438</v>
      </c>
    </row>
    <row r="3743" spans="4:7" x14ac:dyDescent="0.3">
      <c r="D3743" s="2" t="s">
        <v>1676</v>
      </c>
      <c r="E3743" s="2">
        <v>35799026</v>
      </c>
      <c r="F3743" s="2">
        <v>126000000</v>
      </c>
      <c r="G3743" s="2">
        <f t="shared" si="58"/>
        <v>-90200974</v>
      </c>
    </row>
    <row r="3744" spans="4:7" x14ac:dyDescent="0.3">
      <c r="D3744" s="2" t="s">
        <v>2242</v>
      </c>
      <c r="E3744" s="2">
        <v>26871</v>
      </c>
      <c r="F3744" s="2">
        <v>92000000</v>
      </c>
      <c r="G3744" s="2">
        <f t="shared" si="58"/>
        <v>-91973129</v>
      </c>
    </row>
    <row r="3745" spans="4:7" x14ac:dyDescent="0.3">
      <c r="D3745" s="2" t="s">
        <v>718</v>
      </c>
      <c r="E3745" s="2">
        <v>76846624</v>
      </c>
      <c r="F3745" s="2">
        <v>170000000</v>
      </c>
      <c r="G3745" s="2">
        <f t="shared" si="58"/>
        <v>-93153376</v>
      </c>
    </row>
    <row r="3746" spans="4:7" x14ac:dyDescent="0.3">
      <c r="D3746" s="2" t="s">
        <v>1942</v>
      </c>
      <c r="E3746" s="2">
        <v>9213</v>
      </c>
      <c r="F3746" s="2">
        <v>94000000</v>
      </c>
      <c r="G3746" s="2">
        <f t="shared" si="58"/>
        <v>-93990787</v>
      </c>
    </row>
    <row r="3747" spans="4:7" x14ac:dyDescent="0.3">
      <c r="D3747" s="2" t="s">
        <v>191</v>
      </c>
      <c r="E3747" s="2">
        <v>105219735</v>
      </c>
      <c r="F3747" s="2">
        <v>200000000</v>
      </c>
      <c r="G3747" s="2">
        <f t="shared" si="58"/>
        <v>-94780265</v>
      </c>
    </row>
    <row r="3748" spans="4:7" x14ac:dyDescent="0.3">
      <c r="D3748" s="2" t="s">
        <v>1905</v>
      </c>
      <c r="E3748" s="2">
        <v>4411102</v>
      </c>
      <c r="F3748" s="2">
        <v>100000000</v>
      </c>
      <c r="G3748" s="2">
        <f t="shared" si="58"/>
        <v>-95588898</v>
      </c>
    </row>
    <row r="3749" spans="4:7" x14ac:dyDescent="0.3">
      <c r="D3749" s="2" t="s">
        <v>490</v>
      </c>
      <c r="E3749" s="2">
        <v>73820094</v>
      </c>
      <c r="F3749" s="2">
        <v>170000000</v>
      </c>
      <c r="G3749" s="2">
        <f t="shared" si="58"/>
        <v>-96179906</v>
      </c>
    </row>
    <row r="3750" spans="4:7" x14ac:dyDescent="0.3">
      <c r="D3750" s="2" t="s">
        <v>1259</v>
      </c>
      <c r="E3750" s="2">
        <v>33592415</v>
      </c>
      <c r="F3750" s="2">
        <v>130000000</v>
      </c>
      <c r="G3750" s="2">
        <f t="shared" si="58"/>
        <v>-96407585</v>
      </c>
    </row>
    <row r="3751" spans="4:7" x14ac:dyDescent="0.3">
      <c r="D3751" s="2" t="s">
        <v>607</v>
      </c>
      <c r="E3751" s="2">
        <v>93417865</v>
      </c>
      <c r="F3751" s="2">
        <v>190000000</v>
      </c>
      <c r="G3751" s="2">
        <f t="shared" si="58"/>
        <v>-96582135</v>
      </c>
    </row>
    <row r="3752" spans="4:7" x14ac:dyDescent="0.3">
      <c r="D3752" s="2" t="s">
        <v>13841</v>
      </c>
      <c r="E3752" s="2">
        <v>3058380</v>
      </c>
      <c r="F3752" s="2">
        <v>100000000</v>
      </c>
      <c r="G3752" s="2">
        <f t="shared" si="58"/>
        <v>-96941620</v>
      </c>
    </row>
    <row r="3753" spans="4:7" x14ac:dyDescent="0.3">
      <c r="D3753" s="2" t="s">
        <v>713</v>
      </c>
      <c r="E3753" s="2">
        <v>60655503</v>
      </c>
      <c r="F3753" s="2">
        <v>160000000</v>
      </c>
      <c r="G3753" s="2">
        <f t="shared" si="58"/>
        <v>-99344497</v>
      </c>
    </row>
    <row r="3754" spans="4:7" x14ac:dyDescent="0.3">
      <c r="D3754" s="2" t="s">
        <v>1869</v>
      </c>
      <c r="E3754" s="2">
        <v>38120554</v>
      </c>
      <c r="F3754" s="2">
        <v>140000000</v>
      </c>
      <c r="G3754" s="2">
        <f t="shared" si="58"/>
        <v>-101879446</v>
      </c>
    </row>
    <row r="3755" spans="4:7" x14ac:dyDescent="0.3">
      <c r="D3755" s="2" t="s">
        <v>13560</v>
      </c>
      <c r="E3755" s="2">
        <v>274299</v>
      </c>
      <c r="F3755" s="2">
        <v>103000000</v>
      </c>
      <c r="G3755" s="2">
        <f t="shared" si="58"/>
        <v>-102725701</v>
      </c>
    </row>
    <row r="3756" spans="4:7" x14ac:dyDescent="0.3">
      <c r="D3756" s="2" t="s">
        <v>1047</v>
      </c>
      <c r="E3756" s="2">
        <v>31704416</v>
      </c>
      <c r="F3756" s="2">
        <v>135000000</v>
      </c>
      <c r="G3756" s="2">
        <f t="shared" si="58"/>
        <v>-103295584</v>
      </c>
    </row>
    <row r="3757" spans="4:7" x14ac:dyDescent="0.3">
      <c r="D3757" s="2" t="s">
        <v>1084</v>
      </c>
      <c r="E3757" s="2">
        <v>32131830</v>
      </c>
      <c r="F3757" s="2">
        <v>137000000</v>
      </c>
      <c r="G3757" s="2">
        <f t="shared" si="58"/>
        <v>-104868170</v>
      </c>
    </row>
    <row r="3758" spans="4:7" x14ac:dyDescent="0.3">
      <c r="D3758" s="2" t="s">
        <v>1041</v>
      </c>
      <c r="E3758" s="2">
        <v>31141074</v>
      </c>
      <c r="F3758" s="2">
        <v>140000000</v>
      </c>
      <c r="G3758" s="2">
        <f t="shared" si="58"/>
        <v>-108858926</v>
      </c>
    </row>
    <row r="3759" spans="4:7" x14ac:dyDescent="0.3">
      <c r="D3759" s="2" t="s">
        <v>374</v>
      </c>
      <c r="E3759" s="2">
        <v>90755643</v>
      </c>
      <c r="F3759" s="2">
        <v>200000000</v>
      </c>
      <c r="G3759" s="2">
        <f t="shared" si="58"/>
        <v>-109244357</v>
      </c>
    </row>
    <row r="3760" spans="4:7" x14ac:dyDescent="0.3">
      <c r="D3760" s="2" t="s">
        <v>202</v>
      </c>
      <c r="E3760" s="2">
        <v>70083519</v>
      </c>
      <c r="F3760" s="2">
        <v>180000000</v>
      </c>
      <c r="G3760" s="2">
        <f t="shared" si="58"/>
        <v>-109916481</v>
      </c>
    </row>
    <row r="3761" spans="4:7" x14ac:dyDescent="0.3">
      <c r="D3761" s="2" t="s">
        <v>1608</v>
      </c>
      <c r="E3761" s="2">
        <v>48068396</v>
      </c>
      <c r="F3761" s="2">
        <v>160000000</v>
      </c>
      <c r="G3761" s="2">
        <f t="shared" si="58"/>
        <v>-111931604</v>
      </c>
    </row>
    <row r="3762" spans="4:7" x14ac:dyDescent="0.3">
      <c r="D3762" s="2" t="s">
        <v>731</v>
      </c>
      <c r="E3762" s="2">
        <v>46978995</v>
      </c>
      <c r="F3762" s="2">
        <v>160000000</v>
      </c>
      <c r="G3762" s="2">
        <f t="shared" si="58"/>
        <v>-113021005</v>
      </c>
    </row>
    <row r="3763" spans="4:7" x14ac:dyDescent="0.3">
      <c r="D3763" s="2" t="s">
        <v>942</v>
      </c>
      <c r="E3763" s="2">
        <v>34964818</v>
      </c>
      <c r="F3763" s="2">
        <v>150000000</v>
      </c>
      <c r="G3763" s="2">
        <f t="shared" si="58"/>
        <v>-115035182</v>
      </c>
    </row>
    <row r="3764" spans="4:7" x14ac:dyDescent="0.3">
      <c r="D3764" s="2" t="s">
        <v>763</v>
      </c>
      <c r="E3764" s="2">
        <v>34293771</v>
      </c>
      <c r="F3764" s="2">
        <v>155000000</v>
      </c>
      <c r="G3764" s="2">
        <f t="shared" si="58"/>
        <v>-120706229</v>
      </c>
    </row>
    <row r="3765" spans="4:7" x14ac:dyDescent="0.3">
      <c r="D3765" s="2" t="s">
        <v>137</v>
      </c>
      <c r="E3765" s="2">
        <v>89289910</v>
      </c>
      <c r="F3765" s="2">
        <v>215000000</v>
      </c>
      <c r="G3765" s="2">
        <f t="shared" si="58"/>
        <v>-125710090</v>
      </c>
    </row>
    <row r="3766" spans="4:7" x14ac:dyDescent="0.3">
      <c r="D3766" s="2" t="s">
        <v>931</v>
      </c>
      <c r="E3766" s="2">
        <v>21379315</v>
      </c>
      <c r="F3766" s="2">
        <v>150000000</v>
      </c>
      <c r="G3766" s="2">
        <f t="shared" si="58"/>
        <v>-128620685</v>
      </c>
    </row>
    <row r="3767" spans="4:7" x14ac:dyDescent="0.3">
      <c r="D3767" s="2" t="s">
        <v>445</v>
      </c>
      <c r="E3767" s="2">
        <v>47375327</v>
      </c>
      <c r="F3767" s="2">
        <v>176000000</v>
      </c>
      <c r="G3767" s="2">
        <f t="shared" si="58"/>
        <v>-128624673</v>
      </c>
    </row>
    <row r="3768" spans="4:7" x14ac:dyDescent="0.3">
      <c r="D3768" s="2" t="s">
        <v>360</v>
      </c>
      <c r="E3768" s="2">
        <v>65171860</v>
      </c>
      <c r="F3768" s="2">
        <v>195000000</v>
      </c>
      <c r="G3768" s="2">
        <f t="shared" si="58"/>
        <v>-129828140</v>
      </c>
    </row>
    <row r="3769" spans="4:7" x14ac:dyDescent="0.3">
      <c r="D3769" s="2" t="s">
        <v>589</v>
      </c>
      <c r="E3769" s="2">
        <v>38297305</v>
      </c>
      <c r="F3769" s="2">
        <v>175000000</v>
      </c>
      <c r="G3769" s="2">
        <f t="shared" si="58"/>
        <v>-136702695</v>
      </c>
    </row>
    <row r="3770" spans="4:7" x14ac:dyDescent="0.3">
      <c r="D3770" s="2" t="s">
        <v>11469</v>
      </c>
      <c r="E3770" s="2">
        <v>146072</v>
      </c>
      <c r="F3770" s="2">
        <v>140000000</v>
      </c>
      <c r="G3770" s="2">
        <f t="shared" si="58"/>
        <v>-139853928</v>
      </c>
    </row>
    <row r="3771" spans="4:7" x14ac:dyDescent="0.3">
      <c r="D3771" s="2" t="s">
        <v>229</v>
      </c>
      <c r="E3771" s="2">
        <v>65173160</v>
      </c>
      <c r="F3771" s="2">
        <v>209000000</v>
      </c>
      <c r="G3771" s="2">
        <f t="shared" si="58"/>
        <v>-143826840</v>
      </c>
    </row>
    <row r="3772" spans="4:7" x14ac:dyDescent="0.3">
      <c r="D3772" s="2" t="s">
        <v>8985</v>
      </c>
      <c r="E3772" s="2">
        <v>10762178</v>
      </c>
      <c r="F3772" s="2">
        <v>160000000</v>
      </c>
      <c r="G3772" s="2">
        <f t="shared" si="58"/>
        <v>-149237822</v>
      </c>
    </row>
    <row r="3773" spans="4:7" x14ac:dyDescent="0.3">
      <c r="D3773" s="2" t="s">
        <v>18390</v>
      </c>
      <c r="E3773" s="2">
        <v>199228</v>
      </c>
      <c r="F3773" s="2">
        <v>150000000</v>
      </c>
      <c r="G3773" s="2">
        <f t="shared" si="58"/>
        <v>-149800772</v>
      </c>
    </row>
    <row r="3774" spans="4:7" x14ac:dyDescent="0.3">
      <c r="D3774" s="2" t="s">
        <v>629</v>
      </c>
      <c r="E3774" s="2">
        <v>665426</v>
      </c>
      <c r="F3774" s="2">
        <v>165000000</v>
      </c>
      <c r="G3774" s="2">
        <f t="shared" si="58"/>
        <v>-164334574</v>
      </c>
    </row>
    <row r="3775" spans="4:7" x14ac:dyDescent="0.3">
      <c r="D3775" s="2" t="s">
        <v>17335</v>
      </c>
      <c r="E3775" s="2">
        <v>11905519</v>
      </c>
      <c r="F3775" s="2">
        <v>200000000</v>
      </c>
      <c r="G3775" s="2">
        <f t="shared" si="58"/>
        <v>-188094481</v>
      </c>
    </row>
    <row r="3776" spans="4:7" x14ac:dyDescent="0.3">
      <c r="D3776" s="2" t="s">
        <v>75</v>
      </c>
      <c r="E3776" s="2">
        <v>73058679</v>
      </c>
      <c r="F3776" s="2">
        <v>263700000</v>
      </c>
      <c r="G3776" s="2">
        <f t="shared" si="58"/>
        <v>-190641321</v>
      </c>
    </row>
    <row r="3777" spans="4:7" x14ac:dyDescent="0.3">
      <c r="D3777" s="2" t="s">
        <v>13242</v>
      </c>
      <c r="E3777" s="2">
        <v>102055</v>
      </c>
      <c r="F3777" s="2">
        <v>300000000</v>
      </c>
      <c r="G3777" s="2">
        <f t="shared" si="58"/>
        <v>-299897945</v>
      </c>
    </row>
    <row r="3778" spans="4:7" x14ac:dyDescent="0.3">
      <c r="D3778" s="2" t="s">
        <v>5414</v>
      </c>
      <c r="E3778" s="2">
        <v>14131298</v>
      </c>
      <c r="F3778" s="2">
        <v>390000000</v>
      </c>
      <c r="G3778" s="2">
        <f t="shared" si="58"/>
        <v>-375868702</v>
      </c>
    </row>
    <row r="3779" spans="4:7" x14ac:dyDescent="0.3">
      <c r="D3779" s="2" t="s">
        <v>15744</v>
      </c>
      <c r="E3779" s="2">
        <v>454255</v>
      </c>
      <c r="F3779" s="2">
        <v>400000000</v>
      </c>
      <c r="G3779" s="2">
        <f t="shared" si="58"/>
        <v>-399545745</v>
      </c>
    </row>
    <row r="3780" spans="4:7" x14ac:dyDescent="0.3">
      <c r="D3780" s="2" t="s">
        <v>6951</v>
      </c>
      <c r="E3780" s="2">
        <v>626809</v>
      </c>
      <c r="F3780" s="2">
        <v>553632000</v>
      </c>
      <c r="G3780" s="2">
        <f t="shared" si="58"/>
        <v>-553005191</v>
      </c>
    </row>
    <row r="3781" spans="4:7" x14ac:dyDescent="0.3">
      <c r="D3781" s="2" t="s">
        <v>15573</v>
      </c>
      <c r="E3781" s="2">
        <v>1602466</v>
      </c>
      <c r="F3781" s="2">
        <v>600000000</v>
      </c>
      <c r="G3781" s="2">
        <f t="shared" ref="G3781:G3844" si="59">E3781-F3781</f>
        <v>-598397534</v>
      </c>
    </row>
    <row r="3782" spans="4:7" x14ac:dyDescent="0.3">
      <c r="D3782" s="2" t="s">
        <v>14707</v>
      </c>
      <c r="E3782" s="2">
        <v>3275443</v>
      </c>
      <c r="F3782" s="2">
        <v>700000000</v>
      </c>
      <c r="G3782" s="2">
        <f t="shared" si="59"/>
        <v>-696724557</v>
      </c>
    </row>
    <row r="3783" spans="4:7" x14ac:dyDescent="0.3">
      <c r="D3783" s="2" t="s">
        <v>18259</v>
      </c>
      <c r="E3783" s="2">
        <v>1687311</v>
      </c>
      <c r="F3783" s="2">
        <v>700000000</v>
      </c>
      <c r="G3783" s="2">
        <f t="shared" si="59"/>
        <v>-698312689</v>
      </c>
    </row>
    <row r="3784" spans="4:7" x14ac:dyDescent="0.3">
      <c r="D3784" s="2" t="s">
        <v>21561</v>
      </c>
      <c r="E3784" s="2">
        <v>10037390</v>
      </c>
      <c r="F3784" s="2">
        <v>1000000000</v>
      </c>
      <c r="G3784" s="2">
        <f t="shared" si="59"/>
        <v>-989962610</v>
      </c>
    </row>
    <row r="3785" spans="4:7" x14ac:dyDescent="0.3">
      <c r="D3785" s="2" t="s">
        <v>16258</v>
      </c>
      <c r="E3785" s="2">
        <v>439162</v>
      </c>
      <c r="F3785" s="2">
        <v>1100000000</v>
      </c>
      <c r="G3785" s="2">
        <f t="shared" si="59"/>
        <v>-1099560838</v>
      </c>
    </row>
    <row r="3786" spans="4:7" x14ac:dyDescent="0.3">
      <c r="D3786" s="2" t="s">
        <v>11443</v>
      </c>
      <c r="E3786" s="2">
        <v>410388</v>
      </c>
      <c r="F3786" s="2">
        <v>2127519898</v>
      </c>
      <c r="G3786" s="2">
        <f t="shared" si="59"/>
        <v>-2127109510</v>
      </c>
    </row>
    <row r="3787" spans="4:7" x14ac:dyDescent="0.3">
      <c r="D3787" s="2" t="s">
        <v>11393</v>
      </c>
      <c r="E3787" s="2">
        <v>2298191</v>
      </c>
      <c r="F3787" s="2">
        <v>2400000000</v>
      </c>
      <c r="G3787" s="2">
        <f t="shared" si="59"/>
        <v>-2397701809</v>
      </c>
    </row>
    <row r="3788" spans="4:7" x14ac:dyDescent="0.3">
      <c r="D3788" s="2" t="s">
        <v>14390</v>
      </c>
      <c r="E3788" s="2">
        <v>195888</v>
      </c>
      <c r="F3788" s="2">
        <v>2500000000</v>
      </c>
      <c r="G3788" s="2">
        <f t="shared" si="59"/>
        <v>-2499804112</v>
      </c>
    </row>
    <row r="3789" spans="4:7" x14ac:dyDescent="0.3">
      <c r="D3789" s="2" t="s">
        <v>18302</v>
      </c>
      <c r="E3789" s="2">
        <v>211667</v>
      </c>
      <c r="F3789" s="2">
        <v>4200000000</v>
      </c>
      <c r="G3789" s="2">
        <f t="shared" si="59"/>
        <v>-4199788333</v>
      </c>
    </row>
    <row r="3790" spans="4:7" x14ac:dyDescent="0.3">
      <c r="D3790" s="2" t="s">
        <v>5351</v>
      </c>
      <c r="E3790" s="2">
        <v>2201412</v>
      </c>
      <c r="F3790" s="2">
        <v>12215500000</v>
      </c>
      <c r="G3790" s="2">
        <f t="shared" si="59"/>
        <v>-12213298588</v>
      </c>
    </row>
  </sheetData>
  <autoFilter ref="D4:G3790" xr:uid="{8429EBCB-738C-4D43-B27E-8425A18BD6D7}">
    <sortState xmlns:xlrd2="http://schemas.microsoft.com/office/spreadsheetml/2017/richdata2" ref="D5:G3790">
      <sortCondition descending="1" ref="G4:G3790"/>
    </sortState>
  </autoFilter>
  <mergeCells count="2">
    <mergeCell ref="D2:G2"/>
    <mergeCell ref="I2:L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IMDB_Movies_Original</vt:lpstr>
      <vt:lpstr>IMDB_Movie_Data</vt:lpstr>
      <vt:lpstr>A. Movie_Genre_Analysis</vt:lpstr>
      <vt:lpstr>B. Movie_Duration_Analysis</vt:lpstr>
      <vt:lpstr>C. Language_Analysis</vt:lpstr>
      <vt:lpstr>D. Director_Analysis</vt:lpstr>
      <vt:lpstr>E. Budget_Analysis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Ashik Paul</dc:creator>
  <cp:lastModifiedBy>Ashik Paul</cp:lastModifiedBy>
  <dcterms:created xsi:type="dcterms:W3CDTF">2025-07-02T13:30:15Z</dcterms:created>
  <dcterms:modified xsi:type="dcterms:W3CDTF">2025-07-06T14:54:21Z</dcterms:modified>
</cp:coreProperties>
</file>