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&amp;amp;amp;L 1 (2)"/>
  </sheets>
  <definedNames>
    <definedName name="_MAR98">#REF!</definedName>
    <definedName name="Account">#REF!</definedName>
    <definedName name="Acct">#REF!</definedName>
    <definedName name="Act">'[3]2002 BALANCE SHEET TREND'!#REF!</definedName>
    <definedName name="adkl">{#N/A,#N/A,TRUE,"Manufacturing Summary";#N/A,#N/A,TRUE,"Baking";#N/A,#N/A,TRUE,"Packing";#N/A,#N/A,TRUE,"Maintenance";#N/A,#N/A,TRUE,"Sanitation";#N/A,#N/A,TRUE,"Q.C.";#N/A,#N/A,TRUE,"Shipping-Lowell";#N/A,#N/A,TRUE,"Production Admin"}</definedName>
    <definedName name="ALL">#REF!</definedName>
    <definedName name="asddfgg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asdfgasdf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asdfghj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BSpec">'[3]2002 BALANCE SHEET TREND'!#REF!</definedName>
    <definedName name="BSpecFunc">#REF!</definedName>
    <definedName name="budget">#REF!</definedName>
    <definedName name="CanCust">'[4]SKU - Customers'!$I$2:$I$27</definedName>
    <definedName name="CAP_EMPL_13_P_98">#REF!</definedName>
    <definedName name="CAP_EMPL_13_P_99">#REF!</definedName>
    <definedName name="CAP_EMPL_BUDGET">#REF!</definedName>
    <definedName name="CAP_EMPL_COMPAR">#REF!</definedName>
    <definedName name="CASH">#REF!</definedName>
    <definedName name="cat">{#N/A,#N/A,TRUE,"Manufacturing Summary";#N/A,#N/A,TRUE,"Baking";#N/A,#N/A,TRUE,"Packing";#N/A,#N/A,TRUE,"Maintenance";#N/A,#N/A,TRUE,"Sanitation";#N/A,#N/A,TRUE,"Q.C.";#N/A,#N/A,TRUE,"Shipping-Lowell";#N/A,#N/A,TRUE,"Production Admin"}</definedName>
    <definedName name="cats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cdfgh">{#N/A,#N/A,TRUE,"Manufacturing Summary";#N/A,#N/A,TRUE,"Baking";#N/A,#N/A,TRUE,"Packing";#N/A,#N/A,TRUE,"Maintenance";#N/A,#N/A,TRUE,"Sanitation";#N/A,#N/A,TRUE,"Q.C.";#N/A,#N/A,TRUE,"Shipping-Lowell";#N/A,#N/A,TRUE,"Production Admin"}</definedName>
    <definedName name="Customers">'[4]SKU - Customers'!$G$2:$G$93</definedName>
    <definedName name="DATA">#REF!</definedName>
    <definedName name="Demand_9_24_98_6_28_59_PM">#REF!</definedName>
    <definedName name="Demand_9_24_98_6_30_00_PM">#REF!</definedName>
    <definedName name="Demand_9_24_98_7_47_03_PM">#REF!</definedName>
    <definedName name="DemandType">'[4]Demand-Type'!$A$2:$A$4</definedName>
    <definedName name="Department">#REF!</definedName>
    <definedName name="Dept">'[3]2002 BALANCE SHEET TREND'!$L$12</definedName>
    <definedName name="dfgdafg">{#N/A,#N/A,TRUE,"Manufacturing Summary";#N/A,#N/A,TRUE,"Baking";#N/A,#N/A,TRUE,"Packing";#N/A,#N/A,TRUE,"Maintenance";#N/A,#N/A,TRUE,"Sanitation";#N/A,#N/A,TRUE,"Q.C.";#N/A,#N/A,TRUE,"Shipping-Lowell";#N/A,#N/A,TRUE,"Production Admin"}</definedName>
    <definedName name="District">'[5]By Distributor'!$D$3:$F$135</definedName>
    <definedName name="dog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DOGGY">{#N/A,#N/A,TRUE,"Manufacturing Summary";#N/A,#N/A,TRUE,"Baking";#N/A,#N/A,TRUE,"Packing";#N/A,#N/A,TRUE,"Maintenance";#N/A,#N/A,TRUE,"Sanitation";#N/A,#N/A,TRUE,"Q.C.";#N/A,#N/A,TRUE,"Shipping-Lowell";#N/A,#N/A,TRUE,"Production Admin"}</definedName>
    <definedName name="dogs">{#N/A,#N/A,TRUE,"Manufacturing Summary";#N/A,#N/A,TRUE,"Baking";#N/A,#N/A,TRUE,"Packing";#N/A,#N/A,TRUE,"Maintenance";#N/A,#N/A,TRUE,"Sanitation";#N/A,#N/A,TRUE,"Q.C.";#N/A,#N/A,TRUE,"Shipping-Lowell";#N/A,#N/A,TRUE,"Production Admin"}</definedName>
    <definedName name="dollars08">[5]Sheet1!$A$5:$C$308</definedName>
    <definedName name="donovan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Eagle">{#N/A,#N/A,TRUE,"Manufacturing Summary";#N/A,#N/A,TRUE,"Baking";#N/A,#N/A,TRUE,"Packing";#N/A,#N/A,TRUE,"Maintenance";#N/A,#N/A,TRUE,"Sanitation";#N/A,#N/A,TRUE,"Q.C.";#N/A,#N/A,TRUE,"Shipping-Lowell";#N/A,#N/A,TRUE,"Production Admin"}</definedName>
    <definedName name="Error_Messages">#REF!</definedName>
    <definedName name="EVA_COMPARATIVE">#REF!</definedName>
    <definedName name="EXPORT_tblRetailer">#REF!</definedName>
    <definedName name="f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FOBs">'[4]Demand-Type'!$B$2:$B$13</definedName>
    <definedName name="ghffd">{#N/A,#N/A,TRUE,"Manufacturing Summary";#N/A,#N/A,TRUE,"Baking";#N/A,#N/A,TRUE,"Packing";#N/A,#N/A,TRUE,"Maintenance";#N/A,#N/A,TRUE,"Sanitation";#N/A,#N/A,TRUE,"Q.C.";#N/A,#N/A,TRUE,"Shipping-Lowell";#N/A,#N/A,TRUE,"Production Admin"}</definedName>
    <definedName name="ghhd">{#N/A,#N/A,TRUE,"Manufacturing Summary";#N/A,#N/A,TRUE,"Baking";#N/A,#N/A,TRUE,"Packing";#N/A,#N/A,TRUE,"Maintenance";#N/A,#N/A,TRUE,"Sanitation";#N/A,#N/A,TRUE,"Q.C.";#N/A,#N/A,TRUE,"Shipping-Lowell";#N/A,#N/A,TRUE,"Production Admin"}</definedName>
    <definedName name="GLFunc">'[6]Comparative Income Statement'!#REF!</definedName>
    <definedName name="GMAN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hgffjk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is">#REF!</definedName>
    <definedName name="JEAN">{#N/A,#N/A,TRUE,"Manufacturing Summary";#N/A,#N/A,TRUE,"Baking";#N/A,#N/A,TRUE,"Packing";#N/A,#N/A,TRUE,"Maintenance";#N/A,#N/A,TRUE,"Sanitation";#N/A,#N/A,TRUE,"Q.C.";#N/A,#N/A,TRUE,"Shipping-Lowell";#N/A,#N/A,TRUE,"Production Admin"}</definedName>
    <definedName name="jkhuy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JUNE">#REF!</definedName>
    <definedName name="JUNEPL">#REF!</definedName>
    <definedName name="kijmh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kitten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KITTY">{#N/A,#N/A,TRUE,"Manufacturing Summary";#N/A,#N/A,TRUE,"Baking";#N/A,#N/A,TRUE,"Packing";#N/A,#N/A,TRUE,"Maintenance";#N/A,#N/A,TRUE,"Sanitation";#N/A,#N/A,TRUE,"Q.C.";#N/A,#N/A,TRUE,"Shipping-Lowell";#N/A,#N/A,TRUE,"Production Admin"}</definedName>
    <definedName name="kljhgg">{#N/A,#N/A,TRUE,"Manufacturing Summary";#N/A,#N/A,TRUE,"Baking";#N/A,#N/A,TRUE,"Packing";#N/A,#N/A,TRUE,"Maintenance";#N/A,#N/A,TRUE,"Sanitation";#N/A,#N/A,TRUE,"Q.C.";#N/A,#N/A,TRUE,"Shipping-Lowell";#N/A,#N/A,TRUE,"Production Admin"}</definedName>
    <definedName name="kllkjjh">{#N/A,#N/A,TRUE,"Manufacturing Summary";#N/A,#N/A,TRUE,"Baking";#N/A,#N/A,TRUE,"Packing";#N/A,#N/A,TRUE,"Maintenance";#N/A,#N/A,TRUE,"Sanitation";#N/A,#N/A,TRUE,"Q.C.";#N/A,#N/A,TRUE,"Shipping-Lowell";#N/A,#N/A,TRUE,"Production Admin"}</definedName>
    <definedName name="kykk">{#N/A,#N/A,TRUE,"Manufacturing Summary";#N/A,#N/A,TRUE,"Baking";#N/A,#N/A,TRUE,"Packing";#N/A,#N/A,TRUE,"Maintenance";#N/A,#N/A,TRUE,"Sanitation";#N/A,#N/A,TRUE,"Q.C.";#N/A,#N/A,TRUE,"Shipping-Lowell";#N/A,#N/A,TRUE,"Production Admin"}</definedName>
    <definedName name="l">{#N/A,#N/A,TRUE,"Manufacturing Summary";#N/A,#N/A,TRUE,"Baking";#N/A,#N/A,TRUE,"Packing";#N/A,#N/A,TRUE,"Maintenance";#N/A,#N/A,TRUE,"Sanitation";#N/A,#N/A,TRUE,"Q.C.";#N/A,#N/A,TRUE,"Shipping-Lowell";#N/A,#N/A,TRUE,"Production Admin"}</definedName>
    <definedName name="lkjhgfds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loknbgreds">{#N/A,#N/A,TRUE,"Manufacturing Summary";#N/A,#N/A,TRUE,"Baking";#N/A,#N/A,TRUE,"Packing";#N/A,#N/A,TRUE,"Maintenance";#N/A,#N/A,TRUE,"Sanitation";#N/A,#N/A,TRUE,"Q.C.";#N/A,#N/A,TRUE,"Shipping-Lowell";#N/A,#N/A,TRUE,"Production Admin"}</definedName>
    <definedName name="lpiihb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MANUFACT">#REF!</definedName>
    <definedName name="MARBS98">#REF!</definedName>
    <definedName name="MARCF98">#REF!</definedName>
    <definedName name="MARRE98">#REF!</definedName>
    <definedName name="mkjyhb">{#N/A,#N/A,TRUE,"Manufacturing Summary";#N/A,#N/A,TRUE,"Baking";#N/A,#N/A,TRUE,"Packing";#N/A,#N/A,TRUE,"Maintenance";#N/A,#N/A,TRUE,"Sanitation";#N/A,#N/A,TRUE,"Q.C.";#N/A,#N/A,TRUE,"Shipping-Lowell";#N/A,#N/A,TRUE,"Production Admin"}</definedName>
    <definedName name="mnnvcxz">{#N/A,#N/A,TRUE,"Manufacturing Summary";#N/A,#N/A,TRUE,"Baking";#N/A,#N/A,TRUE,"Packing";#N/A,#N/A,TRUE,"Maintenance";#N/A,#N/A,TRUE,"Sanitation";#N/A,#N/A,TRUE,"Q.C.";#N/A,#N/A,TRUE,"Shipping-Lowell";#N/A,#N/A,TRUE,"Production Admin"}</definedName>
    <definedName name="newcourt">#REF!</definedName>
    <definedName name="nhtyg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oiuhn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peggy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percents">#REF!</definedName>
    <definedName name="Period">#REF!</definedName>
    <definedName name="Petco">{#N/A,#N/A,TRUE,"Manufacturing Summary";#N/A,#N/A,TRUE,"Baking";#N/A,#N/A,TRUE,"Packing";#N/A,#N/A,TRUE,"Maintenance";#N/A,#N/A,TRUE,"Sanitation";#N/A,#N/A,TRUE,"Q.C.";#N/A,#N/A,TRUE,"Shipping-Lowell";#N/A,#N/A,TRUE,"Production Admin"}</definedName>
    <definedName name="plates">{#N/A,#N/A,TRUE,"Manufacturing Summary";#N/A,#N/A,TRUE,"Baking";#N/A,#N/A,TRUE,"Packing";#N/A,#N/A,TRUE,"Maintenance";#N/A,#N/A,TRUE,"Sanitation";#N/A,#N/A,TRUE,"Q.C.";#N/A,#N/A,TRUE,"Shipping-Lowell";#N/A,#N/A,TRUE,"Production Admin"}</definedName>
    <definedName name="poiuytrew">{#N/A,#N/A,TRUE,"Manufacturing Summary";#N/A,#N/A,TRUE,"Baking";#N/A,#N/A,TRUE,"Packing";#N/A,#N/A,TRUE,"Maintenance";#N/A,#N/A,TRUE,"Sanitation";#N/A,#N/A,TRUE,"Q.C.";#N/A,#N/A,TRUE,"Shipping-Lowell";#N/A,#N/A,TRUE,"Production Admin"}</definedName>
    <definedName name="polkkk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PPI">#REF!</definedName>
    <definedName name="Price">#REF!</definedName>
    <definedName name="Price2">#REF!</definedName>
    <definedName name="_xlnm.Print_Titles">[7]Summary!$A$1:$B$65536</definedName>
    <definedName name="Printinng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Prod">'[3]2002 BALANCE SHEET TREND'!$L$13</definedName>
    <definedName name="Product">#REF!</definedName>
    <definedName name="puppy">{#N/A,#N/A,TRUE,"Manufacturing Summary";#N/A,#N/A,TRUE,"Baking";#N/A,#N/A,TRUE,"Packing";#N/A,#N/A,TRUE,"Maintenance";#N/A,#N/A,TRUE,"Sanitation";#N/A,#N/A,TRUE,"Q.C.";#N/A,#N/A,TRUE,"Shipping-Lowell";#N/A,#N/A,TRUE,"Production Admin"}</definedName>
    <definedName name="qweds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qwertasdf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qwertyuiop">{#N/A,#N/A,TRUE,"Manufacturing Summary";#N/A,#N/A,TRUE,"Baking";#N/A,#N/A,TRUE,"Packing";#N/A,#N/A,TRUE,"Maintenance";#N/A,#N/A,TRUE,"Sanitation";#N/A,#N/A,TRUE,"Q.C.";#N/A,#N/A,TRUE,"Shipping-Lowell";#N/A,#N/A,TRUE,"Production Admin"}</definedName>
    <definedName name="RE">#REF!</definedName>
    <definedName name="Recipe_Database_Eagle">#REF!</definedName>
    <definedName name="Recover">[8]Macro1!$A$109</definedName>
    <definedName name="Reg">'[3]2002 BALANCE SHEET TREND'!#REF!</definedName>
    <definedName name="RETAIL">#REF!</definedName>
    <definedName name="Retailer_9_23_98_8_25_03_PM">#REF!</definedName>
    <definedName name="Retailer_9_23_98_8_26_24_PM">#REF!</definedName>
    <definedName name="Retailer_9_23_98_8_26_52_PM">#REF!</definedName>
    <definedName name="Retailer_9_24_98_6_22_43_PM">#REF!</definedName>
    <definedName name="Retailer_9_24_98_8_19_50_PM">#REF!</definedName>
    <definedName name="Retailer_9_25_98_9_59_03_AM">#REF!</definedName>
    <definedName name="s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SellWell">{#N/A,#N/A,TRUE,"Manufacturing Summary";#N/A,#N/A,TRUE,"Baking";#N/A,#N/A,TRUE,"Packing";#N/A,#N/A,TRUE,"Maintenance";#N/A,#N/A,TRUE,"Sanitation";#N/A,#N/A,TRUE,"Q.C.";#N/A,#N/A,TRUE,"Shipping-Lowell";#N/A,#N/A,TRUE,"Production Admin"}</definedName>
    <definedName name="SKUs">'[4]SKU - Customers'!$A$2:$A$808</definedName>
    <definedName name="SRPCA">#REF!</definedName>
    <definedName name="SRPCA2">#REF!</definedName>
    <definedName name="Sub">'[3]2002 BALANCE SHEET TREND'!#REF!</definedName>
    <definedName name="SUZANNA">{#N/A,#N/A,TRUE,"Manufacturing Summary";#N/A,#N/A,TRUE,"Baking";#N/A,#N/A,TRUE,"Packing";#N/A,#N/A,TRUE,"Maintenance";#N/A,#N/A,TRUE,"Sanitation";#N/A,#N/A,TRUE,"Q.C.";#N/A,#N/A,TRUE,"Shipping-Lowell";#N/A,#N/A,TRUE,"Production Admin"}</definedName>
    <definedName name="t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TableName">"Dummy"</definedName>
    <definedName name="tblManprod">#REF!</definedName>
    <definedName name="tblProduct">#REF!</definedName>
    <definedName name="Test">'[6]Comparative Income Statement'!#REF!</definedName>
    <definedName name="TLPriceNEW">#REF!</definedName>
    <definedName name="TOTALBS">#REF!</definedName>
    <definedName name="TOTALPL">#REF!</definedName>
    <definedName name="Ty">'[3]2002 BALANCE SHEET TREND'!#REF!</definedName>
    <definedName name="Type">#REF!</definedName>
    <definedName name="units">'[2]P&amp;L 4'!$A$1</definedName>
    <definedName name="vgfcds">{#N/A,#N/A,TRUE,"Manufacturing Summary";#N/A,#N/A,TRUE,"Baking";#N/A,#N/A,TRUE,"Packing";#N/A,#N/A,TRUE,"Maintenance";#N/A,#N/A,TRUE,"Sanitation";#N/A,#N/A,TRUE,"Q.C.";#N/A,#N/A,TRUE,"Shipping-Lowell";#N/A,#N/A,TRUE,"Production Admin"}</definedName>
    <definedName name="weffddc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wqert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wrn.Capital._.Leases._.II.">{"Oracle - Newcourt",#N/A,FALSE,"Oracle Lic.";"Oracle Sequent - Heller",#N/A,FALSE,"Oracle Hdwr.";"Oracle Training - Heller",#N/A,FALSE,"Oracle Instln.";"Scitex Printers - Heller",#N/A,FALSE,"Scitex (Printers)";"Scitex Heads - Heller",#N/A,FALSE,"Scitex (Heads)"}</definedName>
    <definedName name="wrn.Capital._.Leases._.Schedules.">{"Scitex Printers",#N/A,FALSE,"Scitex Printers";"Scitex Heads",#N/A,FALSE,"Scitex Heads";"Oracle 573101",#N/A,FALSE,"Oracle #573101";"Oracle 573102",#N/A,FALSE,"Oracle #573102";"Oracle 544176A&amp;B",#N/A,FALSE,"Oracle #544176A&amp;B";"Oracle Licenses",#N/A,FALSE,"Oracle Licenses";"Casino 1",#N/A,FALSE,"Casino #1";"Casino 2",#N/A,FALSE,"Casino #2";"Rudi Hutt",#N/A,FALSE,"Rudi Hutt"}</definedName>
    <definedName name="wrn.Manufacturing.">{#N/A,#N/A,TRUE,"Manufacturing Summary";#N/A,#N/A,TRUE,"Baking";#N/A,#N/A,TRUE,"Packing";#N/A,#N/A,TRUE,"Maintenance";#N/A,#N/A,TRUE,"Sanitation";#N/A,#N/A,TRUE,"Q.C.";#N/A,#N/A,TRUE,"Shipping-Lowell";#N/A,#N/A,TRUE,"Production Admin"}</definedName>
    <definedName name="wrn.Monthly._.Financials.">{#N/A,#N/A,TRUE,"Comparative Income Statement";#N/A,#N/A,TRUE,"National Income Statement";#N/A,#N/A,TRUE,"Pet Specialty Income Statement";#N/A,#N/A,TRUE,"Labs Income Statement";#N/A,#N/A,TRUE,"2001 Quarterly Income ";#N/A,#N/A,TRUE,"2001 QUARTERLY INCOME BUDGET";#N/A,#N/A,TRUE,"2000 QUARTERLY INCOME";#N/A,#N/A,TRUE,"2001 Income Trend ";#N/A,#N/A,TRUE,"2001 BUDGET INCOME TREND";#N/A,#N/A,TRUE,"2000 INCOME TREND";#N/A,#N/A,TRUE,"2001 BALANCE SHEET TREND";#N/A,#N/A,TRUE,"2000 BALANCE SHEET TREND"}</definedName>
    <definedName name="xzcsa">{#N/A,#N/A,TRUE,"Manufacturing Summary";#N/A,#N/A,TRUE,"Baking";#N/A,#N/A,TRUE,"Packing";#N/A,#N/A,TRUE,"Maintenance";#N/A,#N/A,TRUE,"Sanitation";#N/A,#N/A,TRUE,"Q.C.";#N/A,#N/A,TRUE,"Shipping-Lowell";#N/A,#N/A,TRUE,"Production Admin"}</definedName>
    <definedName name="Year">#REF!</definedName>
    <definedName name="Yr">'[3]2002 BALANCE SHEET TREND'!$L$18</definedName>
    <definedName name="zxcvbnm">{#N/A,#N/A,TRUE,"Manufacturing Summary";#N/A,#N/A,TRUE,"Baking";#N/A,#N/A,TRUE,"Packing";#N/A,#N/A,TRUE,"Maintenance";#N/A,#N/A,TRUE,"Sanitation";#N/A,#N/A,TRUE,"Q.C.";#N/A,#N/A,TRUE,"Shipping-Lowell";#N/A,#N/A,TRUE,"Production Admin"}</definedName>
  </definedNames>
  <calcPr fullCalcOnLoad="1"/>
</workbook>
</file>

<file path=xl/sharedStrings.xml><?xml version="1.0" encoding="utf-8"?>
<sst xmlns="http://schemas.openxmlformats.org/spreadsheetml/2006/main" count="524" uniqueCount="502">
  <si>
    <t>Profit &amp; Loss - Summary Consolidated</t>
  </si>
  <si>
    <t>Fiscal year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</si>
  <si>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</si>
  <si>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</si>
  <si>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</si>
  <si>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</si>
  <si>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</si>
  <si>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</si>
  <si>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</si>
  <si>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</si>
  <si>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</si>
  <si>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</si>
  <si>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</si>
  <si>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</si>
  <si>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</si>
  <si>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Revenue</t>
  </si>
  <si>
    <t>30000.0101.000</t>
  </si>
  <si>
    <t>30000.0201.000</t>
  </si>
  <si>
    <t>30000.0301.000</t>
  </si>
  <si>
    <t>30000.0401.000</t>
  </si>
  <si>
    <t>30000.9901.000</t>
  </si>
  <si>
    <t>30010.0102.000</t>
  </si>
  <si>
    <t>30010.0202.000</t>
  </si>
  <si>
    <t>30010.0302.000</t>
  </si>
  <si>
    <t>30010.0402.000</t>
  </si>
  <si>
    <t>30010.9902.000</t>
  </si>
  <si>
    <t>30020.0103.000</t>
  </si>
  <si>
    <t>30020.0203.000</t>
  </si>
  <si>
    <t>30020.0303.000</t>
  </si>
  <si>
    <t>30020.0403.000</t>
  </si>
  <si>
    <t>30020.9903.000</t>
  </si>
  <si>
    <t>30030.0204.000</t>
  </si>
  <si>
    <t>30030.0304.000</t>
  </si>
  <si>
    <t>30030.9904.000</t>
  </si>
  <si>
    <t>30040.0501.000</t>
  </si>
  <si>
    <t>30040.9901.000</t>
  </si>
  <si>
    <t>30050.0601.000</t>
  </si>
  <si>
    <t>30050.9901.000</t>
  </si>
  <si>
    <t>30060.0701.000</t>
  </si>
  <si>
    <t>30060.9901.000</t>
  </si>
  <si>
    <t>30070.0801.000</t>
  </si>
  <si>
    <t>30070.0802.000</t>
  </si>
  <si>
    <t>30700.0199.000</t>
  </si>
  <si>
    <t>30700.0299.000</t>
  </si>
  <si>
    <t>30700.0399.000</t>
  </si>
  <si>
    <t>30700.0499.000</t>
  </si>
  <si>
    <t>30700.9999.000</t>
  </si>
  <si>
    <t>37000.0100.000</t>
  </si>
  <si>
    <t>37000.0200.000</t>
  </si>
  <si>
    <t>37000.0300.000</t>
  </si>
  <si>
    <t>37000.0400.000</t>
  </si>
  <si>
    <t>37000.0500.000</t>
  </si>
  <si>
    <t>37000.0600.000</t>
  </si>
  <si>
    <t>37000.0700.000</t>
  </si>
  <si>
    <t>37000.0800.000</t>
  </si>
  <si>
    <t>37050.0100.000</t>
  </si>
  <si>
    <t>37050.0800.000</t>
  </si>
  <si>
    <t>COGS</t>
  </si>
  <si>
    <t>Service Line Profit &amp; Loss - Turbine Component Repair (0100)</t>
  </si>
  <si>
    <t>40000.0101.080</t>
  </si>
  <si>
    <t>40001.0101.000</t>
  </si>
  <si>
    <t>40002.0101.000</t>
  </si>
  <si>
    <t>40003.0101.000</t>
  </si>
  <si>
    <t>40010.0102.080</t>
  </si>
  <si>
    <t>40011.0102.000</t>
  </si>
  <si>
    <t>40012.0102.000</t>
  </si>
  <si>
    <t>40013.0102.000</t>
  </si>
  <si>
    <t>40020.0103.080</t>
  </si>
  <si>
    <t>40021.0103.000</t>
  </si>
  <si>
    <t>40022.0103.000</t>
  </si>
  <si>
    <t>40023.0103.000</t>
  </si>
  <si>
    <t>40700.0199.080</t>
  </si>
  <si>
    <t>40701.0199.000</t>
  </si>
  <si>
    <t>40702.0199.000</t>
  </si>
  <si>
    <t>40703.0199.000</t>
  </si>
  <si>
    <t>41000.0100.080</t>
  </si>
  <si>
    <t>41100.0100.080</t>
  </si>
  <si>
    <t>41005.0100.080</t>
  </si>
  <si>
    <t>41105.0100.080</t>
  </si>
  <si>
    <t>41010.0100.080</t>
  </si>
  <si>
    <t>41110.0100.080</t>
  </si>
  <si>
    <t>40800.0100.080</t>
  </si>
  <si>
    <t>40850.0100.000</t>
  </si>
  <si>
    <t>41090.0100.080</t>
  </si>
  <si>
    <t>41095.0100.080</t>
  </si>
  <si>
    <t>41200.0100.000</t>
  </si>
  <si>
    <t>41230.0100.000</t>
  </si>
  <si>
    <t>41300.0100.000</t>
  </si>
  <si>
    <t>41310.0100.000</t>
  </si>
  <si>
    <t>Service Line Profit &amp; Loss - New Manufactured Parts (0200)</t>
  </si>
  <si>
    <t>40000.0201.080</t>
  </si>
  <si>
    <t>40001.0201.000</t>
  </si>
  <si>
    <t>40002.0201.000</t>
  </si>
  <si>
    <t>40003.0201.000</t>
  </si>
  <si>
    <t>40010.0202.080</t>
  </si>
  <si>
    <t>40011.0202.000</t>
  </si>
  <si>
    <t>40012.0202.000</t>
  </si>
  <si>
    <t>40013.0202.000</t>
  </si>
  <si>
    <t>40020.0203.080</t>
  </si>
  <si>
    <t>40021.0203.000</t>
  </si>
  <si>
    <t>40022.0203.000</t>
  </si>
  <si>
    <t>40023.0203.000</t>
  </si>
  <si>
    <t>40030.0204.080</t>
  </si>
  <si>
    <t>40031.0204.000</t>
  </si>
  <si>
    <t>40032.0204.000</t>
  </si>
  <si>
    <t>40033.0204.000</t>
  </si>
  <si>
    <t>40700.0299.080</t>
  </si>
  <si>
    <t>40701.0299.000</t>
  </si>
  <si>
    <t>40702.0299.000</t>
  </si>
  <si>
    <t>40703.0299.000</t>
  </si>
  <si>
    <t>40800.0200.080</t>
  </si>
  <si>
    <t>40850.0200.000</t>
  </si>
  <si>
    <t>41200.0200.000</t>
  </si>
  <si>
    <t>41230.0200.000</t>
  </si>
  <si>
    <t>41300.0200.000</t>
  </si>
  <si>
    <t>41310.0200.000</t>
  </si>
  <si>
    <t>Service Line Profit &amp; Loss - New Distributed Parts (0300)</t>
  </si>
  <si>
    <t>40000.0301.080</t>
  </si>
  <si>
    <t>40001.0301.000</t>
  </si>
  <si>
    <t>40002.0301.000</t>
  </si>
  <si>
    <t>40003.0301.000</t>
  </si>
  <si>
    <t>40010.0302.080</t>
  </si>
  <si>
    <t>40011.0302.000</t>
  </si>
  <si>
    <t>40012.0302.000</t>
  </si>
  <si>
    <t>40013.0302.000</t>
  </si>
  <si>
    <t>40020.0303.080</t>
  </si>
  <si>
    <t>40021.0303.000</t>
  </si>
  <si>
    <t>40022.0303.000</t>
  </si>
  <si>
    <t>40023.0303.000</t>
  </si>
  <si>
    <t>40030.0304.080</t>
  </si>
  <si>
    <t>40031.0304.000</t>
  </si>
  <si>
    <t>40032.0304.000</t>
  </si>
  <si>
    <t>40033.0304.000</t>
  </si>
  <si>
    <t>40700.0399.080</t>
  </si>
  <si>
    <t>40701.0399.000</t>
  </si>
  <si>
    <t>40702.0399.000</t>
  </si>
  <si>
    <t>40703.0399.000</t>
  </si>
  <si>
    <t>40850.0300.000</t>
  </si>
  <si>
    <t>41200.0300.000</t>
  </si>
  <si>
    <t>Service Line Profit &amp; Loss - Aftermarket Parts (0400)</t>
  </si>
  <si>
    <t>40000.0401.080</t>
  </si>
  <si>
    <t>40001.0401.000</t>
  </si>
  <si>
    <t>40002.0401.000</t>
  </si>
  <si>
    <t>40003.0401.000</t>
  </si>
  <si>
    <t>40010.0402.080</t>
  </si>
  <si>
    <t>40011.0402.000</t>
  </si>
  <si>
    <t>40012.0402.000</t>
  </si>
  <si>
    <t>40013.0402.000</t>
  </si>
  <si>
    <t>40020.0403.080</t>
  </si>
  <si>
    <t>40021.0403.000</t>
  </si>
  <si>
    <t>40022.0403.000</t>
  </si>
  <si>
    <t>40023.0403.000</t>
  </si>
  <si>
    <t>40700.0499.080</t>
  </si>
  <si>
    <t>40701.0499.000</t>
  </si>
  <si>
    <t>40702.0499.000</t>
  </si>
  <si>
    <t>40703.0499.000</t>
  </si>
  <si>
    <t>40850.0400.000</t>
  </si>
  <si>
    <t>41200.0400.000</t>
  </si>
  <si>
    <t>Service Line Profit &amp; Loss - Rotor Repair (0500)</t>
  </si>
  <si>
    <t>40040.0501.080</t>
  </si>
  <si>
    <t>40041.0501.000</t>
  </si>
  <si>
    <t>40042.0501.000</t>
  </si>
  <si>
    <t>40043.0501.000</t>
  </si>
  <si>
    <t>40800.0500.080</t>
  </si>
  <si>
    <t>40850.0500.000</t>
  </si>
  <si>
    <t>41090.0500.080</t>
  </si>
  <si>
    <t>41095.0500.080</t>
  </si>
  <si>
    <t>41200.0500.000</t>
  </si>
  <si>
    <t>41230.0500.000</t>
  </si>
  <si>
    <t>41300.0500.000</t>
  </si>
  <si>
    <t>41310.0500.000</t>
  </si>
  <si>
    <t>Service Line Profit &amp; Loss - Field Services (0600)</t>
  </si>
  <si>
    <t>40050.0601.080</t>
  </si>
  <si>
    <t>40051.0601.000</t>
  </si>
  <si>
    <t>40052.0601.000</t>
  </si>
  <si>
    <t>40053.0601.000</t>
  </si>
  <si>
    <t>71000.0600.080</t>
  </si>
  <si>
    <t>40850.0600.000</t>
  </si>
  <si>
    <t>41230.0600.000</t>
  </si>
  <si>
    <t>41300.0600.000</t>
  </si>
  <si>
    <t>41310.0600.000</t>
  </si>
  <si>
    <t>Service Line Profit &amp; Loss - ETA (0800)</t>
  </si>
  <si>
    <t>40000.0801.080</t>
  </si>
  <si>
    <t>40001.0801.000</t>
  </si>
  <si>
    <t>40002.0801.000</t>
  </si>
  <si>
    <t>40003.0801.000</t>
  </si>
  <si>
    <t>40010.0802.080</t>
  </si>
  <si>
    <t>40011.0802.000</t>
  </si>
  <si>
    <t>40012.0802.000</t>
  </si>
  <si>
    <t>40013.0802.000</t>
  </si>
  <si>
    <t>40850.0800.000</t>
  </si>
  <si>
    <t>41300.0800.000</t>
  </si>
  <si>
    <t>Operating Expenses</t>
  </si>
  <si>
    <t>General and Administrative</t>
  </si>
  <si>
    <t>Corporate Overhead (0000)</t>
  </si>
  <si>
    <t>50100.0000.000</t>
  </si>
  <si>
    <t>50105.0000.000</t>
  </si>
  <si>
    <t>50106.0000.000</t>
  </si>
  <si>
    <t>50110.0000.000</t>
  </si>
  <si>
    <t>50115.0000.000</t>
  </si>
  <si>
    <t>50120.0000.000</t>
  </si>
  <si>
    <t>50125.0000.000</t>
  </si>
  <si>
    <t>50130.0000.000</t>
  </si>
  <si>
    <t>50135.0000.000</t>
  </si>
  <si>
    <t>50140.0000.000</t>
  </si>
  <si>
    <t>50145.0000.000</t>
  </si>
  <si>
    <t>50150.0000.000</t>
  </si>
  <si>
    <t>50160.0000.000</t>
  </si>
  <si>
    <t>50170.0000.000</t>
  </si>
  <si>
    <t>50175.0000.000</t>
  </si>
  <si>
    <t>50199.0000.000</t>
  </si>
  <si>
    <t>50200.0000.000</t>
  </si>
  <si>
    <t>50205.0000.000</t>
  </si>
  <si>
    <t>50210.0000.000</t>
  </si>
  <si>
    <t>50215.0000.000</t>
  </si>
  <si>
    <t>50220.0000.000</t>
  </si>
  <si>
    <t>50240.0000.000</t>
  </si>
  <si>
    <t>50300.0000.000</t>
  </si>
  <si>
    <t>50305.0000.000</t>
  </si>
  <si>
    <t>50330.0000.000</t>
  </si>
  <si>
    <t>50331.0000.000</t>
  </si>
  <si>
    <t>50332.0000.000</t>
  </si>
  <si>
    <t>50333.0000.000</t>
  </si>
  <si>
    <t>50345.0000.000</t>
  </si>
  <si>
    <t>50350.0000.000</t>
  </si>
  <si>
    <t>52100.0000.000</t>
  </si>
  <si>
    <t>52105.0000.000</t>
  </si>
  <si>
    <t>52110.0000.000</t>
  </si>
  <si>
    <t>52115.0000.000</t>
  </si>
  <si>
    <t>52120.0000.000</t>
  </si>
  <si>
    <t>52125.0000.000</t>
  </si>
  <si>
    <t>52130.0000.000</t>
  </si>
  <si>
    <t>52135.0000.000</t>
  </si>
  <si>
    <t>52140.0000.000</t>
  </si>
  <si>
    <t>52145.0000.000</t>
  </si>
  <si>
    <t>50400.0000.010</t>
  </si>
  <si>
    <t>50400.0000.030</t>
  </si>
  <si>
    <t>50405.0000.010</t>
  </si>
  <si>
    <t>50405.0000.030</t>
  </si>
  <si>
    <t>50410.0000.010</t>
  </si>
  <si>
    <t>50410.0000.030</t>
  </si>
  <si>
    <t>50420.0000.010</t>
  </si>
  <si>
    <t>50420.0000.030</t>
  </si>
  <si>
    <t>50425.0000.010</t>
  </si>
  <si>
    <t>50450.0000.010</t>
  </si>
  <si>
    <t>50450.0000.030</t>
  </si>
  <si>
    <t>50455.0000.010</t>
  </si>
  <si>
    <t>51000.0000.010</t>
  </si>
  <si>
    <t>51000.0000.020</t>
  </si>
  <si>
    <t>51000.0000.030</t>
  </si>
  <si>
    <t>51110.0000.010</t>
  </si>
  <si>
    <t>51110.0000.020</t>
  </si>
  <si>
    <t>51110.0000.030</t>
  </si>
  <si>
    <t>51200.0000.000</t>
  </si>
  <si>
    <t>51200.0000.010</t>
  </si>
  <si>
    <t>51201.0000.000</t>
  </si>
  <si>
    <t>51203.0000.000</t>
  </si>
  <si>
    <t>51204.0000.000</t>
  </si>
  <si>
    <t>51230.0000.010</t>
  </si>
  <si>
    <t>51230.0000.020</t>
  </si>
  <si>
    <t>51230.0000.030</t>
  </si>
  <si>
    <t>53300.0000.000</t>
  </si>
  <si>
    <t>53320.0000.000</t>
  </si>
  <si>
    <t xml:space="preserve">    General and Administrative</t>
  </si>
  <si>
    <t>Selling</t>
  </si>
  <si>
    <t>60135.0100.000</t>
  </si>
  <si>
    <t>60400.0100.050</t>
  </si>
  <si>
    <t>60405.0100.050</t>
  </si>
  <si>
    <t>60410.0100.050</t>
  </si>
  <si>
    <t>60420.0100.050</t>
  </si>
  <si>
    <t>60425.0100.050</t>
  </si>
  <si>
    <t>60450.0100.050</t>
  </si>
  <si>
    <t>60455.0100.050</t>
  </si>
  <si>
    <t>70499.0100.000</t>
  </si>
  <si>
    <t>61000.0100.050</t>
  </si>
  <si>
    <t>61110.0100.050</t>
  </si>
  <si>
    <t>61230.0100.050</t>
  </si>
  <si>
    <t>61020.0100.050</t>
  </si>
  <si>
    <t>61000.0200.050</t>
  </si>
  <si>
    <t>61110.0200.050</t>
  </si>
  <si>
    <t>61230.0200.050</t>
  </si>
  <si>
    <t>61020.0200.050</t>
  </si>
  <si>
    <t>61020.0300.050</t>
  </si>
  <si>
    <t>61020.0400.050</t>
  </si>
  <si>
    <t>60135.0500.000</t>
  </si>
  <si>
    <t>60400.0500.050</t>
  </si>
  <si>
    <t>60405.0500.050</t>
  </si>
  <si>
    <t>60410.0500.050</t>
  </si>
  <si>
    <t>60420.0500.050</t>
  </si>
  <si>
    <t>60425.0500.050</t>
  </si>
  <si>
    <t>60450.0500.050</t>
  </si>
  <si>
    <t>60455.0500.050</t>
  </si>
  <si>
    <t>61000.0500.050</t>
  </si>
  <si>
    <t>61110.0500.050</t>
  </si>
  <si>
    <t>61230.0500.050</t>
  </si>
  <si>
    <t>61020.0500.050</t>
  </si>
  <si>
    <t>60135.0600.000</t>
  </si>
  <si>
    <t>60400.0600.050</t>
  </si>
  <si>
    <t>60405.0600.050</t>
  </si>
  <si>
    <t>60410.0600.050</t>
  </si>
  <si>
    <t>60420.0600.050</t>
  </si>
  <si>
    <t>60425.0600.050</t>
  </si>
  <si>
    <t>60450.0600.050</t>
  </si>
  <si>
    <t>60455.0600.050</t>
  </si>
  <si>
    <t>61000.0600.050</t>
  </si>
  <si>
    <t>61110.0600.050</t>
  </si>
  <si>
    <t>61230.0600.050</t>
  </si>
  <si>
    <t>61020.0600.050</t>
  </si>
  <si>
    <t>60400.0800.050</t>
  </si>
  <si>
    <t>60405.0800.050</t>
  </si>
  <si>
    <t>60410.0800.050</t>
  </si>
  <si>
    <t>60420.0800.050</t>
  </si>
  <si>
    <t>60425.0800.050</t>
  </si>
  <si>
    <t>60450.0800.050</t>
  </si>
  <si>
    <t>60455.0800.050</t>
  </si>
  <si>
    <t>61000.0800.050</t>
  </si>
  <si>
    <t>61110.0800.050</t>
  </si>
  <si>
    <t>61230.0800.050</t>
  </si>
  <si>
    <t>61020.0800.050</t>
  </si>
  <si>
    <t>60130.0000.000</t>
  </si>
  <si>
    <t>60175.0000.000</t>
  </si>
  <si>
    <t>60000.0000.000</t>
  </si>
  <si>
    <t>60005.0000.000</t>
  </si>
  <si>
    <t>60010.0000.000</t>
  </si>
  <si>
    <t>60015.0000.000</t>
  </si>
  <si>
    <t>60400.0000.050</t>
  </si>
  <si>
    <t>60405.0000.050</t>
  </si>
  <si>
    <t>60410.0000.050</t>
  </si>
  <si>
    <t>60420.0000.050</t>
  </si>
  <si>
    <t>60425.0000.050</t>
  </si>
  <si>
    <t>60450.0000.050</t>
  </si>
  <si>
    <t>60455.0000.050</t>
  </si>
  <si>
    <t>61000.0000.050</t>
  </si>
  <si>
    <t>61110.0000.050</t>
  </si>
  <si>
    <t>61230.0000.050</t>
  </si>
  <si>
    <t xml:space="preserve">    Selling</t>
  </si>
  <si>
    <t>Operations</t>
  </si>
  <si>
    <t>70135.0100.000</t>
  </si>
  <si>
    <t>70170.0100.000</t>
  </si>
  <si>
    <t>70220.0100.000</t>
  </si>
  <si>
    <t>70525.0100.000</t>
  </si>
  <si>
    <t>70400.0100.060</t>
  </si>
  <si>
    <t>70400.0100.070</t>
  </si>
  <si>
    <t>70400.0100.080</t>
  </si>
  <si>
    <t>70405.0100.060</t>
  </si>
  <si>
    <t>70405.0100.070</t>
  </si>
  <si>
    <t>70405.0100.080</t>
  </si>
  <si>
    <t>70410.0100.060</t>
  </si>
  <si>
    <t>70410.0100.070</t>
  </si>
  <si>
    <t>70410.0100.080</t>
  </si>
  <si>
    <t>70420.0100.060</t>
  </si>
  <si>
    <t>70420.0100.070</t>
  </si>
  <si>
    <t>70420.0100.080</t>
  </si>
  <si>
    <t>70425.0100.060</t>
  </si>
  <si>
    <t>70425.0100.070</t>
  </si>
  <si>
    <t>70425.0100.080</t>
  </si>
  <si>
    <t>70450.0100.060</t>
  </si>
  <si>
    <t>70450.0100.070</t>
  </si>
  <si>
    <t>70450.0100.080</t>
  </si>
  <si>
    <t>70455.0100.060</t>
  </si>
  <si>
    <t>70455.0100.070</t>
  </si>
  <si>
    <t>70455.0100.080</t>
  </si>
  <si>
    <t>70500.0100.000</t>
  </si>
  <si>
    <t>70510.0100.000</t>
  </si>
  <si>
    <t>70515.0100.000</t>
  </si>
  <si>
    <t>70520.0100.000</t>
  </si>
  <si>
    <t>71000.0100.060</t>
  </si>
  <si>
    <t>71000.0100.070</t>
  </si>
  <si>
    <t>71000.0100.080</t>
  </si>
  <si>
    <t>71110.0100.060</t>
  </si>
  <si>
    <t>71110.0100.070</t>
  </si>
  <si>
    <t>71110.0100.080</t>
  </si>
  <si>
    <t>71230.0100.060</t>
  </si>
  <si>
    <t>71230.0100.070</t>
  </si>
  <si>
    <t>71230.0100.080</t>
  </si>
  <si>
    <t>70400.0200.070</t>
  </si>
  <si>
    <t>70405.0200.070</t>
  </si>
  <si>
    <t>70410.0200.070</t>
  </si>
  <si>
    <t>70420.0200.070</t>
  </si>
  <si>
    <t>70425.0200.070</t>
  </si>
  <si>
    <t>70450.0200.070</t>
  </si>
  <si>
    <t>70455.0200.070</t>
  </si>
  <si>
    <t>71000.0200.060</t>
  </si>
  <si>
    <t>71000.0200.070</t>
  </si>
  <si>
    <t>71000.0200.080</t>
  </si>
  <si>
    <t>71110.0200.060</t>
  </si>
  <si>
    <t>71110.0200.070</t>
  </si>
  <si>
    <t>71110.0200.080</t>
  </si>
  <si>
    <t>71230.0200.060</t>
  </si>
  <si>
    <t>71230.0200.070</t>
  </si>
  <si>
    <t>71230.0200.080</t>
  </si>
  <si>
    <t>70135.0500.000</t>
  </si>
  <si>
    <t>70220.0600.000</t>
  </si>
  <si>
    <t>70525.0500.000</t>
  </si>
  <si>
    <t>70500.0500.000</t>
  </si>
  <si>
    <t>70510.0500.000</t>
  </si>
  <si>
    <t>71000.0500.060</t>
  </si>
  <si>
    <t>71000.0500.070</t>
  </si>
  <si>
    <t>71000.0500.080</t>
  </si>
  <si>
    <t>71110.0500.060</t>
  </si>
  <si>
    <t>71110.0500.070</t>
  </si>
  <si>
    <t>71110.0500.080</t>
  </si>
  <si>
    <t>71230.0500.060</t>
  </si>
  <si>
    <t>71230.0500.070</t>
  </si>
  <si>
    <t>71230.0500.080</t>
  </si>
  <si>
    <t>70135.0600.000</t>
  </si>
  <si>
    <t>70525.0600.000</t>
  </si>
  <si>
    <t>70400.0600.080</t>
  </si>
  <si>
    <t>70405.0600.080</t>
  </si>
  <si>
    <t>70410.0600.080</t>
  </si>
  <si>
    <t>70420.0600.080</t>
  </si>
  <si>
    <t>70425.0600.080</t>
  </si>
  <si>
    <t>70450.0600.080</t>
  </si>
  <si>
    <t>70455.0600.080</t>
  </si>
  <si>
    <t>70500.0600.000</t>
  </si>
  <si>
    <t>70510.0600.000</t>
  </si>
  <si>
    <t>70515.0600.000</t>
  </si>
  <si>
    <t>70520.0600.000</t>
  </si>
  <si>
    <t>51000.0600.030</t>
  </si>
  <si>
    <t>51110.0600.030</t>
  </si>
  <si>
    <t>71110.0600.080</t>
  </si>
  <si>
    <t>51230.0600.030</t>
  </si>
  <si>
    <t>71230.0600.080</t>
  </si>
  <si>
    <t>70130.0000.000</t>
  </si>
  <si>
    <t>70135.0000.000</t>
  </si>
  <si>
    <t>70145.0000.000</t>
  </si>
  <si>
    <t>70175.0000.000</t>
  </si>
  <si>
    <t>70530.0000.000</t>
  </si>
  <si>
    <t>70400.0000.080</t>
  </si>
  <si>
    <t>70405.0000.080</t>
  </si>
  <si>
    <t>70410.0000.080</t>
  </si>
  <si>
    <t>70420.0000.080</t>
  </si>
  <si>
    <t>70425.0000.080</t>
  </si>
  <si>
    <t>70450.0000.080</t>
  </si>
  <si>
    <t>70455.0000.080</t>
  </si>
  <si>
    <t>71000.0000.080</t>
  </si>
  <si>
    <t>71090.0000.000</t>
  </si>
  <si>
    <t>71110.0000.080</t>
  </si>
  <si>
    <t>71230.0000.080</t>
  </si>
  <si>
    <t>70885.0000.000</t>
  </si>
  <si>
    <t xml:space="preserve">    Operations</t>
  </si>
  <si>
    <t>Total Operating Expenses</t>
  </si>
  <si>
    <t>Operating Income</t>
  </si>
  <si>
    <t>Incentive Compensation</t>
  </si>
  <si>
    <t>81025.0000.000</t>
  </si>
  <si>
    <t>Overhead Allocation</t>
  </si>
  <si>
    <t>41890.0000.000</t>
  </si>
  <si>
    <t>71890.0000.000</t>
  </si>
  <si>
    <t>EBITDA (adjusted)</t>
  </si>
  <si>
    <t>Board/Management Fees</t>
  </si>
  <si>
    <t>80105.0000.000</t>
  </si>
  <si>
    <t>Guaranty Fees</t>
  </si>
  <si>
    <t>80107.0000.000</t>
  </si>
  <si>
    <t>Key Man Life Insurance</t>
  </si>
  <si>
    <t>80110.0000.000</t>
  </si>
  <si>
    <t>Transaction Costs</t>
  </si>
  <si>
    <t>80200.0000.000</t>
  </si>
  <si>
    <t>Research &amp; Development</t>
  </si>
  <si>
    <t>83000.0000.000</t>
  </si>
  <si>
    <t>Non-Recurring Expense</t>
  </si>
  <si>
    <t>80100.0000.000</t>
  </si>
  <si>
    <t>(Gains)/Losses</t>
  </si>
  <si>
    <t>80000.0000.000</t>
  </si>
  <si>
    <t>EBITDA (Unadjusted) as GAAP Reported</t>
  </si>
  <si>
    <t>Depreciation and Amortization</t>
  </si>
  <si>
    <t>Deprec - Furniture &amp; Fixtures</t>
  </si>
  <si>
    <t>84100.0000.000</t>
  </si>
  <si>
    <t>Deprec - Leasehold Imps</t>
  </si>
  <si>
    <t>84105.0000.000</t>
  </si>
  <si>
    <t>Deprec - Office/Computer Equip</t>
  </si>
  <si>
    <t>84110.0000.000</t>
  </si>
  <si>
    <t>Deprec - Vehicles</t>
  </si>
  <si>
    <t>84115.0000.000</t>
  </si>
  <si>
    <t>Deprec - Repair Shop Equip</t>
  </si>
  <si>
    <t>84120.0000.000</t>
  </si>
  <si>
    <t>Deprec - Software</t>
  </si>
  <si>
    <t>84125.0000.000</t>
  </si>
  <si>
    <t>Deprec - Facility</t>
  </si>
  <si>
    <t>84130.0000.000</t>
  </si>
  <si>
    <t>Amort Exp - Intangibles</t>
  </si>
  <si>
    <t>88125.0000.000</t>
  </si>
  <si>
    <t>Interest</t>
  </si>
  <si>
    <t>92000.0000.000</t>
  </si>
  <si>
    <t>92005.0000.000</t>
  </si>
  <si>
    <t>92006.0000.000</t>
  </si>
  <si>
    <t>92010.0000.000</t>
  </si>
  <si>
    <t>92015.0000.000</t>
  </si>
  <si>
    <t>92020.0000.000</t>
  </si>
  <si>
    <t>92025.0000.000</t>
  </si>
  <si>
    <t>92030.0000.000</t>
  </si>
  <si>
    <t>92035.0000.000</t>
  </si>
  <si>
    <t>92050.0000.000</t>
  </si>
  <si>
    <t>92055.0000.000</t>
  </si>
  <si>
    <t>92060.0000.000</t>
  </si>
  <si>
    <t>92065.0000.000</t>
  </si>
  <si>
    <t>92100.0000.000</t>
  </si>
  <si>
    <t>92150.0000.000</t>
  </si>
  <si>
    <t>92180.0000.000</t>
  </si>
  <si>
    <t>92185.0000.000</t>
  </si>
  <si>
    <t>Tax</t>
  </si>
  <si>
    <t>96370.0000.000</t>
  </si>
  <si>
    <t xml:space="preserve">    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</si>
</sst>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d9d9d9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4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right"/>
    </xf>
    <xf xfId="0" numFmtId="164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1" applyBorder="1" fontId="4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right"/>
    </xf>
    <xf xfId="0" numFmtId="4" applyNumberFormat="1" borderId="1" applyBorder="1" fontId="3" applyFont="1" fillId="4" applyFill="1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15"/>
  <sheetViews>
    <sheetView workbookViewId="0" tabSelected="1"/>
  </sheetViews>
  <sheetFormatPr defaultRowHeight="15" x14ac:dyDescent="0.25"/>
  <cols>
    <col min="1" max="1" style="17" width="32.14785714285715" customWidth="1" bestFit="1"/>
    <col min="2" max="2" style="17" width="14.147857142857141" customWidth="1" bestFit="1" hidden="1"/>
    <col min="3" max="3" style="18" width="14.862142857142858" customWidth="1" bestFit="1"/>
    <col min="4" max="4" style="18" width="15.290714285714287" customWidth="1" bestFit="1"/>
    <col min="5" max="5" style="18" width="15.290714285714287" customWidth="1" bestFit="1"/>
    <col min="6" max="6" style="18" width="14.862142857142858" customWidth="1" bestFit="1"/>
    <col min="7" max="7" style="18" width="15.290714285714287" customWidth="1" bestFit="1"/>
    <col min="8" max="8" style="18" width="15.290714285714287" customWidth="1" bestFit="1"/>
    <col min="9" max="9" style="18" width="15.290714285714287" customWidth="1" bestFit="1"/>
    <col min="10" max="10" style="18" width="15.290714285714287" customWidth="1" bestFit="1"/>
    <col min="11" max="11" style="18" width="15.290714285714287" customWidth="1" bestFit="1"/>
    <col min="12" max="12" style="18" width="13.719285714285713" customWidth="1" bestFit="1"/>
    <col min="13" max="13" style="18" width="13.719285714285713" customWidth="1" bestFit="1"/>
    <col min="14" max="14" style="18" width="13.719285714285713" customWidth="1" bestFit="1"/>
    <col min="15" max="15" style="18" width="3.5764285714285715" customWidth="1" bestFit="1"/>
    <col min="16" max="16" style="18" width="17.290714285714284" customWidth="1" bestFit="1"/>
    <col min="17" max="17" style="18" width="15.290714285714287" customWidth="1" bestFit="1"/>
  </cols>
  <sheetData>
    <row x14ac:dyDescent="0.25" r="1" customHeight="1" ht="19.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x14ac:dyDescent="0.25" r="2" customHeight="1" ht="19.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x14ac:dyDescent="0.25" r="3" customHeight="1" ht="19.5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x14ac:dyDescent="0.25" r="4" customHeight="1" ht="19.5">
      <c r="A4" s="4"/>
      <c r="B4" s="4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3"/>
      <c r="P4" s="5" t="s">
        <v>14</v>
      </c>
      <c r="Q4" s="3"/>
    </row>
    <row x14ac:dyDescent="0.25" r="5" customHeight="1" ht="19.5">
      <c r="A5" s="6" t="s">
        <v>15</v>
      </c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3"/>
      <c r="P5" s="7"/>
      <c r="Q5" s="3"/>
    </row>
    <row x14ac:dyDescent="0.25" r="6" customHeight="1" ht="19.5">
      <c r="A6" s="4"/>
      <c r="B6" s="4" t="s">
        <v>16</v>
      </c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8"/>
      <c r="P6" s="7">
        <f>-VLOOKUP(B6,'[1]Consolidated Trial Balance'!B:E,4,)</f>
      </c>
      <c r="Q6" s="3"/>
    </row>
    <row x14ac:dyDescent="0.25" r="7" customHeight="1" ht="19.5">
      <c r="A7" s="4"/>
      <c r="B7" s="4" t="s">
        <v>17</v>
      </c>
      <c r="C7" s="8"/>
      <c r="D7" s="8"/>
      <c r="E7" s="8"/>
      <c r="F7" s="7"/>
      <c r="G7" s="7"/>
      <c r="H7" s="7"/>
      <c r="I7" s="7"/>
      <c r="J7" s="7"/>
      <c r="K7" s="7"/>
      <c r="L7" s="7"/>
      <c r="M7" s="7"/>
      <c r="N7" s="7"/>
      <c r="O7" s="8"/>
      <c r="P7" s="7">
        <f>-VLOOKUP(B7,'[1]Consolidated Trial Balance'!B:E,4,)</f>
      </c>
      <c r="Q7" s="3"/>
    </row>
    <row x14ac:dyDescent="0.25" r="8" customHeight="1" ht="19.5">
      <c r="A8" s="4"/>
      <c r="B8" s="4" t="s">
        <v>18</v>
      </c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8"/>
      <c r="P8" s="7">
        <f>-VLOOKUP(B8,'[1]Consolidated Trial Balance'!B:E,4,)</f>
      </c>
      <c r="Q8" s="3"/>
    </row>
    <row x14ac:dyDescent="0.25" r="9" customHeight="1" ht="19.5">
      <c r="A9" s="4"/>
      <c r="B9" s="4" t="s">
        <v>19</v>
      </c>
      <c r="C9" s="8"/>
      <c r="D9" s="8"/>
      <c r="E9" s="8"/>
      <c r="F9" s="7"/>
      <c r="G9" s="7"/>
      <c r="H9" s="7"/>
      <c r="I9" s="7"/>
      <c r="J9" s="7"/>
      <c r="K9" s="7"/>
      <c r="L9" s="7"/>
      <c r="M9" s="7"/>
      <c r="N9" s="7"/>
      <c r="O9" s="8"/>
      <c r="P9" s="7">
        <f>-VLOOKUP(B9,'[1]Consolidated Trial Balance'!B:E,4,)</f>
      </c>
      <c r="Q9" s="3"/>
    </row>
    <row x14ac:dyDescent="0.25" r="10" customHeight="1" ht="19.5">
      <c r="A10" s="4"/>
      <c r="B10" s="4" t="s">
        <v>20</v>
      </c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8"/>
      <c r="P10" s="7">
        <f>-VLOOKUP(B10,'[1]Consolidated Trial Balance'!B:E,4,)</f>
      </c>
      <c r="Q10" s="3"/>
    </row>
    <row x14ac:dyDescent="0.25" r="11" customHeight="1" ht="19.5">
      <c r="A11" s="4"/>
      <c r="B11" s="4" t="s">
        <v>21</v>
      </c>
      <c r="C11" s="8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8"/>
      <c r="P11" s="7">
        <f>-VLOOKUP(B11,'[1]Consolidated Trial Balance'!B:E,4,)</f>
      </c>
      <c r="Q11" s="3"/>
    </row>
    <row x14ac:dyDescent="0.25" r="12" customHeight="1" ht="19.5">
      <c r="A12" s="4"/>
      <c r="B12" s="4" t="s">
        <v>22</v>
      </c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8"/>
      <c r="P12" s="7">
        <f>-VLOOKUP(B12,'[1]Consolidated Trial Balance'!B:E,4,)</f>
      </c>
      <c r="Q12" s="3"/>
    </row>
    <row x14ac:dyDescent="0.25" r="13" customHeight="1" ht="19.5">
      <c r="A13" s="4"/>
      <c r="B13" s="4" t="s">
        <v>23</v>
      </c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8"/>
      <c r="P13" s="7">
        <f>-VLOOKUP(B13,'[1]Consolidated Trial Balance'!B:E,4,)</f>
      </c>
      <c r="Q13" s="3"/>
    </row>
    <row x14ac:dyDescent="0.25" r="14" customHeight="1" ht="19.5">
      <c r="A14" s="4"/>
      <c r="B14" s="4" t="s">
        <v>24</v>
      </c>
      <c r="C14" s="8"/>
      <c r="D14" s="8"/>
      <c r="E14" s="8"/>
      <c r="F14" s="7"/>
      <c r="G14" s="7"/>
      <c r="H14" s="7"/>
      <c r="I14" s="7"/>
      <c r="J14" s="7"/>
      <c r="K14" s="7"/>
      <c r="L14" s="7"/>
      <c r="M14" s="7"/>
      <c r="N14" s="7"/>
      <c r="O14" s="8"/>
      <c r="P14" s="7">
        <f>-VLOOKUP(B14,'[1]Consolidated Trial Balance'!B:E,4,)</f>
      </c>
      <c r="Q14" s="3"/>
    </row>
    <row x14ac:dyDescent="0.25" r="15" customHeight="1" ht="19.5">
      <c r="A15" s="4"/>
      <c r="B15" s="4" t="s">
        <v>25</v>
      </c>
      <c r="C15" s="8"/>
      <c r="D15" s="8"/>
      <c r="E15" s="8"/>
      <c r="F15" s="7"/>
      <c r="G15" s="7"/>
      <c r="H15" s="7"/>
      <c r="I15" s="7"/>
      <c r="J15" s="7"/>
      <c r="K15" s="7"/>
      <c r="L15" s="7"/>
      <c r="M15" s="7"/>
      <c r="N15" s="7"/>
      <c r="O15" s="8"/>
      <c r="P15" s="7">
        <f>-VLOOKUP(B15,'[1]Consolidated Trial Balance'!B:E,4,)</f>
      </c>
      <c r="Q15" s="3"/>
    </row>
    <row x14ac:dyDescent="0.25" r="16" customHeight="1" ht="19.5">
      <c r="A16" s="4"/>
      <c r="B16" s="4" t="s">
        <v>26</v>
      </c>
      <c r="C16" s="8"/>
      <c r="D16" s="8"/>
      <c r="E16" s="8"/>
      <c r="F16" s="7"/>
      <c r="G16" s="7"/>
      <c r="H16" s="7"/>
      <c r="I16" s="7"/>
      <c r="J16" s="7"/>
      <c r="K16" s="7"/>
      <c r="L16" s="7"/>
      <c r="M16" s="7"/>
      <c r="N16" s="7"/>
      <c r="O16" s="8"/>
      <c r="P16" s="7">
        <f>-VLOOKUP(B16,'[1]Consolidated Trial Balance'!B:E,4,)</f>
      </c>
      <c r="Q16" s="3"/>
    </row>
    <row x14ac:dyDescent="0.25" r="17" customHeight="1" ht="19.5">
      <c r="A17" s="4"/>
      <c r="B17" s="4" t="s">
        <v>27</v>
      </c>
      <c r="C17" s="8"/>
      <c r="D17" s="8"/>
      <c r="E17" s="8"/>
      <c r="F17" s="7"/>
      <c r="G17" s="7"/>
      <c r="H17" s="7"/>
      <c r="I17" s="7"/>
      <c r="J17" s="7"/>
      <c r="K17" s="7"/>
      <c r="L17" s="7"/>
      <c r="M17" s="7"/>
      <c r="N17" s="7"/>
      <c r="O17" s="8"/>
      <c r="P17" s="7">
        <f>-VLOOKUP(B17,'[1]Consolidated Trial Balance'!B:E,4,)</f>
      </c>
      <c r="Q17" s="3"/>
    </row>
    <row x14ac:dyDescent="0.25" r="18" customHeight="1" ht="19.5">
      <c r="A18" s="4"/>
      <c r="B18" s="4" t="s">
        <v>28</v>
      </c>
      <c r="C18" s="8"/>
      <c r="D18" s="8"/>
      <c r="E18" s="8"/>
      <c r="F18" s="7"/>
      <c r="G18" s="7"/>
      <c r="H18" s="7"/>
      <c r="I18" s="7"/>
      <c r="J18" s="7"/>
      <c r="K18" s="7"/>
      <c r="L18" s="7"/>
      <c r="M18" s="7"/>
      <c r="N18" s="7"/>
      <c r="O18" s="8"/>
      <c r="P18" s="7">
        <f>-VLOOKUP(B18,'[1]Consolidated Trial Balance'!B:E,4,)</f>
      </c>
      <c r="Q18" s="3"/>
    </row>
    <row x14ac:dyDescent="0.25" r="19" customHeight="1" ht="19.5">
      <c r="A19" s="4"/>
      <c r="B19" s="4" t="s">
        <v>29</v>
      </c>
      <c r="C19" s="8"/>
      <c r="D19" s="8"/>
      <c r="E19" s="8"/>
      <c r="F19" s="7"/>
      <c r="G19" s="7"/>
      <c r="H19" s="7"/>
      <c r="I19" s="7"/>
      <c r="J19" s="7"/>
      <c r="K19" s="7"/>
      <c r="L19" s="7"/>
      <c r="M19" s="7"/>
      <c r="N19" s="7"/>
      <c r="O19" s="8"/>
      <c r="P19" s="7">
        <f>-VLOOKUP(B19,'[1]Consolidated Trial Balance'!B:E,4,)</f>
      </c>
      <c r="Q19" s="3"/>
    </row>
    <row x14ac:dyDescent="0.25" r="20" customHeight="1" ht="19.5">
      <c r="A20" s="4"/>
      <c r="B20" s="4" t="s">
        <v>30</v>
      </c>
      <c r="C20" s="8"/>
      <c r="D20" s="8"/>
      <c r="E20" s="8"/>
      <c r="F20" s="7"/>
      <c r="G20" s="7"/>
      <c r="H20" s="7"/>
      <c r="I20" s="7"/>
      <c r="J20" s="7"/>
      <c r="K20" s="7"/>
      <c r="L20" s="7"/>
      <c r="M20" s="7"/>
      <c r="N20" s="7"/>
      <c r="O20" s="8"/>
      <c r="P20" s="7">
        <f>-VLOOKUP(B20,'[1]Consolidated Trial Balance'!B:E,4,)</f>
      </c>
      <c r="Q20" s="3"/>
    </row>
    <row x14ac:dyDescent="0.25" r="21" customHeight="1" ht="19.5">
      <c r="A21" s="4"/>
      <c r="B21" s="4" t="s">
        <v>31</v>
      </c>
      <c r="C21" s="8"/>
      <c r="D21" s="8"/>
      <c r="E21" s="8"/>
      <c r="F21" s="7"/>
      <c r="G21" s="7"/>
      <c r="H21" s="7"/>
      <c r="I21" s="7"/>
      <c r="J21" s="7"/>
      <c r="K21" s="7"/>
      <c r="L21" s="7"/>
      <c r="M21" s="7"/>
      <c r="N21" s="7"/>
      <c r="O21" s="8"/>
      <c r="P21" s="7">
        <f>-VLOOKUP(B21,'[1]Consolidated Trial Balance'!B:E,4,)</f>
      </c>
      <c r="Q21" s="3"/>
    </row>
    <row x14ac:dyDescent="0.25" r="22" customHeight="1" ht="19.5">
      <c r="A22" s="4"/>
      <c r="B22" s="4" t="s">
        <v>32</v>
      </c>
      <c r="C22" s="8"/>
      <c r="D22" s="8"/>
      <c r="E22" s="8"/>
      <c r="F22" s="7"/>
      <c r="G22" s="7"/>
      <c r="H22" s="7"/>
      <c r="I22" s="7"/>
      <c r="J22" s="7"/>
      <c r="K22" s="7"/>
      <c r="L22" s="7"/>
      <c r="M22" s="7"/>
      <c r="N22" s="7"/>
      <c r="O22" s="8"/>
      <c r="P22" s="7">
        <f>-VLOOKUP(B22,'[1]Consolidated Trial Balance'!B:E,4,)</f>
      </c>
      <c r="Q22" s="3"/>
    </row>
    <row x14ac:dyDescent="0.25" r="23" customHeight="1" ht="19.5">
      <c r="A23" s="4"/>
      <c r="B23" s="4" t="s">
        <v>33</v>
      </c>
      <c r="C23" s="8"/>
      <c r="D23" s="8"/>
      <c r="E23" s="8"/>
      <c r="F23" s="7"/>
      <c r="G23" s="7"/>
      <c r="H23" s="7"/>
      <c r="I23" s="7"/>
      <c r="J23" s="7"/>
      <c r="K23" s="7"/>
      <c r="L23" s="7"/>
      <c r="M23" s="7"/>
      <c r="N23" s="7"/>
      <c r="O23" s="8"/>
      <c r="P23" s="7">
        <f>-VLOOKUP(B23,'[1]Consolidated Trial Balance'!B:E,4,)</f>
      </c>
      <c r="Q23" s="3"/>
    </row>
    <row x14ac:dyDescent="0.25" r="24" customHeight="1" ht="19.5">
      <c r="A24" s="4"/>
      <c r="B24" s="4" t="s">
        <v>34</v>
      </c>
      <c r="C24" s="8"/>
      <c r="D24" s="8"/>
      <c r="E24" s="8"/>
      <c r="F24" s="7"/>
      <c r="G24" s="7"/>
      <c r="H24" s="7"/>
      <c r="I24" s="7"/>
      <c r="J24" s="7"/>
      <c r="K24" s="7"/>
      <c r="L24" s="7"/>
      <c r="M24" s="7"/>
      <c r="N24" s="7"/>
      <c r="O24" s="8"/>
      <c r="P24" s="7">
        <f>-VLOOKUP(B24,'[1]Consolidated Trial Balance'!B:E,4,)</f>
      </c>
      <c r="Q24" s="3"/>
    </row>
    <row x14ac:dyDescent="0.25" r="25" customHeight="1" ht="19.5">
      <c r="A25" s="4"/>
      <c r="B25" s="4" t="s">
        <v>35</v>
      </c>
      <c r="C25" s="8"/>
      <c r="D25" s="8"/>
      <c r="E25" s="8"/>
      <c r="F25" s="7"/>
      <c r="G25" s="7"/>
      <c r="H25" s="7"/>
      <c r="I25" s="7"/>
      <c r="J25" s="7"/>
      <c r="K25" s="7"/>
      <c r="L25" s="7"/>
      <c r="M25" s="7"/>
      <c r="N25" s="7"/>
      <c r="O25" s="8"/>
      <c r="P25" s="7">
        <f>-VLOOKUP(B25,'[1]Consolidated Trial Balance'!B:E,4,)</f>
      </c>
      <c r="Q25" s="3"/>
    </row>
    <row x14ac:dyDescent="0.25" r="26" customHeight="1" ht="19.5">
      <c r="A26" s="4"/>
      <c r="B26" s="4" t="s">
        <v>36</v>
      </c>
      <c r="C26" s="8"/>
      <c r="D26" s="8"/>
      <c r="E26" s="8"/>
      <c r="F26" s="7"/>
      <c r="G26" s="7"/>
      <c r="H26" s="7"/>
      <c r="I26" s="7"/>
      <c r="J26" s="7"/>
      <c r="K26" s="7"/>
      <c r="L26" s="7"/>
      <c r="M26" s="7"/>
      <c r="N26" s="7"/>
      <c r="O26" s="8"/>
      <c r="P26" s="7">
        <f>-VLOOKUP(B26,'[1]Consolidated Trial Balance'!B:E,4,)</f>
      </c>
      <c r="Q26" s="3"/>
    </row>
    <row x14ac:dyDescent="0.25" r="27" customHeight="1" ht="19.5">
      <c r="A27" s="4"/>
      <c r="B27" s="4" t="s">
        <v>37</v>
      </c>
      <c r="C27" s="8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8"/>
      <c r="P27" s="7">
        <f>-VLOOKUP(B27,'[1]Consolidated Trial Balance'!B:E,4,)</f>
      </c>
      <c r="Q27" s="3"/>
    </row>
    <row x14ac:dyDescent="0.25" r="28" customHeight="1" ht="19.5">
      <c r="A28" s="4"/>
      <c r="B28" s="4" t="s">
        <v>38</v>
      </c>
      <c r="C28" s="8"/>
      <c r="D28" s="8"/>
      <c r="E28" s="8"/>
      <c r="F28" s="7"/>
      <c r="G28" s="7"/>
      <c r="H28" s="7"/>
      <c r="I28" s="7"/>
      <c r="J28" s="7"/>
      <c r="K28" s="7"/>
      <c r="L28" s="7"/>
      <c r="M28" s="7"/>
      <c r="N28" s="7"/>
      <c r="O28" s="8"/>
      <c r="P28" s="7">
        <f>-VLOOKUP(B28,'[1]Consolidated Trial Balance'!B:E,4,)</f>
      </c>
      <c r="Q28" s="3"/>
    </row>
    <row x14ac:dyDescent="0.25" r="29" customHeight="1" ht="19.5">
      <c r="A29" s="4"/>
      <c r="B29" s="4" t="s">
        <v>39</v>
      </c>
      <c r="C29" s="8"/>
      <c r="D29" s="8"/>
      <c r="E29" s="8"/>
      <c r="F29" s="7"/>
      <c r="G29" s="7"/>
      <c r="H29" s="7"/>
      <c r="I29" s="7"/>
      <c r="J29" s="7"/>
      <c r="K29" s="7"/>
      <c r="L29" s="7"/>
      <c r="M29" s="7"/>
      <c r="N29" s="7"/>
      <c r="O29" s="8"/>
      <c r="P29" s="7">
        <f>-VLOOKUP(B29,'[1]Consolidated Trial Balance'!B:E,4,)</f>
      </c>
      <c r="Q29" s="3"/>
    </row>
    <row x14ac:dyDescent="0.25" r="30" customHeight="1" ht="19.5">
      <c r="A30" s="4"/>
      <c r="B30" s="4" t="s">
        <v>40</v>
      </c>
      <c r="C30" s="8"/>
      <c r="D30" s="8"/>
      <c r="E30" s="8"/>
      <c r="F30" s="7"/>
      <c r="G30" s="7"/>
      <c r="H30" s="7"/>
      <c r="I30" s="7"/>
      <c r="J30" s="7"/>
      <c r="K30" s="7"/>
      <c r="L30" s="7"/>
      <c r="M30" s="7"/>
      <c r="N30" s="7"/>
      <c r="O30" s="8"/>
      <c r="P30" s="7">
        <f>-VLOOKUP(B30,'[1]Consolidated Trial Balance'!B:E,4,)</f>
      </c>
      <c r="Q30" s="3"/>
    </row>
    <row x14ac:dyDescent="0.25" r="31" customHeight="1" ht="19.5">
      <c r="A31" s="4"/>
      <c r="B31" s="4" t="s">
        <v>41</v>
      </c>
      <c r="C31" s="8"/>
      <c r="D31" s="8"/>
      <c r="E31" s="8"/>
      <c r="F31" s="7"/>
      <c r="G31" s="7"/>
      <c r="H31" s="7"/>
      <c r="I31" s="7"/>
      <c r="J31" s="7"/>
      <c r="K31" s="7"/>
      <c r="L31" s="7"/>
      <c r="M31" s="7"/>
      <c r="N31" s="7"/>
      <c r="O31" s="8"/>
      <c r="P31" s="7">
        <f>-VLOOKUP(B31,'[1]Consolidated Trial Balance'!B:E,4,)</f>
      </c>
      <c r="Q31" s="3"/>
    </row>
    <row x14ac:dyDescent="0.25" r="32" customHeight="1" ht="19.5">
      <c r="A32" s="4"/>
      <c r="B32" s="4" t="s">
        <v>42</v>
      </c>
      <c r="C32" s="8"/>
      <c r="D32" s="8"/>
      <c r="E32" s="8"/>
      <c r="F32" s="7"/>
      <c r="G32" s="7"/>
      <c r="H32" s="7"/>
      <c r="I32" s="7"/>
      <c r="J32" s="7"/>
      <c r="K32" s="7"/>
      <c r="L32" s="7"/>
      <c r="M32" s="7"/>
      <c r="N32" s="7"/>
      <c r="O32" s="8"/>
      <c r="P32" s="7">
        <f>-VLOOKUP(B32,'[1]Consolidated Trial Balance'!B:E,4,)</f>
      </c>
      <c r="Q32" s="3"/>
    </row>
    <row x14ac:dyDescent="0.25" r="33" customHeight="1" ht="19.5">
      <c r="A33" s="4"/>
      <c r="B33" s="4" t="s">
        <v>43</v>
      </c>
      <c r="C33" s="8"/>
      <c r="D33" s="8"/>
      <c r="E33" s="8"/>
      <c r="F33" s="7"/>
      <c r="G33" s="7"/>
      <c r="H33" s="7"/>
      <c r="I33" s="7"/>
      <c r="J33" s="7"/>
      <c r="K33" s="7"/>
      <c r="L33" s="7"/>
      <c r="M33" s="7"/>
      <c r="N33" s="7"/>
      <c r="O33" s="8"/>
      <c r="P33" s="7">
        <f>-VLOOKUP(B33,'[1]Consolidated Trial Balance'!B:E,4,)</f>
      </c>
      <c r="Q33" s="3"/>
    </row>
    <row x14ac:dyDescent="0.25" r="34" customHeight="1" ht="19.5">
      <c r="A34" s="4"/>
      <c r="B34" s="4" t="s">
        <v>44</v>
      </c>
      <c r="C34" s="8"/>
      <c r="D34" s="8"/>
      <c r="E34" s="8"/>
      <c r="F34" s="7"/>
      <c r="G34" s="7"/>
      <c r="H34" s="7"/>
      <c r="I34" s="7"/>
      <c r="J34" s="7"/>
      <c r="K34" s="7"/>
      <c r="L34" s="7"/>
      <c r="M34" s="7"/>
      <c r="N34" s="7"/>
      <c r="O34" s="8"/>
      <c r="P34" s="7">
        <f>-VLOOKUP(B34,'[1]Consolidated Trial Balance'!B:E,4,)</f>
      </c>
      <c r="Q34" s="3"/>
    </row>
    <row x14ac:dyDescent="0.25" r="35" customHeight="1" ht="19.5">
      <c r="A35" s="4"/>
      <c r="B35" s="4" t="s">
        <v>45</v>
      </c>
      <c r="C35" s="8"/>
      <c r="D35" s="8"/>
      <c r="E35" s="8"/>
      <c r="F35" s="7"/>
      <c r="G35" s="7"/>
      <c r="H35" s="7"/>
      <c r="I35" s="7"/>
      <c r="J35" s="7"/>
      <c r="K35" s="7"/>
      <c r="L35" s="7"/>
      <c r="M35" s="7"/>
      <c r="N35" s="7"/>
      <c r="O35" s="8"/>
      <c r="P35" s="7">
        <f>-VLOOKUP(B35,'[1]Consolidated Trial Balance'!B:E,4,)</f>
      </c>
      <c r="Q35" s="3"/>
    </row>
    <row x14ac:dyDescent="0.25" r="36" customHeight="1" ht="19.5">
      <c r="A36" s="4"/>
      <c r="B36" s="4" t="s">
        <v>46</v>
      </c>
      <c r="C36" s="8"/>
      <c r="D36" s="8"/>
      <c r="E36" s="8"/>
      <c r="F36" s="7"/>
      <c r="G36" s="7"/>
      <c r="H36" s="7"/>
      <c r="I36" s="7"/>
      <c r="J36" s="7"/>
      <c r="K36" s="7"/>
      <c r="L36" s="7"/>
      <c r="M36" s="7"/>
      <c r="N36" s="7"/>
      <c r="O36" s="8"/>
      <c r="P36" s="7">
        <f>-VLOOKUP(B36,'[1]Consolidated Trial Balance'!B:E,4,)</f>
      </c>
      <c r="Q36" s="3"/>
    </row>
    <row x14ac:dyDescent="0.25" r="37" customHeight="1" ht="19.5">
      <c r="A37" s="4"/>
      <c r="B37" s="4" t="s">
        <v>47</v>
      </c>
      <c r="C37" s="8"/>
      <c r="D37" s="8"/>
      <c r="E37" s="8"/>
      <c r="F37" s="7"/>
      <c r="G37" s="7"/>
      <c r="H37" s="7"/>
      <c r="I37" s="7"/>
      <c r="J37" s="7"/>
      <c r="K37" s="7"/>
      <c r="L37" s="7"/>
      <c r="M37" s="7"/>
      <c r="N37" s="7"/>
      <c r="O37" s="8"/>
      <c r="P37" s="7">
        <f>-VLOOKUP(B37,'[1]Consolidated Trial Balance'!B:E,4,)</f>
      </c>
      <c r="Q37" s="3"/>
    </row>
    <row x14ac:dyDescent="0.25" r="38" customHeight="1" ht="19.5">
      <c r="A38" s="4"/>
      <c r="B38" s="4" t="s">
        <v>48</v>
      </c>
      <c r="C38" s="8"/>
      <c r="D38" s="8"/>
      <c r="E38" s="8"/>
      <c r="F38" s="7"/>
      <c r="G38" s="7"/>
      <c r="H38" s="7"/>
      <c r="I38" s="7"/>
      <c r="J38" s="7"/>
      <c r="K38" s="7"/>
      <c r="L38" s="7"/>
      <c r="M38" s="7"/>
      <c r="N38" s="7"/>
      <c r="O38" s="8"/>
      <c r="P38" s="7">
        <f>-VLOOKUP(B38,'[1]Consolidated Trial Balance'!B:E,4,)</f>
      </c>
      <c r="Q38" s="3"/>
    </row>
    <row x14ac:dyDescent="0.25" r="39" customHeight="1" ht="19.5">
      <c r="A39" s="4"/>
      <c r="B39" s="4" t="s">
        <v>49</v>
      </c>
      <c r="C39" s="8"/>
      <c r="D39" s="8"/>
      <c r="E39" s="8"/>
      <c r="F39" s="7"/>
      <c r="G39" s="7"/>
      <c r="H39" s="7"/>
      <c r="I39" s="7"/>
      <c r="J39" s="7"/>
      <c r="K39" s="7"/>
      <c r="L39" s="7"/>
      <c r="M39" s="7"/>
      <c r="N39" s="7"/>
      <c r="O39" s="8"/>
      <c r="P39" s="7">
        <f>-VLOOKUP(B39,'[1]Consolidated Trial Balance'!B:E,4,)</f>
      </c>
      <c r="Q39" s="3"/>
    </row>
    <row x14ac:dyDescent="0.25" r="40" customHeight="1" ht="19.5">
      <c r="A40" s="4"/>
      <c r="B40" s="4" t="s">
        <v>50</v>
      </c>
      <c r="C40" s="8"/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8"/>
      <c r="P40" s="7">
        <f>-VLOOKUP(B40,'[1]Consolidated Trial Balance'!B:E,4,)</f>
      </c>
      <c r="Q40" s="3"/>
    </row>
    <row x14ac:dyDescent="0.25" r="41" customHeight="1" ht="19.5">
      <c r="A41" s="4"/>
      <c r="B41" s="4" t="s">
        <v>51</v>
      </c>
      <c r="C41" s="8"/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8"/>
      <c r="P41" s="7">
        <f>-VLOOKUP(B41,'[1]Consolidated Trial Balance'!B:E,4,)</f>
      </c>
      <c r="Q41" s="3"/>
    </row>
    <row x14ac:dyDescent="0.25" r="42" customHeight="1" ht="19.5">
      <c r="A42" s="4"/>
      <c r="B42" s="4" t="s">
        <v>52</v>
      </c>
      <c r="C42" s="8"/>
      <c r="D42" s="8"/>
      <c r="E42" s="8"/>
      <c r="F42" s="7"/>
      <c r="G42" s="7"/>
      <c r="H42" s="7"/>
      <c r="I42" s="7"/>
      <c r="J42" s="7"/>
      <c r="K42" s="7"/>
      <c r="L42" s="7"/>
      <c r="M42" s="7"/>
      <c r="N42" s="7"/>
      <c r="O42" s="8"/>
      <c r="P42" s="7">
        <f>-VLOOKUP(B42,'[1]Consolidated Trial Balance'!B:E,4,)</f>
      </c>
      <c r="Q42" s="3"/>
    </row>
    <row x14ac:dyDescent="0.25" r="43" customHeight="1" ht="19.5">
      <c r="A43" s="4"/>
      <c r="B43" s="4" t="s">
        <v>53</v>
      </c>
      <c r="C43" s="8"/>
      <c r="D43" s="8"/>
      <c r="E43" s="8"/>
      <c r="F43" s="7"/>
      <c r="G43" s="7"/>
      <c r="H43" s="7"/>
      <c r="I43" s="7"/>
      <c r="J43" s="7"/>
      <c r="K43" s="7"/>
      <c r="L43" s="7"/>
      <c r="M43" s="7"/>
      <c r="N43" s="7"/>
      <c r="O43" s="8"/>
      <c r="P43" s="7">
        <f>-VLOOKUP(B43,'[1]Consolidated Trial Balance'!B:E,4,)</f>
      </c>
      <c r="Q43" s="3"/>
    </row>
    <row x14ac:dyDescent="0.25" r="44" customHeight="1" ht="19.5">
      <c r="A44" s="4"/>
      <c r="B44" s="4" t="s">
        <v>54</v>
      </c>
      <c r="C44" s="8"/>
      <c r="D44" s="8"/>
      <c r="E44" s="8"/>
      <c r="F44" s="7"/>
      <c r="G44" s="7"/>
      <c r="H44" s="7"/>
      <c r="I44" s="7"/>
      <c r="J44" s="7"/>
      <c r="K44" s="7"/>
      <c r="L44" s="7"/>
      <c r="M44" s="7"/>
      <c r="N44" s="7"/>
      <c r="O44" s="8"/>
      <c r="P44" s="7">
        <f>-VLOOKUP(B44,'[1]Consolidated Trial Balance'!B:E,4,)</f>
      </c>
      <c r="Q44" s="3"/>
    </row>
    <row x14ac:dyDescent="0.25" r="45" customHeight="1" ht="19.5">
      <c r="A45" s="4"/>
      <c r="B45" s="4" t="s">
        <v>55</v>
      </c>
      <c r="C45" s="8"/>
      <c r="D45" s="8"/>
      <c r="E45" s="8"/>
      <c r="F45" s="7"/>
      <c r="G45" s="7"/>
      <c r="H45" s="7"/>
      <c r="I45" s="7"/>
      <c r="J45" s="7"/>
      <c r="K45" s="7"/>
      <c r="L45" s="7"/>
      <c r="M45" s="7"/>
      <c r="N45" s="7"/>
      <c r="O45" s="8"/>
      <c r="P45" s="7">
        <f>-VLOOKUP(B45,'[1]Consolidated Trial Balance'!B:E,4,)</f>
      </c>
      <c r="Q45" s="3"/>
    </row>
    <row x14ac:dyDescent="0.25" r="46" customHeight="1" ht="19.5">
      <c r="A46" s="4"/>
      <c r="B46" s="4" t="s">
        <v>56</v>
      </c>
      <c r="C46" s="8"/>
      <c r="D46" s="8"/>
      <c r="E46" s="8"/>
      <c r="F46" s="7"/>
      <c r="G46" s="7"/>
      <c r="H46" s="7"/>
      <c r="I46" s="7"/>
      <c r="J46" s="7"/>
      <c r="K46" s="7"/>
      <c r="L46" s="7"/>
      <c r="M46" s="7"/>
      <c r="N46" s="7"/>
      <c r="O46" s="8"/>
      <c r="P46" s="7">
        <f>-VLOOKUP(B46,'[1]Consolidated Trial Balance'!B:E,4,)</f>
      </c>
      <c r="Q46" s="3"/>
    </row>
    <row x14ac:dyDescent="0.25" r="47" customHeight="1" ht="19.5">
      <c r="A47" s="4" t="s">
        <v>15</v>
      </c>
      <c r="B47" s="4"/>
      <c r="C47" s="8">
        <v>33365333.689999998</v>
      </c>
      <c r="D47" s="8">
        <v>190364188.22000003</v>
      </c>
      <c r="E47" s="8">
        <v>325882000.43</v>
      </c>
      <c r="F47" s="8">
        <v>54024418.89</v>
      </c>
      <c r="G47" s="8">
        <v>376080873.8</v>
      </c>
      <c r="H47" s="8">
        <v>146072834.7</v>
      </c>
      <c r="I47" s="8">
        <v>221376614.54999998</v>
      </c>
      <c r="J47" s="8">
        <v>211125852.29999998</v>
      </c>
      <c r="K47" s="8">
        <v>422334122.28000003</v>
      </c>
      <c r="L47" s="8">
        <v>0</v>
      </c>
      <c r="M47" s="8">
        <v>0</v>
      </c>
      <c r="N47" s="8">
        <v>0</v>
      </c>
      <c r="O47" s="3"/>
      <c r="P47" s="8">
        <f>SUM(C47:N47)</f>
      </c>
      <c r="Q47" s="9">
        <f>SUM(C47:N47)-P47</f>
      </c>
    </row>
    <row x14ac:dyDescent="0.25" r="48" customHeight="1" ht="19.5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x14ac:dyDescent="0.25" r="49" customHeight="1" ht="19.5">
      <c r="A49" s="4" t="s">
        <v>57</v>
      </c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x14ac:dyDescent="0.25" r="50" customHeight="1" ht="19.5">
      <c r="A50" s="4"/>
      <c r="B50" s="1" t="s">
        <v>58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7"/>
      <c r="Q50" s="3"/>
    </row>
    <row x14ac:dyDescent="0.25" r="51" customHeight="1" ht="19.5">
      <c r="A51" s="4"/>
      <c r="B51" s="4" t="s">
        <v>59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7">
        <f>IFERROR(VLOOKUP(B51,'[1]Consolidated Trial Balance'!B:E,4,),0)</f>
      </c>
      <c r="Q51" s="3"/>
    </row>
    <row x14ac:dyDescent="0.25" r="52" customHeight="1" ht="19.5">
      <c r="A52" s="4"/>
      <c r="B52" s="4" t="s">
        <v>60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7">
        <f>IFERROR(VLOOKUP(B52,'[1]Consolidated Trial Balance'!B:E,4,),0)</f>
      </c>
      <c r="Q52" s="3"/>
    </row>
    <row x14ac:dyDescent="0.25" r="53" customHeight="1" ht="19.5">
      <c r="A53" s="4"/>
      <c r="B53" s="4" t="s">
        <v>61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7">
        <f>IFERROR(VLOOKUP(B53,'[1]Consolidated Trial Balance'!B:E,4,),0)</f>
      </c>
      <c r="Q53" s="3"/>
    </row>
    <row x14ac:dyDescent="0.25" r="54" customHeight="1" ht="19.5">
      <c r="A54" s="4"/>
      <c r="B54" s="4" t="s">
        <v>62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7">
        <f>IFERROR(VLOOKUP(B54,'[1]Consolidated Trial Balance'!B:E,4,),0)</f>
      </c>
      <c r="Q54" s="3"/>
    </row>
    <row x14ac:dyDescent="0.25" r="55" customHeight="1" ht="19.5">
      <c r="A55" s="4"/>
      <c r="B55" s="4" t="s">
        <v>63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7">
        <f>IFERROR(VLOOKUP(B55,'[1]Consolidated Trial Balance'!B:E,4,),0)</f>
      </c>
      <c r="Q55" s="3"/>
    </row>
    <row x14ac:dyDescent="0.25" r="56" customHeight="1" ht="19.5">
      <c r="A56" s="4"/>
      <c r="B56" s="4" t="s">
        <v>64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7">
        <f>IFERROR(VLOOKUP(B56,'[1]Consolidated Trial Balance'!B:E,4,),0)</f>
      </c>
      <c r="Q56" s="3"/>
    </row>
    <row x14ac:dyDescent="0.25" r="57" customHeight="1" ht="19.5">
      <c r="A57" s="4"/>
      <c r="B57" s="4" t="s">
        <v>65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7">
        <f>IFERROR(VLOOKUP(B57,'[1]Consolidated Trial Balance'!B:E,4,),0)</f>
      </c>
      <c r="Q57" s="3"/>
    </row>
    <row x14ac:dyDescent="0.25" r="58" customHeight="1" ht="19.5">
      <c r="A58" s="4"/>
      <c r="B58" s="4" t="s">
        <v>66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7">
        <f>IFERROR(VLOOKUP(B58,'[1]Consolidated Trial Balance'!B:E,4,),0)</f>
      </c>
      <c r="Q58" s="3"/>
    </row>
    <row x14ac:dyDescent="0.25" r="59" customHeight="1" ht="19.5">
      <c r="A59" s="4"/>
      <c r="B59" s="4" t="s">
        <v>67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7">
        <f>IFERROR(VLOOKUP(B59,'[1]Consolidated Trial Balance'!B:E,4,),0)</f>
      </c>
      <c r="Q59" s="3"/>
    </row>
    <row x14ac:dyDescent="0.25" r="60" customHeight="1" ht="19.5">
      <c r="A60" s="4"/>
      <c r="B60" s="4" t="s">
        <v>68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7">
        <f>IFERROR(VLOOKUP(B60,'[1]Consolidated Trial Balance'!B:E,4,),0)</f>
      </c>
      <c r="Q60" s="3"/>
    </row>
    <row x14ac:dyDescent="0.25" r="61" customHeight="1" ht="19.5">
      <c r="A61" s="4"/>
      <c r="B61" s="4" t="s">
        <v>69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7">
        <f>IFERROR(VLOOKUP(B61,'[1]Consolidated Trial Balance'!B:E,4,),0)</f>
      </c>
      <c r="Q61" s="3"/>
    </row>
    <row x14ac:dyDescent="0.25" r="62" customHeight="1" ht="19.5">
      <c r="A62" s="4"/>
      <c r="B62" s="4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7">
        <f>IFERROR(VLOOKUP(B62,'[1]Consolidated Trial Balance'!B:E,4,),0)</f>
      </c>
      <c r="Q62" s="3"/>
    </row>
    <row x14ac:dyDescent="0.25" r="63" customHeight="1" ht="19.5">
      <c r="A63" s="4"/>
      <c r="B63" s="4" t="s">
        <v>71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7">
        <f>IFERROR(VLOOKUP(B63,'[1]Consolidated Trial Balance'!B:E,4,),0)</f>
      </c>
      <c r="Q63" s="3"/>
    </row>
    <row x14ac:dyDescent="0.25" r="64" customHeight="1" ht="19.5">
      <c r="A64" s="4"/>
      <c r="B64" s="4" t="s">
        <v>72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7">
        <f>IFERROR(VLOOKUP(B64,'[1]Consolidated Trial Balance'!B:E,4,),0)</f>
      </c>
      <c r="Q64" s="3"/>
    </row>
    <row x14ac:dyDescent="0.25" r="65" customHeight="1" ht="19.5">
      <c r="A65" s="4"/>
      <c r="B65" s="4" t="s">
        <v>73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7">
        <f>IFERROR(VLOOKUP(B65,'[1]Consolidated Trial Balance'!B:E,4,),0)</f>
      </c>
      <c r="Q65" s="3"/>
    </row>
    <row x14ac:dyDescent="0.25" r="66" customHeight="1" ht="19.5">
      <c r="A66" s="4"/>
      <c r="B66" s="4" t="s">
        <v>74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7">
        <f>IFERROR(VLOOKUP(B66,'[1]Consolidated Trial Balance'!B:E,4,),0)</f>
      </c>
      <c r="Q66" s="3"/>
    </row>
    <row x14ac:dyDescent="0.25" r="67" customHeight="1" ht="19.5">
      <c r="A67" s="4"/>
      <c r="B67" s="4" t="s">
        <v>75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7">
        <f>IFERROR(VLOOKUP(B67,'[1]Consolidated Trial Balance'!B:E,4,),0)</f>
      </c>
      <c r="Q67" s="3"/>
    </row>
    <row x14ac:dyDescent="0.25" r="68" customHeight="1" ht="19.5">
      <c r="A68" s="4"/>
      <c r="B68" s="4" t="s">
        <v>76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7">
        <f>IFERROR(VLOOKUP(B68,'[1]Consolidated Trial Balance'!B:E,4,),0)</f>
      </c>
      <c r="Q68" s="3"/>
    </row>
    <row x14ac:dyDescent="0.25" r="69" customHeight="1" ht="19.5">
      <c r="A69" s="4"/>
      <c r="B69" s="4" t="s">
        <v>77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7">
        <f>IFERROR(VLOOKUP(B69,'[1]Consolidated Trial Balance'!B:E,4,),0)</f>
      </c>
      <c r="Q69" s="3"/>
    </row>
    <row x14ac:dyDescent="0.25" r="70" customHeight="1" ht="19.5">
      <c r="A70" s="4"/>
      <c r="B70" s="4" t="s">
        <v>78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7">
        <f>IFERROR(VLOOKUP(B70,'[1]Consolidated Trial Balance'!B:E,4,),0)</f>
      </c>
      <c r="Q70" s="3"/>
    </row>
    <row x14ac:dyDescent="0.25" r="71" customHeight="1" ht="19.5">
      <c r="A71" s="4"/>
      <c r="B71" s="4" t="s">
        <v>79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7">
        <f>IFERROR(VLOOKUP(B71,'[1]Consolidated Trial Balance'!B:E,4,),0)</f>
      </c>
      <c r="Q71" s="3"/>
    </row>
    <row x14ac:dyDescent="0.25" r="72" customHeight="1" ht="19.5">
      <c r="A72" s="4"/>
      <c r="B72" s="4" t="s">
        <v>80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7">
        <f>IFERROR(VLOOKUP(B72,'[1]Consolidated Trial Balance'!B:E,4,),0)</f>
      </c>
      <c r="Q72" s="3"/>
    </row>
    <row x14ac:dyDescent="0.25" r="73" customHeight="1" ht="19.5">
      <c r="A73" s="4"/>
      <c r="B73" s="4" t="s">
        <v>81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7">
        <f>IFERROR(VLOOKUP(B73,'[1]Consolidated Trial Balance'!B:E,4,),0)</f>
      </c>
      <c r="Q73" s="3"/>
    </row>
    <row x14ac:dyDescent="0.25" r="74" customHeight="1" ht="19.5">
      <c r="A74" s="4"/>
      <c r="B74" s="4" t="s">
        <v>82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7">
        <f>IFERROR(VLOOKUP(B74,'[1]Consolidated Trial Balance'!B:E,4,),0)</f>
      </c>
      <c r="Q74" s="3"/>
    </row>
    <row x14ac:dyDescent="0.25" r="75" customHeight="1" ht="19.5">
      <c r="A75" s="4"/>
      <c r="B75" s="4" t="s">
        <v>83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7">
        <f>IFERROR(VLOOKUP(B75,'[1]Consolidated Trial Balance'!B:E,4,),0)</f>
      </c>
      <c r="Q75" s="3"/>
    </row>
    <row x14ac:dyDescent="0.25" r="76" customHeight="1" ht="19.5">
      <c r="A76" s="4"/>
      <c r="B76" s="4" t="s">
        <v>84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7">
        <f>IFERROR(VLOOKUP(B76,'[1]Consolidated Trial Balance'!B:E,4,),0)</f>
      </c>
      <c r="Q76" s="3"/>
    </row>
    <row x14ac:dyDescent="0.25" r="77" customHeight="1" ht="19.5">
      <c r="A77" s="4"/>
      <c r="B77" s="4" t="s">
        <v>85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7">
        <f>IFERROR(VLOOKUP(B77,'[1]Consolidated Trial Balance'!B:E,4,),0)</f>
      </c>
      <c r="Q77" s="3"/>
    </row>
    <row x14ac:dyDescent="0.25" r="78" customHeight="1" ht="19.5">
      <c r="A78" s="4"/>
      <c r="B78" s="4" t="s">
        <v>86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7">
        <f>IFERROR(VLOOKUP(B78,'[1]Consolidated Trial Balance'!B:E,4,),0)</f>
      </c>
      <c r="Q78" s="3"/>
    </row>
    <row x14ac:dyDescent="0.25" r="79" customHeight="1" ht="19.5">
      <c r="A79" s="4"/>
      <c r="B79" s="4" t="s">
        <v>87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7">
        <f>IFERROR(VLOOKUP(B79,'[1]Consolidated Trial Balance'!B:E,4,),0)</f>
      </c>
      <c r="Q79" s="3"/>
    </row>
    <row x14ac:dyDescent="0.25" r="80" customHeight="1" ht="19.5">
      <c r="A80" s="4"/>
      <c r="B80" s="4" t="s">
        <v>88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7">
        <f>IFERROR(VLOOKUP(B80,'[1]Consolidated Trial Balance'!B:E,4,),0)</f>
      </c>
      <c r="Q80" s="3"/>
    </row>
    <row x14ac:dyDescent="0.25" r="81" customHeight="1" ht="19.5">
      <c r="A81" s="4"/>
      <c r="B81" s="1" t="s">
        <v>89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7">
        <f>IFERROR(VLOOKUP(B81,'[1]Consolidated Trial Balance'!B:E,4,),0)</f>
      </c>
      <c r="Q81" s="3"/>
    </row>
    <row x14ac:dyDescent="0.25" r="82" customHeight="1" ht="19.5">
      <c r="A82" s="4"/>
      <c r="B82" s="4" t="s">
        <v>90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7">
        <f>IFERROR(VLOOKUP(B82,'[1]Consolidated Trial Balance'!B:E,4,),0)</f>
      </c>
      <c r="Q82" s="3"/>
    </row>
    <row x14ac:dyDescent="0.25" r="83" customHeight="1" ht="19.5">
      <c r="A83" s="4"/>
      <c r="B83" s="4" t="s">
        <v>91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7">
        <f>IFERROR(VLOOKUP(B83,'[1]Consolidated Trial Balance'!B:E,4,),0)</f>
      </c>
      <c r="Q83" s="3"/>
    </row>
    <row x14ac:dyDescent="0.25" r="84" customHeight="1" ht="19.5">
      <c r="A84" s="4"/>
      <c r="B84" s="4" t="s">
        <v>92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7">
        <f>IFERROR(VLOOKUP(B84,'[1]Consolidated Trial Balance'!B:E,4,),0)</f>
      </c>
      <c r="Q84" s="3"/>
    </row>
    <row x14ac:dyDescent="0.25" r="85" customHeight="1" ht="19.5">
      <c r="A85" s="4"/>
      <c r="B85" s="4" t="s">
        <v>93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7">
        <f>IFERROR(VLOOKUP(B85,'[1]Consolidated Trial Balance'!B:E,4,),0)</f>
      </c>
      <c r="Q85" s="3"/>
    </row>
    <row x14ac:dyDescent="0.25" r="86" customHeight="1" ht="19.5">
      <c r="A86" s="4"/>
      <c r="B86" s="4" t="s">
        <v>94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7">
        <f>IFERROR(VLOOKUP(B86,'[1]Consolidated Trial Balance'!B:E,4,),0)</f>
      </c>
      <c r="Q86" s="3"/>
    </row>
    <row x14ac:dyDescent="0.25" r="87" customHeight="1" ht="19.5">
      <c r="A87" s="4"/>
      <c r="B87" s="4" t="s">
        <v>95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7">
        <f>IFERROR(VLOOKUP(B87,'[1]Consolidated Trial Balance'!B:E,4,),0)</f>
      </c>
      <c r="Q87" s="3"/>
    </row>
    <row x14ac:dyDescent="0.25" r="88" customHeight="1" ht="19.5">
      <c r="A88" s="4"/>
      <c r="B88" s="4" t="s">
        <v>96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7">
        <f>IFERROR(VLOOKUP(B88,'[1]Consolidated Trial Balance'!B:E,4,),0)</f>
      </c>
      <c r="Q88" s="3"/>
    </row>
    <row x14ac:dyDescent="0.25" r="89" customHeight="1" ht="19.5">
      <c r="A89" s="4"/>
      <c r="B89" s="4" t="s">
        <v>97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7">
        <f>IFERROR(VLOOKUP(B89,'[1]Consolidated Trial Balance'!B:E,4,),0)</f>
      </c>
      <c r="Q89" s="3"/>
    </row>
    <row x14ac:dyDescent="0.25" r="90" customHeight="1" ht="19.5">
      <c r="A90" s="4"/>
      <c r="B90" s="4" t="s">
        <v>98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7">
        <f>IFERROR(VLOOKUP(B90,'[1]Consolidated Trial Balance'!B:E,4,),0)</f>
      </c>
      <c r="Q90" s="3"/>
    </row>
    <row x14ac:dyDescent="0.25" r="91" customHeight="1" ht="19.5">
      <c r="A91" s="4"/>
      <c r="B91" s="4" t="s">
        <v>99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7">
        <f>IFERROR(VLOOKUP(B91,'[1]Consolidated Trial Balance'!B:E,4,),0)</f>
      </c>
      <c r="Q91" s="3"/>
    </row>
    <row x14ac:dyDescent="0.25" r="92" customHeight="1" ht="19.5">
      <c r="A92" s="4"/>
      <c r="B92" s="4" t="s">
        <v>100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7">
        <f>IFERROR(VLOOKUP(B92,'[1]Consolidated Trial Balance'!B:E,4,),0)</f>
      </c>
      <c r="Q92" s="3"/>
    </row>
    <row x14ac:dyDescent="0.25" r="93" customHeight="1" ht="19.5">
      <c r="A93" s="4"/>
      <c r="B93" s="4" t="s">
        <v>101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7">
        <f>IFERROR(VLOOKUP(B93,'[1]Consolidated Trial Balance'!B:E,4,),0)</f>
      </c>
      <c r="Q93" s="3"/>
    </row>
    <row x14ac:dyDescent="0.25" r="94" customHeight="1" ht="19.5">
      <c r="A94" s="4"/>
      <c r="B94" s="4" t="s">
        <v>102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7">
        <f>IFERROR(VLOOKUP(B94,'[1]Consolidated Trial Balance'!B:E,4,),0)</f>
      </c>
      <c r="Q94" s="3"/>
    </row>
    <row x14ac:dyDescent="0.25" r="95" customHeight="1" ht="19.5">
      <c r="A95" s="4"/>
      <c r="B95" s="4" t="s">
        <v>103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7">
        <f>IFERROR(VLOOKUP(B95,'[1]Consolidated Trial Balance'!B:E,4,),0)</f>
      </c>
      <c r="Q95" s="3"/>
    </row>
    <row x14ac:dyDescent="0.25" r="96" customHeight="1" ht="19.5">
      <c r="A96" s="4"/>
      <c r="B96" s="4" t="s">
        <v>104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7">
        <f>IFERROR(VLOOKUP(B96,'[1]Consolidated Trial Balance'!B:E,4,),0)</f>
      </c>
      <c r="Q96" s="3"/>
    </row>
    <row x14ac:dyDescent="0.25" r="97" customHeight="1" ht="19.5">
      <c r="A97" s="4"/>
      <c r="B97" s="4" t="s">
        <v>105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7">
        <f>IFERROR(VLOOKUP(B97,'[1]Consolidated Trial Balance'!B:E,4,),0)</f>
      </c>
      <c r="Q97" s="3"/>
    </row>
    <row x14ac:dyDescent="0.25" r="98" customHeight="1" ht="19.5">
      <c r="A98" s="4"/>
      <c r="B98" s="4" t="s">
        <v>106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7">
        <f>IFERROR(VLOOKUP(B98,'[1]Consolidated Trial Balance'!B:E,4,),0)</f>
      </c>
      <c r="Q98" s="3"/>
    </row>
    <row x14ac:dyDescent="0.25" r="99" customHeight="1" ht="19.5">
      <c r="A99" s="4"/>
      <c r="B99" s="4" t="s">
        <v>107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7">
        <f>IFERROR(VLOOKUP(B99,'[1]Consolidated Trial Balance'!B:E,4,),0)</f>
      </c>
      <c r="Q99" s="3"/>
    </row>
    <row x14ac:dyDescent="0.25" r="100" customHeight="1" ht="19.5">
      <c r="A100" s="4"/>
      <c r="B100" s="4" t="s">
        <v>108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7">
        <f>IFERROR(VLOOKUP(B100,'[1]Consolidated Trial Balance'!B:E,4,),0)</f>
      </c>
      <c r="Q100" s="3"/>
    </row>
    <row x14ac:dyDescent="0.25" r="101" customHeight="1" ht="19.5">
      <c r="A101" s="4"/>
      <c r="B101" s="4" t="s">
        <v>109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7">
        <f>IFERROR(VLOOKUP(B101,'[1]Consolidated Trial Balance'!B:E,4,),0)</f>
      </c>
      <c r="Q101" s="3"/>
    </row>
    <row x14ac:dyDescent="0.25" r="102" customHeight="1" ht="19.5">
      <c r="A102" s="4"/>
      <c r="B102" s="4" t="s">
        <v>110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7">
        <f>IFERROR(VLOOKUP(B102,'[1]Consolidated Trial Balance'!B:E,4,),0)</f>
      </c>
      <c r="Q102" s="3"/>
    </row>
    <row x14ac:dyDescent="0.25" r="103" customHeight="1" ht="19.5">
      <c r="A103" s="4"/>
      <c r="B103" s="4" t="s">
        <v>111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7">
        <f>IFERROR(VLOOKUP(B103,'[1]Consolidated Trial Balance'!B:E,4,),0)</f>
      </c>
      <c r="Q103" s="3"/>
    </row>
    <row x14ac:dyDescent="0.25" r="104" customHeight="1" ht="19.5">
      <c r="A104" s="4"/>
      <c r="B104" s="4" t="s">
        <v>112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7">
        <f>IFERROR(VLOOKUP(B104,'[1]Consolidated Trial Balance'!B:E,4,),0)</f>
      </c>
      <c r="Q104" s="3"/>
    </row>
    <row x14ac:dyDescent="0.25" r="105" customHeight="1" ht="19.5">
      <c r="A105" s="4"/>
      <c r="B105" s="4" t="s">
        <v>113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7">
        <f>IFERROR(VLOOKUP(B105,'[1]Consolidated Trial Balance'!B:E,4,),0)</f>
      </c>
      <c r="Q105" s="3"/>
    </row>
    <row x14ac:dyDescent="0.25" r="106" customHeight="1" ht="19.5">
      <c r="A106" s="4"/>
      <c r="B106" s="4" t="s">
        <v>114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7">
        <f>IFERROR(VLOOKUP(B106,'[1]Consolidated Trial Balance'!B:E,4,),0)</f>
      </c>
      <c r="Q106" s="3"/>
    </row>
    <row x14ac:dyDescent="0.25" r="107" customHeight="1" ht="19.5">
      <c r="A107" s="4"/>
      <c r="B107" s="4" t="s">
        <v>115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7">
        <f>IFERROR(VLOOKUP(B107,'[1]Consolidated Trial Balance'!B:E,4,),0)</f>
      </c>
      <c r="Q107" s="3"/>
    </row>
    <row x14ac:dyDescent="0.25" r="108" customHeight="1" ht="19.5">
      <c r="A108" s="4"/>
      <c r="B108" s="1" t="s">
        <v>116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7">
        <f>IFERROR(VLOOKUP(B108,'[1]Consolidated Trial Balance'!B:E,4,),0)</f>
      </c>
      <c r="Q108" s="3"/>
    </row>
    <row x14ac:dyDescent="0.25" r="109" customHeight="1" ht="19.5">
      <c r="A109" s="4"/>
      <c r="B109" s="4" t="s">
        <v>117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7">
        <f>IFERROR(VLOOKUP(B109,'[1]Consolidated Trial Balance'!B:E,4,),0)</f>
      </c>
      <c r="Q109" s="3"/>
    </row>
    <row x14ac:dyDescent="0.25" r="110" customHeight="1" ht="19.5">
      <c r="A110" s="4"/>
      <c r="B110" s="4" t="s">
        <v>118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7">
        <f>IFERROR(VLOOKUP(B110,'[1]Consolidated Trial Balance'!B:E,4,),0)</f>
      </c>
      <c r="Q110" s="3"/>
    </row>
    <row x14ac:dyDescent="0.25" r="111" customHeight="1" ht="19.5">
      <c r="A111" s="4"/>
      <c r="B111" s="4" t="s">
        <v>119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7">
        <f>IFERROR(VLOOKUP(B111,'[1]Consolidated Trial Balance'!B:E,4,),0)</f>
      </c>
      <c r="Q111" s="3"/>
    </row>
    <row x14ac:dyDescent="0.25" r="112" customHeight="1" ht="19.5">
      <c r="A112" s="4"/>
      <c r="B112" s="4" t="s">
        <v>120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7">
        <f>IFERROR(VLOOKUP(B112,'[1]Consolidated Trial Balance'!B:E,4,),0)</f>
      </c>
      <c r="Q112" s="3"/>
    </row>
    <row x14ac:dyDescent="0.25" r="113" customHeight="1" ht="19.5">
      <c r="A113" s="4"/>
      <c r="B113" s="4" t="s">
        <v>121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7">
        <f>IFERROR(VLOOKUP(B113,'[1]Consolidated Trial Balance'!B:E,4,),0)</f>
      </c>
      <c r="Q113" s="3"/>
    </row>
    <row x14ac:dyDescent="0.25" r="114" customHeight="1" ht="19.5">
      <c r="A114" s="4"/>
      <c r="B114" s="4" t="s">
        <v>122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7">
        <f>IFERROR(VLOOKUP(B114,'[1]Consolidated Trial Balance'!B:E,4,),0)</f>
      </c>
      <c r="Q114" s="3"/>
    </row>
    <row x14ac:dyDescent="0.25" r="115" customHeight="1" ht="19.5">
      <c r="A115" s="4"/>
      <c r="B115" s="4" t="s">
        <v>123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7">
        <f>IFERROR(VLOOKUP(B115,'[1]Consolidated Trial Balance'!B:E,4,),0)</f>
      </c>
      <c r="Q115" s="3"/>
    </row>
    <row x14ac:dyDescent="0.25" r="116" customHeight="1" ht="19.5">
      <c r="A116" s="4"/>
      <c r="B116" s="4" t="s">
        <v>124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7">
        <f>IFERROR(VLOOKUP(B116,'[1]Consolidated Trial Balance'!B:E,4,),0)</f>
      </c>
      <c r="Q116" s="3"/>
    </row>
    <row x14ac:dyDescent="0.25" r="117" customHeight="1" ht="19.5">
      <c r="A117" s="4"/>
      <c r="B117" s="4" t="s">
        <v>125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7">
        <f>IFERROR(VLOOKUP(B117,'[1]Consolidated Trial Balance'!B:E,4,),0)</f>
      </c>
      <c r="Q117" s="3"/>
    </row>
    <row x14ac:dyDescent="0.25" r="118" customHeight="1" ht="19.5">
      <c r="A118" s="4"/>
      <c r="B118" s="4" t="s">
        <v>126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7">
        <f>IFERROR(VLOOKUP(B118,'[1]Consolidated Trial Balance'!B:E,4,),0)</f>
      </c>
      <c r="Q118" s="3"/>
    </row>
    <row x14ac:dyDescent="0.25" r="119" customHeight="1" ht="19.5">
      <c r="A119" s="4"/>
      <c r="B119" s="4" t="s">
        <v>127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7">
        <f>IFERROR(VLOOKUP(B119,'[1]Consolidated Trial Balance'!B:E,4,),0)</f>
      </c>
      <c r="Q119" s="3"/>
    </row>
    <row x14ac:dyDescent="0.25" r="120" customHeight="1" ht="19.5">
      <c r="A120" s="4"/>
      <c r="B120" s="4" t="s">
        <v>128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7">
        <f>IFERROR(VLOOKUP(B120,'[1]Consolidated Trial Balance'!B:E,4,),0)</f>
      </c>
      <c r="Q120" s="3"/>
    </row>
    <row x14ac:dyDescent="0.25" r="121" customHeight="1" ht="19.5">
      <c r="A121" s="4"/>
      <c r="B121" s="4" t="s">
        <v>129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7">
        <f>IFERROR(VLOOKUP(B121,'[1]Consolidated Trial Balance'!B:E,4,),0)</f>
      </c>
      <c r="Q121" s="3"/>
    </row>
    <row x14ac:dyDescent="0.25" r="122" customHeight="1" ht="19.5">
      <c r="A122" s="4"/>
      <c r="B122" s="4" t="s">
        <v>130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7">
        <f>IFERROR(VLOOKUP(B122,'[1]Consolidated Trial Balance'!B:E,4,),0)</f>
      </c>
      <c r="Q122" s="3"/>
    </row>
    <row x14ac:dyDescent="0.25" r="123" customHeight="1" ht="19.5">
      <c r="A123" s="4"/>
      <c r="B123" s="4" t="s">
        <v>131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7">
        <f>IFERROR(VLOOKUP(B123,'[1]Consolidated Trial Balance'!B:E,4,),0)</f>
      </c>
      <c r="Q123" s="3"/>
    </row>
    <row x14ac:dyDescent="0.25" r="124" customHeight="1" ht="19.5">
      <c r="A124" s="4"/>
      <c r="B124" s="4" t="s">
        <v>132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7">
        <f>IFERROR(VLOOKUP(B124,'[1]Consolidated Trial Balance'!B:E,4,),0)</f>
      </c>
      <c r="Q124" s="3"/>
    </row>
    <row x14ac:dyDescent="0.25" r="125" customHeight="1" ht="19.5">
      <c r="A125" s="4"/>
      <c r="B125" s="4" t="s">
        <v>133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7">
        <f>IFERROR(VLOOKUP(B125,'[1]Consolidated Trial Balance'!B:E,4,),0)</f>
      </c>
      <c r="Q125" s="3"/>
    </row>
    <row x14ac:dyDescent="0.25" r="126" customHeight="1" ht="19.5">
      <c r="A126" s="4"/>
      <c r="B126" s="4" t="s">
        <v>134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7">
        <f>IFERROR(VLOOKUP(B126,'[1]Consolidated Trial Balance'!B:E,4,),0)</f>
      </c>
      <c r="Q126" s="3"/>
    </row>
    <row x14ac:dyDescent="0.25" r="127" customHeight="1" ht="19.5">
      <c r="A127" s="4"/>
      <c r="B127" s="4" t="s">
        <v>135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7">
        <f>IFERROR(VLOOKUP(B127,'[1]Consolidated Trial Balance'!B:E,4,),0)</f>
      </c>
      <c r="Q127" s="3"/>
    </row>
    <row x14ac:dyDescent="0.25" r="128" customHeight="1" ht="19.5">
      <c r="A128" s="4"/>
      <c r="B128" s="4" t="s">
        <v>136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7">
        <f>IFERROR(VLOOKUP(B128,'[1]Consolidated Trial Balance'!B:E,4,),0)</f>
      </c>
      <c r="Q128" s="3"/>
    </row>
    <row x14ac:dyDescent="0.25" r="129" customHeight="1" ht="19.5">
      <c r="A129" s="4"/>
      <c r="B129" s="4" t="s">
        <v>137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7">
        <f>IFERROR(VLOOKUP(B129,'[1]Consolidated Trial Balance'!B:E,4,),0)</f>
      </c>
      <c r="Q129" s="3"/>
    </row>
    <row x14ac:dyDescent="0.25" r="130" customHeight="1" ht="19.5">
      <c r="A130" s="4"/>
      <c r="B130" s="4" t="s">
        <v>138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7">
        <f>IFERROR(VLOOKUP(B130,'[1]Consolidated Trial Balance'!B:E,4,),0)</f>
      </c>
      <c r="Q130" s="3"/>
    </row>
    <row x14ac:dyDescent="0.25" r="131" customHeight="1" ht="19.5">
      <c r="A131" s="4"/>
      <c r="B131" s="1" t="s">
        <v>139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7"/>
      <c r="Q131" s="3"/>
    </row>
    <row x14ac:dyDescent="0.25" r="132" customHeight="1" ht="19.5">
      <c r="A132" s="4"/>
      <c r="B132" s="4" t="s">
        <v>140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7">
        <f>IFERROR(VLOOKUP(B132,'[1]Consolidated Trial Balance'!B:E,4,),0)</f>
      </c>
      <c r="Q132" s="3"/>
    </row>
    <row x14ac:dyDescent="0.25" r="133" customHeight="1" ht="19.5">
      <c r="A133" s="4"/>
      <c r="B133" s="4" t="s">
        <v>141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7">
        <f>IFERROR(VLOOKUP(B133,'[1]Consolidated Trial Balance'!B:E,4,),0)</f>
      </c>
      <c r="Q133" s="3"/>
    </row>
    <row x14ac:dyDescent="0.25" r="134" customHeight="1" ht="19.5">
      <c r="A134" s="4"/>
      <c r="B134" s="4" t="s">
        <v>142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7">
        <f>IFERROR(VLOOKUP(B134,'[1]Consolidated Trial Balance'!B:E,4,),0)</f>
      </c>
      <c r="Q134" s="3"/>
    </row>
    <row x14ac:dyDescent="0.25" r="135" customHeight="1" ht="19.5">
      <c r="A135" s="4"/>
      <c r="B135" s="4" t="s">
        <v>143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7">
        <f>IFERROR(VLOOKUP(B135,'[1]Consolidated Trial Balance'!B:E,4,),0)</f>
      </c>
      <c r="Q135" s="3"/>
    </row>
    <row x14ac:dyDescent="0.25" r="136" customHeight="1" ht="19.5">
      <c r="A136" s="4"/>
      <c r="B136" s="4" t="s">
        <v>144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7">
        <f>IFERROR(VLOOKUP(B136,'[1]Consolidated Trial Balance'!B:E,4,),0)</f>
      </c>
      <c r="Q136" s="3"/>
    </row>
    <row x14ac:dyDescent="0.25" r="137" customHeight="1" ht="19.5">
      <c r="A137" s="4"/>
      <c r="B137" s="4" t="s">
        <v>145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7">
        <f>IFERROR(VLOOKUP(B137,'[1]Consolidated Trial Balance'!B:E,4,),0)</f>
      </c>
      <c r="Q137" s="3"/>
    </row>
    <row x14ac:dyDescent="0.25" r="138" customHeight="1" ht="19.5">
      <c r="A138" s="4"/>
      <c r="B138" s="4" t="s">
        <v>146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7">
        <f>IFERROR(VLOOKUP(B138,'[1]Consolidated Trial Balance'!B:E,4,),0)</f>
      </c>
      <c r="Q138" s="3"/>
    </row>
    <row x14ac:dyDescent="0.25" r="139" customHeight="1" ht="19.5">
      <c r="A139" s="4"/>
      <c r="B139" s="4" t="s">
        <v>147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7">
        <f>IFERROR(VLOOKUP(B139,'[1]Consolidated Trial Balance'!B:E,4,),0)</f>
      </c>
      <c r="Q139" s="3"/>
    </row>
    <row x14ac:dyDescent="0.25" r="140" customHeight="1" ht="19.5">
      <c r="A140" s="4"/>
      <c r="B140" s="4" t="s">
        <v>148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7">
        <f>IFERROR(VLOOKUP(B140,'[1]Consolidated Trial Balance'!B:E,4,),0)</f>
      </c>
      <c r="Q140" s="3"/>
    </row>
    <row x14ac:dyDescent="0.25" r="141" customHeight="1" ht="19.5">
      <c r="A141" s="4"/>
      <c r="B141" s="4" t="s">
        <v>149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7">
        <f>IFERROR(VLOOKUP(B141,'[1]Consolidated Trial Balance'!B:E,4,),0)</f>
      </c>
      <c r="Q141" s="3"/>
    </row>
    <row x14ac:dyDescent="0.25" r="142" customHeight="1" ht="19.5">
      <c r="A142" s="4"/>
      <c r="B142" s="4" t="s">
        <v>150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7">
        <f>IFERROR(VLOOKUP(B142,'[1]Consolidated Trial Balance'!B:E,4,),0)</f>
      </c>
      <c r="Q142" s="3"/>
    </row>
    <row x14ac:dyDescent="0.25" r="143" customHeight="1" ht="19.5">
      <c r="A143" s="4"/>
      <c r="B143" s="4" t="s">
        <v>151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7">
        <f>IFERROR(VLOOKUP(B143,'[1]Consolidated Trial Balance'!B:E,4,),0)</f>
      </c>
      <c r="Q143" s="3"/>
    </row>
    <row x14ac:dyDescent="0.25" r="144" customHeight="1" ht="19.5">
      <c r="A144" s="4"/>
      <c r="B144" s="4" t="s">
        <v>152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7">
        <f>IFERROR(VLOOKUP(B144,'[1]Consolidated Trial Balance'!B:E,4,),0)</f>
      </c>
      <c r="Q144" s="3"/>
    </row>
    <row x14ac:dyDescent="0.25" r="145" customHeight="1" ht="19.5">
      <c r="A145" s="4"/>
      <c r="B145" s="4" t="s">
        <v>153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7">
        <f>IFERROR(VLOOKUP(B145,'[1]Consolidated Trial Balance'!B:E,4,),0)</f>
      </c>
      <c r="Q145" s="3"/>
    </row>
    <row x14ac:dyDescent="0.25" r="146" customHeight="1" ht="19.5">
      <c r="A146" s="4"/>
      <c r="B146" s="4" t="s">
        <v>154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7">
        <f>IFERROR(VLOOKUP(B146,'[1]Consolidated Trial Balance'!B:E,4,),0)</f>
      </c>
      <c r="Q146" s="3"/>
    </row>
    <row x14ac:dyDescent="0.25" r="147" customHeight="1" ht="19.5">
      <c r="A147" s="4"/>
      <c r="B147" s="4" t="s">
        <v>155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7">
        <f>IFERROR(VLOOKUP(B147,'[1]Consolidated Trial Balance'!B:E,4,),0)</f>
      </c>
      <c r="Q147" s="3"/>
    </row>
    <row x14ac:dyDescent="0.25" r="148" customHeight="1" ht="19.5">
      <c r="A148" s="4"/>
      <c r="B148" s="4" t="s">
        <v>156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7">
        <f>IFERROR(VLOOKUP(B148,'[1]Consolidated Trial Balance'!B:E,4,),0)</f>
      </c>
      <c r="Q148" s="3"/>
    </row>
    <row x14ac:dyDescent="0.25" r="149" customHeight="1" ht="19.5">
      <c r="A149" s="4"/>
      <c r="B149" s="4" t="s">
        <v>157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7">
        <f>IFERROR(VLOOKUP(B149,'[1]Consolidated Trial Balance'!B:E,4,),0)</f>
      </c>
      <c r="Q149" s="3"/>
    </row>
    <row x14ac:dyDescent="0.25" r="150" customHeight="1" ht="19.5">
      <c r="A150" s="4"/>
      <c r="B150" s="1" t="s">
        <v>158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7"/>
      <c r="Q150" s="3"/>
    </row>
    <row x14ac:dyDescent="0.25" r="151" customHeight="1" ht="19.5">
      <c r="A151" s="4"/>
      <c r="B151" s="4" t="s">
        <v>159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7">
        <f>IFERROR(VLOOKUP(B151,'[1]Consolidated Trial Balance'!B:E,4,),0)</f>
      </c>
      <c r="Q151" s="3"/>
    </row>
    <row x14ac:dyDescent="0.25" r="152" customHeight="1" ht="19.5">
      <c r="A152" s="4"/>
      <c r="B152" s="4" t="s">
        <v>160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7">
        <f>IFERROR(VLOOKUP(B152,'[1]Consolidated Trial Balance'!B:E,4,),0)</f>
      </c>
      <c r="Q152" s="3"/>
    </row>
    <row x14ac:dyDescent="0.25" r="153" customHeight="1" ht="19.5">
      <c r="A153" s="4"/>
      <c r="B153" s="4" t="s">
        <v>161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7">
        <f>IFERROR(VLOOKUP(B153,'[1]Consolidated Trial Balance'!B:E,4,),0)</f>
      </c>
      <c r="Q153" s="3"/>
    </row>
    <row x14ac:dyDescent="0.25" r="154" customHeight="1" ht="19.5">
      <c r="A154" s="4"/>
      <c r="B154" s="4" t="s">
        <v>162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7">
        <f>IFERROR(VLOOKUP(B154,'[1]Consolidated Trial Balance'!B:E,4,),0)</f>
      </c>
      <c r="Q154" s="3"/>
    </row>
    <row x14ac:dyDescent="0.25" r="155" customHeight="1" ht="19.5">
      <c r="A155" s="4"/>
      <c r="B155" s="4" t="s">
        <v>163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7">
        <f>IFERROR(VLOOKUP(B155,'[1]Consolidated Trial Balance'!B:E,4,),0)</f>
      </c>
      <c r="Q155" s="3"/>
    </row>
    <row x14ac:dyDescent="0.25" r="156" customHeight="1" ht="19.5">
      <c r="A156" s="4"/>
      <c r="B156" s="4" t="s">
        <v>164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7">
        <f>IFERROR(VLOOKUP(B156,'[1]Consolidated Trial Balance'!B:E,4,),0)</f>
      </c>
      <c r="Q156" s="3"/>
    </row>
    <row x14ac:dyDescent="0.25" r="157" customHeight="1" ht="19.5">
      <c r="A157" s="4"/>
      <c r="B157" s="4" t="s">
        <v>165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7">
        <f>IFERROR(VLOOKUP(B157,'[1]Consolidated Trial Balance'!B:E,4,),0)</f>
      </c>
      <c r="Q157" s="3"/>
    </row>
    <row x14ac:dyDescent="0.25" r="158" customHeight="1" ht="19.5">
      <c r="A158" s="4"/>
      <c r="B158" s="4" t="s">
        <v>166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7">
        <f>IFERROR(VLOOKUP(B158,'[1]Consolidated Trial Balance'!B:E,4,),0)</f>
      </c>
      <c r="Q158" s="3"/>
    </row>
    <row x14ac:dyDescent="0.25" r="159" customHeight="1" ht="19.5">
      <c r="A159" s="4"/>
      <c r="B159" s="4" t="s">
        <v>167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7">
        <f>IFERROR(VLOOKUP(B159,'[1]Consolidated Trial Balance'!B:E,4,),0)</f>
      </c>
      <c r="Q159" s="3"/>
    </row>
    <row x14ac:dyDescent="0.25" r="160" customHeight="1" ht="19.5">
      <c r="A160" s="4"/>
      <c r="B160" s="4" t="s">
        <v>168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7">
        <f>IFERROR(VLOOKUP(B160,'[1]Consolidated Trial Balance'!B:E,4,),0)</f>
      </c>
      <c r="Q160" s="3"/>
    </row>
    <row x14ac:dyDescent="0.25" r="161" customHeight="1" ht="19.5">
      <c r="A161" s="4"/>
      <c r="B161" s="4" t="s">
        <v>169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7">
        <f>IFERROR(VLOOKUP(B161,'[1]Consolidated Trial Balance'!B:E,4,),0)</f>
      </c>
      <c r="Q161" s="3"/>
    </row>
    <row x14ac:dyDescent="0.25" r="162" customHeight="1" ht="19.5">
      <c r="A162" s="4"/>
      <c r="B162" s="4" t="s">
        <v>170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7">
        <f>IFERROR(VLOOKUP(B162,'[1]Consolidated Trial Balance'!B:E,4,),0)</f>
      </c>
      <c r="Q162" s="3"/>
    </row>
    <row x14ac:dyDescent="0.25" r="163" customHeight="1" ht="19.5">
      <c r="A163" s="4"/>
      <c r="B163" s="1" t="s">
        <v>171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7"/>
      <c r="Q163" s="3"/>
    </row>
    <row x14ac:dyDescent="0.25" r="164" customHeight="1" ht="19.5">
      <c r="A164" s="4"/>
      <c r="B164" s="4" t="s">
        <v>172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7">
        <f>IFERROR(VLOOKUP(B164,'[1]Consolidated Trial Balance'!B:E,4,),0)</f>
      </c>
      <c r="Q164" s="3"/>
    </row>
    <row x14ac:dyDescent="0.25" r="165" customHeight="1" ht="19.5">
      <c r="A165" s="4"/>
      <c r="B165" s="4" t="s">
        <v>173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7">
        <f>IFERROR(VLOOKUP(B165,'[1]Consolidated Trial Balance'!B:E,4,),0)</f>
      </c>
      <c r="Q165" s="3"/>
    </row>
    <row x14ac:dyDescent="0.25" r="166" customHeight="1" ht="19.5">
      <c r="A166" s="4"/>
      <c r="B166" s="4" t="s">
        <v>174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7">
        <f>IFERROR(VLOOKUP(B166,'[1]Consolidated Trial Balance'!B:E,4,),0)</f>
      </c>
      <c r="Q166" s="3"/>
    </row>
    <row x14ac:dyDescent="0.25" r="167" customHeight="1" ht="19.5">
      <c r="A167" s="4"/>
      <c r="B167" s="4" t="s">
        <v>175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7">
        <f>IFERROR(VLOOKUP(B167,'[1]Consolidated Trial Balance'!B:E,4,),0)</f>
      </c>
      <c r="Q167" s="3"/>
    </row>
    <row x14ac:dyDescent="0.25" r="168" customHeight="1" ht="19.5">
      <c r="A168" s="4"/>
      <c r="B168" s="4" t="s">
        <v>176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7">
        <f>IFERROR(VLOOKUP(B168,'[1]Consolidated Trial Balance'!B:E,4,),0)</f>
      </c>
      <c r="Q168" s="3"/>
    </row>
    <row x14ac:dyDescent="0.25" r="169" customHeight="1" ht="19.5">
      <c r="A169" s="4"/>
      <c r="B169" s="4" t="s">
        <v>177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7">
        <f>IFERROR(VLOOKUP(B169,'[1]Consolidated Trial Balance'!B:E,4,),0)</f>
      </c>
      <c r="Q169" s="3"/>
    </row>
    <row x14ac:dyDescent="0.25" r="170" customHeight="1" ht="19.5">
      <c r="A170" s="4"/>
      <c r="B170" s="4" t="s">
        <v>178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7">
        <f>IFERROR(VLOOKUP(B170,'[1]Consolidated Trial Balance'!B:E,4,),0)</f>
      </c>
      <c r="Q170" s="3"/>
    </row>
    <row x14ac:dyDescent="0.25" r="171" customHeight="1" ht="19.5">
      <c r="A171" s="4"/>
      <c r="B171" s="4" t="s">
        <v>179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7">
        <f>IFERROR(VLOOKUP(B171,'[1]Consolidated Trial Balance'!B:E,4,),0)</f>
      </c>
      <c r="Q171" s="3"/>
    </row>
    <row x14ac:dyDescent="0.25" r="172" customHeight="1" ht="19.5">
      <c r="A172" s="4"/>
      <c r="B172" s="4" t="s">
        <v>180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7">
        <f>IFERROR(VLOOKUP(B172,'[1]Consolidated Trial Balance'!B:E,4,),0)</f>
      </c>
      <c r="Q172" s="3"/>
    </row>
    <row x14ac:dyDescent="0.25" r="173" customHeight="1" ht="19.5">
      <c r="A173" s="4"/>
      <c r="B173" s="1" t="s">
        <v>181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7"/>
      <c r="Q173" s="3"/>
    </row>
    <row x14ac:dyDescent="0.25" r="174" customHeight="1" ht="19.5">
      <c r="A174" s="4"/>
      <c r="B174" s="4" t="s">
        <v>182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7">
        <f>IFERROR(VLOOKUP(B174,'[1]Consolidated Trial Balance'!B:E,4,),0)</f>
      </c>
      <c r="Q174" s="3"/>
    </row>
    <row x14ac:dyDescent="0.25" r="175" customHeight="1" ht="19.5">
      <c r="A175" s="4"/>
      <c r="B175" s="4" t="s">
        <v>183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7">
        <f>IFERROR(VLOOKUP(B175,'[1]Consolidated Trial Balance'!B:E,4,),0)</f>
      </c>
      <c r="Q175" s="3"/>
    </row>
    <row x14ac:dyDescent="0.25" r="176" customHeight="1" ht="19.5">
      <c r="A176" s="4"/>
      <c r="B176" s="4" t="s">
        <v>184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7">
        <f>IFERROR(VLOOKUP(B176,'[1]Consolidated Trial Balance'!B:E,4,),0)</f>
      </c>
      <c r="Q176" s="3"/>
    </row>
    <row x14ac:dyDescent="0.25" r="177" customHeight="1" ht="19.5">
      <c r="A177" s="4"/>
      <c r="B177" s="4" t="s">
        <v>185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7">
        <f>IFERROR(VLOOKUP(B177,'[1]Consolidated Trial Balance'!B:E,4,),0)</f>
      </c>
      <c r="Q177" s="3"/>
    </row>
    <row x14ac:dyDescent="0.25" r="178" customHeight="1" ht="19.5">
      <c r="A178" s="4"/>
      <c r="B178" s="4" t="s">
        <v>186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7">
        <f>IFERROR(VLOOKUP(B178,'[1]Consolidated Trial Balance'!B:E,4,),0)</f>
      </c>
      <c r="Q178" s="3"/>
    </row>
    <row x14ac:dyDescent="0.25" r="179" customHeight="1" ht="19.5">
      <c r="A179" s="4"/>
      <c r="B179" s="4" t="s">
        <v>187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7">
        <f>IFERROR(VLOOKUP(B179,'[1]Consolidated Trial Balance'!B:E,4,),0)</f>
      </c>
      <c r="Q179" s="3"/>
    </row>
    <row x14ac:dyDescent="0.25" r="180" customHeight="1" ht="19.5">
      <c r="A180" s="4"/>
      <c r="B180" s="4" t="s">
        <v>188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7">
        <f>IFERROR(VLOOKUP(B180,'[1]Consolidated Trial Balance'!B:E,4,),0)</f>
      </c>
      <c r="Q180" s="3"/>
    </row>
    <row x14ac:dyDescent="0.25" r="181" customHeight="1" ht="19.5">
      <c r="A181" s="4"/>
      <c r="B181" s="4" t="s">
        <v>189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7">
        <f>IFERROR(VLOOKUP(B181,'[1]Consolidated Trial Balance'!B:E,4,),0)</f>
      </c>
      <c r="Q181" s="3"/>
    </row>
    <row x14ac:dyDescent="0.25" r="182" customHeight="1" ht="19.5">
      <c r="A182" s="4"/>
      <c r="B182" s="4" t="s">
        <v>190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7">
        <f>IFERROR(VLOOKUP(B182,'[1]Consolidated Trial Balance'!B:E,4,),0)</f>
      </c>
      <c r="Q182" s="3"/>
    </row>
    <row x14ac:dyDescent="0.25" r="183" customHeight="1" ht="19.5">
      <c r="A183" s="4"/>
      <c r="B183" s="4" t="s">
        <v>191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7">
        <f>IFERROR(VLOOKUP(B183,'[1]Consolidated Trial Balance'!B:E,4,),0)</f>
      </c>
      <c r="Q183" s="3"/>
    </row>
    <row x14ac:dyDescent="0.25" r="184" customHeight="1" ht="19.5">
      <c r="A184" s="4" t="s">
        <v>57</v>
      </c>
      <c r="B184" s="4"/>
      <c r="C184" s="8">
        <v>25162494.450000003</v>
      </c>
      <c r="D184" s="8">
        <v>136288636.53000003</v>
      </c>
      <c r="E184" s="8">
        <v>211209461.53999996</v>
      </c>
      <c r="F184" s="8">
        <v>30754216.200000003</v>
      </c>
      <c r="G184" s="8">
        <v>145091507.51999998</v>
      </c>
      <c r="H184" s="8">
        <v>49116866.400000006</v>
      </c>
      <c r="I184" s="8">
        <v>86000979.2</v>
      </c>
      <c r="J184" s="8">
        <v>78749738.52</v>
      </c>
      <c r="K184" s="8">
        <v>195127090.07999998</v>
      </c>
      <c r="L184" s="3"/>
      <c r="M184" s="3"/>
      <c r="N184" s="3"/>
      <c r="O184" s="3"/>
      <c r="P184" s="8">
        <f>SUM(C184:N184)</f>
      </c>
      <c r="Q184" s="9">
        <f>SUM(C184:N184)-P184</f>
      </c>
    </row>
    <row x14ac:dyDescent="0.25" r="185" customHeight="1" ht="19.5">
      <c r="A185" s="4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7"/>
      <c r="Q185" s="3"/>
    </row>
    <row x14ac:dyDescent="0.25" r="186" customHeight="1" ht="19.5">
      <c r="A186" s="4" t="s">
        <v>192</v>
      </c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7"/>
      <c r="Q186" s="3"/>
    </row>
    <row x14ac:dyDescent="0.25" r="187" customHeight="1" ht="19.5">
      <c r="A187" s="4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7"/>
      <c r="Q187" s="3"/>
    </row>
    <row x14ac:dyDescent="0.25" r="188" customHeight="1" ht="19.5">
      <c r="A188" s="4" t="s">
        <v>193</v>
      </c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7"/>
      <c r="Q188" s="3"/>
    </row>
    <row x14ac:dyDescent="0.25" r="189" customHeight="1" ht="19.5">
      <c r="A189" s="4"/>
      <c r="B189" s="1" t="s">
        <v>194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7"/>
      <c r="Q189" s="3"/>
    </row>
    <row x14ac:dyDescent="0.25" r="190" customHeight="1" ht="19.5">
      <c r="A190" s="4"/>
      <c r="B190" s="4" t="s">
        <v>195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7">
        <f>IFERROR(VLOOKUP(B190,'[1]Consolidated Trial Balance'!B:E,4,),0)</f>
      </c>
      <c r="Q190" s="3"/>
    </row>
    <row x14ac:dyDescent="0.25" r="191" customHeight="1" ht="19.5">
      <c r="A191" s="4"/>
      <c r="B191" s="4" t="s">
        <v>196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7">
        <f>IFERROR(VLOOKUP(B191,'[1]Consolidated Trial Balance'!B:E,4,),0)</f>
      </c>
      <c r="Q191" s="3"/>
    </row>
    <row x14ac:dyDescent="0.25" r="192" customHeight="1" ht="19.5">
      <c r="A192" s="4"/>
      <c r="B192" s="4" t="s">
        <v>197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7">
        <f>IFERROR(VLOOKUP(B192,'[1]Consolidated Trial Balance'!B:E,4,),0)</f>
      </c>
      <c r="Q192" s="3"/>
    </row>
    <row x14ac:dyDescent="0.25" r="193" customHeight="1" ht="19.5">
      <c r="A193" s="4"/>
      <c r="B193" s="4" t="s">
        <v>198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7">
        <f>IFERROR(VLOOKUP(B193,'[1]Consolidated Trial Balance'!B:E,4,),0)</f>
      </c>
      <c r="Q193" s="3"/>
    </row>
    <row x14ac:dyDescent="0.25" r="194" customHeight="1" ht="19.5">
      <c r="A194" s="4"/>
      <c r="B194" s="4" t="s">
        <v>199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7">
        <f>IFERROR(VLOOKUP(B194,'[1]Consolidated Trial Balance'!B:E,4,),0)</f>
      </c>
      <c r="Q194" s="3"/>
    </row>
    <row x14ac:dyDescent="0.25" r="195" customHeight="1" ht="19.5">
      <c r="A195" s="4"/>
      <c r="B195" s="4" t="s">
        <v>200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7">
        <f>IFERROR(VLOOKUP(B195,'[1]Consolidated Trial Balance'!B:E,4,),0)</f>
      </c>
      <c r="Q195" s="3"/>
    </row>
    <row x14ac:dyDescent="0.25" r="196" customHeight="1" ht="19.5">
      <c r="A196" s="4"/>
      <c r="B196" s="4" t="s">
        <v>201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7">
        <f>IFERROR(VLOOKUP(B196,'[1]Consolidated Trial Balance'!B:E,4,),0)</f>
      </c>
      <c r="Q196" s="3"/>
    </row>
    <row x14ac:dyDescent="0.25" r="197" customHeight="1" ht="19.5">
      <c r="A197" s="4"/>
      <c r="B197" s="4" t="s">
        <v>202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7">
        <f>IFERROR(VLOOKUP(B197,'[1]Consolidated Trial Balance'!B:E,4,),0)</f>
      </c>
      <c r="Q197" s="3"/>
    </row>
    <row x14ac:dyDescent="0.25" r="198" customHeight="1" ht="19.5">
      <c r="A198" s="4"/>
      <c r="B198" s="4" t="s">
        <v>203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7">
        <f>IFERROR(VLOOKUP(B198,'[1]Consolidated Trial Balance'!B:E,4,),0)</f>
      </c>
      <c r="Q198" s="3"/>
    </row>
    <row x14ac:dyDescent="0.25" r="199" customHeight="1" ht="19.5">
      <c r="A199" s="4"/>
      <c r="B199" s="4" t="s">
        <v>204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7">
        <f>IFERROR(VLOOKUP(B199,'[1]Consolidated Trial Balance'!B:E,4,),0)</f>
      </c>
      <c r="Q199" s="3"/>
    </row>
    <row x14ac:dyDescent="0.25" r="200" customHeight="1" ht="19.5">
      <c r="A200" s="4"/>
      <c r="B200" s="4" t="s">
        <v>205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7">
        <f>IFERROR(VLOOKUP(B200,'[1]Consolidated Trial Balance'!B:E,4,),0)</f>
      </c>
      <c r="Q200" s="3"/>
    </row>
    <row x14ac:dyDescent="0.25" r="201" customHeight="1" ht="19.5">
      <c r="A201" s="4"/>
      <c r="B201" s="4" t="s">
        <v>206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7">
        <f>IFERROR(VLOOKUP(B201,'[1]Consolidated Trial Balance'!B:E,4,),0)</f>
      </c>
      <c r="Q201" s="3"/>
    </row>
    <row x14ac:dyDescent="0.25" r="202" customHeight="1" ht="19.5">
      <c r="A202" s="4"/>
      <c r="B202" s="4" t="s">
        <v>207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7">
        <f>IFERROR(VLOOKUP(B202,'[1]Consolidated Trial Balance'!B:E,4,),0)</f>
      </c>
      <c r="Q202" s="3"/>
    </row>
    <row x14ac:dyDescent="0.25" r="203" customHeight="1" ht="19.5">
      <c r="A203" s="4"/>
      <c r="B203" s="4" t="s">
        <v>208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7">
        <f>IFERROR(VLOOKUP(B203,'[1]Consolidated Trial Balance'!B:E,4,),0)</f>
      </c>
      <c r="Q203" s="3"/>
    </row>
    <row x14ac:dyDescent="0.25" r="204" customHeight="1" ht="19.5">
      <c r="A204" s="4"/>
      <c r="B204" s="4" t="s">
        <v>209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7">
        <f>IFERROR(VLOOKUP(B204,'[1]Consolidated Trial Balance'!B:E,4,),0)</f>
      </c>
      <c r="Q204" s="3"/>
    </row>
    <row x14ac:dyDescent="0.25" r="205" customHeight="1" ht="19.5">
      <c r="A205" s="4"/>
      <c r="B205" s="4" t="s">
        <v>210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7">
        <f>IFERROR(VLOOKUP(B205,'[1]Consolidated Trial Balance'!B:E,4,),0)</f>
      </c>
      <c r="Q205" s="3"/>
    </row>
    <row x14ac:dyDescent="0.25" r="206" customHeight="1" ht="19.5">
      <c r="A206" s="4"/>
      <c r="B206" s="4" t="s">
        <v>211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7">
        <f>IFERROR(VLOOKUP(B206,'[1]Consolidated Trial Balance'!B:E,4,),0)</f>
      </c>
      <c r="Q206" s="3"/>
    </row>
    <row x14ac:dyDescent="0.25" r="207" customHeight="1" ht="19.5">
      <c r="A207" s="4"/>
      <c r="B207" s="4" t="s">
        <v>212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7">
        <f>IFERROR(VLOOKUP(B207,'[1]Consolidated Trial Balance'!B:E,4,),0)</f>
      </c>
      <c r="Q207" s="3"/>
    </row>
    <row x14ac:dyDescent="0.25" r="208" customHeight="1" ht="19.5">
      <c r="A208" s="4"/>
      <c r="B208" s="4" t="s">
        <v>213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7">
        <f>IFERROR(VLOOKUP(B208,'[1]Consolidated Trial Balance'!B:E,4,),0)</f>
      </c>
      <c r="Q208" s="3"/>
    </row>
    <row x14ac:dyDescent="0.25" r="209" customHeight="1" ht="19.5">
      <c r="A209" s="4"/>
      <c r="B209" s="4" t="s">
        <v>214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7">
        <f>IFERROR(VLOOKUP(B209,'[1]Consolidated Trial Balance'!B:E,4,),0)</f>
      </c>
      <c r="Q209" s="3"/>
    </row>
    <row x14ac:dyDescent="0.25" r="210" customHeight="1" ht="19.5">
      <c r="A210" s="4"/>
      <c r="B210" s="4" t="s">
        <v>215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7">
        <f>IFERROR(VLOOKUP(B210,'[1]Consolidated Trial Balance'!B:E,4,),0)</f>
      </c>
      <c r="Q210" s="3"/>
    </row>
    <row x14ac:dyDescent="0.25" r="211" customHeight="1" ht="19.5">
      <c r="A211" s="4"/>
      <c r="B211" s="4" t="s">
        <v>216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7">
        <f>IFERROR(VLOOKUP(B211,'[1]Consolidated Trial Balance'!B:E,4,),0)</f>
      </c>
      <c r="Q211" s="3"/>
    </row>
    <row x14ac:dyDescent="0.25" r="212" customHeight="1" ht="19.5">
      <c r="A212" s="4"/>
      <c r="B212" s="4" t="s">
        <v>217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7">
        <f>IFERROR(VLOOKUP(B212,'[1]Consolidated Trial Balance'!B:E,4,),0)</f>
      </c>
      <c r="Q212" s="3"/>
    </row>
    <row x14ac:dyDescent="0.25" r="213" customHeight="1" ht="19.5">
      <c r="A213" s="4"/>
      <c r="B213" s="4" t="s">
        <v>218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7">
        <f>IFERROR(VLOOKUP(B213,'[1]Consolidated Trial Balance'!B:E,4,),0)</f>
      </c>
      <c r="Q213" s="3"/>
    </row>
    <row x14ac:dyDescent="0.25" r="214" customHeight="1" ht="19.5">
      <c r="A214" s="4"/>
      <c r="B214" s="4" t="s">
        <v>219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7">
        <f>IFERROR(VLOOKUP(B214,'[1]Consolidated Trial Balance'!B:E,4,),0)</f>
      </c>
      <c r="Q214" s="3"/>
    </row>
    <row x14ac:dyDescent="0.25" r="215" customHeight="1" ht="19.5">
      <c r="A215" s="4"/>
      <c r="B215" s="4" t="s">
        <v>220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7">
        <f>IFERROR(VLOOKUP(B215,'[1]Consolidated Trial Balance'!B:E,4,),0)</f>
      </c>
      <c r="Q215" s="3"/>
    </row>
    <row x14ac:dyDescent="0.25" r="216" customHeight="1" ht="19.5">
      <c r="A216" s="4"/>
      <c r="B216" s="4" t="s">
        <v>221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7">
        <f>IFERROR(VLOOKUP(B216,'[1]Consolidated Trial Balance'!B:E,4,),0)</f>
      </c>
      <c r="Q216" s="3"/>
    </row>
    <row x14ac:dyDescent="0.25" r="217" customHeight="1" ht="19.5">
      <c r="A217" s="4"/>
      <c r="B217" s="4" t="s">
        <v>222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7">
        <f>IFERROR(VLOOKUP(B217,'[1]Consolidated Trial Balance'!B:E,4,),0)</f>
      </c>
      <c r="Q217" s="3"/>
    </row>
    <row x14ac:dyDescent="0.25" r="218" customHeight="1" ht="19.5">
      <c r="A218" s="4"/>
      <c r="B218" s="4" t="s">
        <v>223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7">
        <f>IFERROR(VLOOKUP(B218,'[1]Consolidated Trial Balance'!B:E,4,),0)</f>
      </c>
      <c r="Q218" s="3"/>
    </row>
    <row x14ac:dyDescent="0.25" r="219" customHeight="1" ht="19.5">
      <c r="A219" s="4"/>
      <c r="B219" s="4" t="s">
        <v>224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7">
        <f>IFERROR(VLOOKUP(B219,'[1]Consolidated Trial Balance'!B:E,4,),0)</f>
      </c>
      <c r="Q219" s="3"/>
    </row>
    <row x14ac:dyDescent="0.25" r="220" customHeight="1" ht="19.5">
      <c r="A220" s="4"/>
      <c r="B220" s="4" t="s">
        <v>225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7">
        <f>IFERROR(VLOOKUP(B220,'[1]Consolidated Trial Balance'!B:E,4,),0)</f>
      </c>
      <c r="Q220" s="3"/>
    </row>
    <row x14ac:dyDescent="0.25" r="221" customHeight="1" ht="19.5">
      <c r="A221" s="4"/>
      <c r="B221" s="4" t="s">
        <v>226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7">
        <f>IFERROR(VLOOKUP(B221,'[1]Consolidated Trial Balance'!B:E,4,),0)</f>
      </c>
      <c r="Q221" s="3"/>
    </row>
    <row x14ac:dyDescent="0.25" r="222" customHeight="1" ht="19.5">
      <c r="A222" s="4"/>
      <c r="B222" s="4" t="s">
        <v>227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7">
        <f>IFERROR(VLOOKUP(B222,'[1]Consolidated Trial Balance'!B:E,4,),0)</f>
      </c>
      <c r="Q222" s="3"/>
    </row>
    <row x14ac:dyDescent="0.25" r="223" customHeight="1" ht="19.5">
      <c r="A223" s="4"/>
      <c r="B223" s="4" t="s">
        <v>228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7">
        <f>IFERROR(VLOOKUP(B223,'[1]Consolidated Trial Balance'!B:E,4,),0)</f>
      </c>
      <c r="Q223" s="3"/>
    </row>
    <row x14ac:dyDescent="0.25" r="224" customHeight="1" ht="19.5">
      <c r="A224" s="4"/>
      <c r="B224" s="4" t="s">
        <v>229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7">
        <f>IFERROR(VLOOKUP(B224,'[1]Consolidated Trial Balance'!B:E,4,),0)</f>
      </c>
      <c r="Q224" s="3"/>
    </row>
    <row x14ac:dyDescent="0.25" r="225" customHeight="1" ht="19.5">
      <c r="A225" s="4"/>
      <c r="B225" s="4" t="s">
        <v>230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7">
        <f>IFERROR(VLOOKUP(B225,'[1]Consolidated Trial Balance'!B:E,4,),0)</f>
      </c>
      <c r="Q225" s="3"/>
    </row>
    <row x14ac:dyDescent="0.25" r="226" customHeight="1" ht="19.5">
      <c r="A226" s="4"/>
      <c r="B226" s="4" t="s">
        <v>231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7">
        <f>IFERROR(VLOOKUP(B226,'[1]Consolidated Trial Balance'!B:E,4,),0)</f>
      </c>
      <c r="Q226" s="3"/>
    </row>
    <row x14ac:dyDescent="0.25" r="227" customHeight="1" ht="19.5">
      <c r="A227" s="4"/>
      <c r="B227" s="4" t="s">
        <v>232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7">
        <f>IFERROR(VLOOKUP(B227,'[1]Consolidated Trial Balance'!B:E,4,),0)</f>
      </c>
      <c r="Q227" s="3"/>
    </row>
    <row x14ac:dyDescent="0.25" r="228" customHeight="1" ht="19.5">
      <c r="A228" s="4"/>
      <c r="B228" s="4" t="s">
        <v>233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7">
        <f>IFERROR(VLOOKUP(B228,'[1]Consolidated Trial Balance'!B:E,4,),0)</f>
      </c>
      <c r="Q228" s="3"/>
    </row>
    <row x14ac:dyDescent="0.25" r="229" customHeight="1" ht="19.5">
      <c r="A229" s="4"/>
      <c r="B229" s="4" t="s">
        <v>234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7">
        <f>IFERROR(VLOOKUP(B229,'[1]Consolidated Trial Balance'!B:E,4,),0)</f>
      </c>
      <c r="Q229" s="3"/>
    </row>
    <row x14ac:dyDescent="0.25" r="230" customHeight="1" ht="19.5">
      <c r="A230" s="4"/>
      <c r="B230" s="4" t="s">
        <v>235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7">
        <f>IFERROR(VLOOKUP(B230,'[1]Consolidated Trial Balance'!B:E,4,),0)</f>
      </c>
      <c r="Q230" s="3"/>
    </row>
    <row x14ac:dyDescent="0.25" r="231" customHeight="1" ht="19.5">
      <c r="A231" s="4"/>
      <c r="B231" s="4" t="s">
        <v>236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7">
        <f>IFERROR(VLOOKUP(B231,'[1]Consolidated Trial Balance'!B:E,4,),0)</f>
      </c>
      <c r="Q231" s="3"/>
    </row>
    <row x14ac:dyDescent="0.25" r="232" customHeight="1" ht="19.5">
      <c r="A232" s="4"/>
      <c r="B232" s="4" t="s">
        <v>237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7">
        <f>IFERROR(VLOOKUP(B232,'[1]Consolidated Trial Balance'!B:E,4,),0)</f>
      </c>
      <c r="Q232" s="3"/>
    </row>
    <row x14ac:dyDescent="0.25" r="233" customHeight="1" ht="19.5">
      <c r="A233" s="4"/>
      <c r="B233" s="4" t="s">
        <v>238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7">
        <f>IFERROR(VLOOKUP(B233,'[1]Consolidated Trial Balance'!B:E,4,),0)</f>
      </c>
      <c r="Q233" s="3"/>
    </row>
    <row x14ac:dyDescent="0.25" r="234" customHeight="1" ht="19.5">
      <c r="A234" s="4"/>
      <c r="B234" s="4" t="s">
        <v>239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7">
        <f>IFERROR(VLOOKUP(B234,'[1]Consolidated Trial Balance'!B:E,4,),0)</f>
      </c>
      <c r="Q234" s="3"/>
    </row>
    <row x14ac:dyDescent="0.25" r="235" customHeight="1" ht="19.5">
      <c r="A235" s="4"/>
      <c r="B235" s="4" t="s">
        <v>240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7">
        <f>IFERROR(VLOOKUP(B235,'[1]Consolidated Trial Balance'!B:E,4,),0)</f>
      </c>
      <c r="Q235" s="3"/>
    </row>
    <row x14ac:dyDescent="0.25" r="236" customHeight="1" ht="19.5">
      <c r="A236" s="4"/>
      <c r="B236" s="4" t="s">
        <v>241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7">
        <f>IFERROR(VLOOKUP(B236,'[1]Consolidated Trial Balance'!B:E,4,),0)</f>
      </c>
      <c r="Q236" s="3"/>
    </row>
    <row x14ac:dyDescent="0.25" r="237" customHeight="1" ht="19.5">
      <c r="A237" s="4"/>
      <c r="B237" s="4" t="s">
        <v>242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7">
        <f>IFERROR(VLOOKUP(B237,'[1]Consolidated Trial Balance'!B:E,4,),0)</f>
      </c>
      <c r="Q237" s="3"/>
    </row>
    <row x14ac:dyDescent="0.25" r="238" customHeight="1" ht="19.5">
      <c r="A238" s="4"/>
      <c r="B238" s="4" t="s">
        <v>243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7">
        <f>IFERROR(VLOOKUP(B238,'[1]Consolidated Trial Balance'!B:E,4,),0)</f>
      </c>
      <c r="Q238" s="3"/>
    </row>
    <row x14ac:dyDescent="0.25" r="239" customHeight="1" ht="19.5">
      <c r="A239" s="4"/>
      <c r="B239" s="4" t="s">
        <v>244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7">
        <f>IFERROR(VLOOKUP(B239,'[1]Consolidated Trial Balance'!B:E,4,),0)</f>
      </c>
      <c r="Q239" s="3"/>
    </row>
    <row x14ac:dyDescent="0.25" r="240" customHeight="1" ht="19.5">
      <c r="A240" s="4"/>
      <c r="B240" s="4" t="s">
        <v>245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7">
        <f>IFERROR(VLOOKUP(B240,'[1]Consolidated Trial Balance'!B:E,4,),0)</f>
      </c>
      <c r="Q240" s="3"/>
    </row>
    <row x14ac:dyDescent="0.25" r="241" customHeight="1" ht="19.5">
      <c r="A241" s="4"/>
      <c r="B241" s="4" t="s">
        <v>246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7">
        <f>IFERROR(VLOOKUP(B241,'[1]Consolidated Trial Balance'!B:E,4,),0)</f>
      </c>
      <c r="Q241" s="3"/>
    </row>
    <row x14ac:dyDescent="0.25" r="242" customHeight="1" ht="19.5">
      <c r="A242" s="4"/>
      <c r="B242" s="4" t="s">
        <v>247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7">
        <f>IFERROR(VLOOKUP(B242,'[1]Consolidated Trial Balance'!B:E,4,),0)</f>
      </c>
      <c r="Q242" s="3"/>
    </row>
    <row x14ac:dyDescent="0.25" r="243" customHeight="1" ht="19.5">
      <c r="A243" s="4"/>
      <c r="B243" s="4" t="s">
        <v>248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7">
        <f>IFERROR(VLOOKUP(B243,'[1]Consolidated Trial Balance'!B:E,4,),0)</f>
      </c>
      <c r="Q243" s="3"/>
    </row>
    <row x14ac:dyDescent="0.25" r="244" customHeight="1" ht="19.5">
      <c r="A244" s="4"/>
      <c r="B244" s="4" t="s">
        <v>249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7">
        <f>IFERROR(VLOOKUP(B244,'[1]Consolidated Trial Balance'!B:E,4,),0)</f>
      </c>
      <c r="Q244" s="3"/>
    </row>
    <row x14ac:dyDescent="0.25" r="245" customHeight="1" ht="19.5">
      <c r="A245" s="4"/>
      <c r="B245" s="4" t="s">
        <v>250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7">
        <f>IFERROR(VLOOKUP(B245,'[1]Consolidated Trial Balance'!B:E,4,),0)</f>
      </c>
      <c r="Q245" s="3"/>
    </row>
    <row x14ac:dyDescent="0.25" r="246" customHeight="1" ht="19.5">
      <c r="A246" s="4"/>
      <c r="B246" s="4" t="s">
        <v>251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7">
        <f>IFERROR(VLOOKUP(B246,'[1]Consolidated Trial Balance'!B:E,4,),0)</f>
      </c>
      <c r="Q246" s="3"/>
    </row>
    <row x14ac:dyDescent="0.25" r="247" customHeight="1" ht="19.5">
      <c r="A247" s="4"/>
      <c r="B247" s="4" t="s">
        <v>252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7">
        <f>IFERROR(VLOOKUP(B247,'[1]Consolidated Trial Balance'!B:E,4,),0)</f>
      </c>
      <c r="Q247" s="3"/>
    </row>
    <row x14ac:dyDescent="0.25" r="248" customHeight="1" ht="19.5">
      <c r="A248" s="4"/>
      <c r="B248" s="4" t="s">
        <v>253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7">
        <f>IFERROR(VLOOKUP(B248,'[1]Consolidated Trial Balance'!B:E,4,),0)</f>
      </c>
      <c r="Q248" s="3"/>
    </row>
    <row x14ac:dyDescent="0.25" r="249" customHeight="1" ht="19.5">
      <c r="A249" s="4"/>
      <c r="B249" s="4" t="s">
        <v>254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7">
        <f>IFERROR(VLOOKUP(B249,'[1]Consolidated Trial Balance'!B:E,4,),0)</f>
      </c>
      <c r="Q249" s="3"/>
    </row>
    <row x14ac:dyDescent="0.25" r="250" customHeight="1" ht="19.5">
      <c r="A250" s="4"/>
      <c r="B250" s="4" t="s">
        <v>255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7">
        <f>IFERROR(VLOOKUP(B250,'[1]Consolidated Trial Balance'!B:E,4,),0)</f>
      </c>
      <c r="Q250" s="3"/>
    </row>
    <row x14ac:dyDescent="0.25" r="251" customHeight="1" ht="19.5">
      <c r="A251" s="4"/>
      <c r="B251" s="4" t="s">
        <v>256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7">
        <f>IFERROR(VLOOKUP(B251,'[1]Consolidated Trial Balance'!B:E,4,),0)</f>
      </c>
      <c r="Q251" s="3"/>
    </row>
    <row x14ac:dyDescent="0.25" r="252" customHeight="1" ht="19.5">
      <c r="A252" s="4"/>
      <c r="B252" s="4" t="s">
        <v>257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7">
        <f>IFERROR(VLOOKUP(B252,'[1]Consolidated Trial Balance'!B:E,4,),0)</f>
      </c>
      <c r="Q252" s="3"/>
    </row>
    <row x14ac:dyDescent="0.25" r="253" customHeight="1" ht="19.5">
      <c r="A253" s="4"/>
      <c r="B253" s="4" t="s">
        <v>258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7">
        <f>IFERROR(VLOOKUP(B253,'[1]Consolidated Trial Balance'!B:E,4,),0)</f>
      </c>
      <c r="Q253" s="3"/>
    </row>
    <row x14ac:dyDescent="0.25" r="254" customHeight="1" ht="19.5">
      <c r="A254" s="4"/>
      <c r="B254" s="4" t="s">
        <v>259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7">
        <f>IFERROR(VLOOKUP(B254,'[1]Consolidated Trial Balance'!B:E,4,),0)</f>
      </c>
      <c r="Q254" s="3"/>
    </row>
    <row x14ac:dyDescent="0.25" r="255" customHeight="1" ht="19.5">
      <c r="A255" s="4"/>
      <c r="B255" s="4" t="s">
        <v>260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7">
        <f>IFERROR(VLOOKUP(B255,'[1]Consolidated Trial Balance'!B:E,4,),0)</f>
      </c>
      <c r="Q255" s="3"/>
    </row>
    <row x14ac:dyDescent="0.25" r="256" customHeight="1" ht="19.5">
      <c r="A256" s="4"/>
      <c r="B256" s="4" t="s">
        <v>261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7">
        <f>IFERROR(VLOOKUP(B256,'[1]Consolidated Trial Balance'!B:E,4,),0)</f>
      </c>
      <c r="Q256" s="3"/>
    </row>
    <row x14ac:dyDescent="0.25" r="257" customHeight="1" ht="19.5">
      <c r="A257" s="4"/>
      <c r="B257" s="4" t="s">
        <v>262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7">
        <f>IFERROR(VLOOKUP(B257,'[1]Consolidated Trial Balance'!B:E,4,),0)</f>
      </c>
      <c r="Q257" s="3"/>
    </row>
    <row x14ac:dyDescent="0.25" r="258" customHeight="1" ht="19.5">
      <c r="A258" s="4" t="s">
        <v>263</v>
      </c>
      <c r="B258" s="4"/>
      <c r="C258" s="8">
        <v>28978255.68</v>
      </c>
      <c r="D258" s="8">
        <v>41025843.16</v>
      </c>
      <c r="E258" s="8">
        <v>32329568.03999999</v>
      </c>
      <c r="F258" s="8">
        <v>13160158.079999998</v>
      </c>
      <c r="G258" s="8">
        <v>10828570.319999997</v>
      </c>
      <c r="H258" s="8">
        <v>42344187.99999999</v>
      </c>
      <c r="I258" s="8">
        <v>15894943.959999995</v>
      </c>
      <c r="J258" s="8">
        <v>42364950.24000001</v>
      </c>
      <c r="K258" s="8">
        <v>20018986.240000002</v>
      </c>
      <c r="L258" s="3"/>
      <c r="M258" s="3"/>
      <c r="N258" s="3"/>
      <c r="O258" s="3"/>
      <c r="P258" s="8">
        <f>SUM(C258:N258)</f>
      </c>
      <c r="Q258" s="9">
        <f>SUM(C258:N258)-P258</f>
      </c>
    </row>
    <row x14ac:dyDescent="0.25" r="259" customHeight="1" ht="19.5">
      <c r="A259" s="4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7"/>
      <c r="Q259" s="3"/>
    </row>
    <row x14ac:dyDescent="0.25" r="260" customHeight="1" ht="19.5">
      <c r="A260" s="4" t="s">
        <v>264</v>
      </c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7"/>
      <c r="Q260" s="3"/>
    </row>
    <row x14ac:dyDescent="0.25" r="261" customHeight="1" ht="19.5">
      <c r="A261" s="4"/>
      <c r="B261" s="1" t="s">
        <v>58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7"/>
      <c r="Q261" s="3"/>
    </row>
    <row x14ac:dyDescent="0.25" r="262" customHeight="1" ht="19.5">
      <c r="A262" s="4"/>
      <c r="B262" s="4" t="s">
        <v>265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7">
        <f>IFERROR(VLOOKUP(B262,'[1]Consolidated Trial Balance'!B:E,4,),0)</f>
      </c>
      <c r="Q262" s="3"/>
    </row>
    <row x14ac:dyDescent="0.25" r="263" customHeight="1" ht="19.5">
      <c r="A263" s="4"/>
      <c r="B263" s="4" t="s">
        <v>266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7">
        <f>IFERROR(VLOOKUP(B263,'[1]Consolidated Trial Balance'!B:E,4,),0)</f>
      </c>
      <c r="Q263" s="3"/>
    </row>
    <row x14ac:dyDescent="0.25" r="264" customHeight="1" ht="19.5">
      <c r="A264" s="4"/>
      <c r="B264" s="4" t="s">
        <v>267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7">
        <f>IFERROR(VLOOKUP(B264,'[1]Consolidated Trial Balance'!B:E,4,),0)</f>
      </c>
      <c r="Q264" s="3"/>
    </row>
    <row x14ac:dyDescent="0.25" r="265" customHeight="1" ht="19.5">
      <c r="A265" s="4"/>
      <c r="B265" s="4" t="s">
        <v>268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7">
        <f>IFERROR(VLOOKUP(B265,'[1]Consolidated Trial Balance'!B:E,4,),0)</f>
      </c>
      <c r="Q265" s="3"/>
    </row>
    <row x14ac:dyDescent="0.25" r="266" customHeight="1" ht="19.5">
      <c r="A266" s="4"/>
      <c r="B266" s="4" t="s">
        <v>269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7">
        <f>IFERROR(VLOOKUP(B266,'[1]Consolidated Trial Balance'!B:E,4,),0)</f>
      </c>
      <c r="Q266" s="3"/>
    </row>
    <row x14ac:dyDescent="0.25" r="267" customHeight="1" ht="19.5">
      <c r="A267" s="4"/>
      <c r="B267" s="4" t="s">
        <v>270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7">
        <f>IFERROR(VLOOKUP(B267,'[1]Consolidated Trial Balance'!B:E,4,),0)</f>
      </c>
      <c r="Q267" s="3"/>
    </row>
    <row x14ac:dyDescent="0.25" r="268" customHeight="1" ht="19.5">
      <c r="A268" s="4"/>
      <c r="B268" s="4" t="s">
        <v>271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7">
        <f>IFERROR(VLOOKUP(B268,'[1]Consolidated Trial Balance'!B:E,4,),0)</f>
      </c>
      <c r="Q268" s="3"/>
    </row>
    <row x14ac:dyDescent="0.25" r="269" customHeight="1" ht="19.5">
      <c r="A269" s="4"/>
      <c r="B269" s="4" t="s">
        <v>272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7">
        <f>IFERROR(VLOOKUP(B269,'[1]Consolidated Trial Balance'!B:E,4,),0)</f>
      </c>
      <c r="Q269" s="3"/>
    </row>
    <row x14ac:dyDescent="0.25" r="270" customHeight="1" ht="19.5">
      <c r="A270" s="4"/>
      <c r="B270" s="4" t="s">
        <v>273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7">
        <f>IFERROR(VLOOKUP(B270,'[1]Consolidated Trial Balance'!B:E,4,),0)</f>
      </c>
      <c r="Q270" s="3"/>
    </row>
    <row x14ac:dyDescent="0.25" r="271" customHeight="1" ht="19.5">
      <c r="A271" s="4"/>
      <c r="B271" s="4" t="s">
        <v>274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7">
        <f>IFERROR(VLOOKUP(B271,'[1]Consolidated Trial Balance'!B:E,4,),0)</f>
      </c>
      <c r="Q271" s="3"/>
    </row>
    <row x14ac:dyDescent="0.25" r="272" customHeight="1" ht="19.5">
      <c r="A272" s="4"/>
      <c r="B272" s="4" t="s">
        <v>275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7">
        <f>IFERROR(VLOOKUP(B272,'[1]Consolidated Trial Balance'!B:E,4,),0)</f>
      </c>
      <c r="Q272" s="3"/>
    </row>
    <row x14ac:dyDescent="0.25" r="273" customHeight="1" ht="19.5">
      <c r="A273" s="4"/>
      <c r="B273" s="4" t="s">
        <v>276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7">
        <f>IFERROR(VLOOKUP(B273,'[1]Consolidated Trial Balance'!B:E,4,),0)</f>
      </c>
      <c r="Q273" s="3"/>
    </row>
    <row x14ac:dyDescent="0.25" r="274" customHeight="1" ht="19.5">
      <c r="A274" s="4"/>
      <c r="B274" s="4" t="s">
        <v>277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7">
        <f>IFERROR(VLOOKUP(B274,'[1]Consolidated Trial Balance'!B:E,4,),0)</f>
      </c>
      <c r="Q274" s="3"/>
    </row>
    <row x14ac:dyDescent="0.25" r="275" customHeight="1" ht="19.5">
      <c r="A275" s="4"/>
      <c r="B275" s="1" t="s">
        <v>89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7"/>
      <c r="Q275" s="3"/>
    </row>
    <row x14ac:dyDescent="0.25" r="276" customHeight="1" ht="19.5">
      <c r="A276" s="4"/>
      <c r="B276" s="4" t="s">
        <v>278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7">
        <f>IFERROR(VLOOKUP(B276,'[1]Consolidated Trial Balance'!B:E,4,),0)</f>
      </c>
      <c r="Q276" s="3"/>
    </row>
    <row x14ac:dyDescent="0.25" r="277" customHeight="1" ht="19.5">
      <c r="A277" s="4"/>
      <c r="B277" s="4" t="s">
        <v>279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7">
        <f>IFERROR(VLOOKUP(B277,'[1]Consolidated Trial Balance'!B:E,4,),0)</f>
      </c>
      <c r="Q277" s="3"/>
    </row>
    <row x14ac:dyDescent="0.25" r="278" customHeight="1" ht="19.5">
      <c r="A278" s="4"/>
      <c r="B278" s="4" t="s">
        <v>280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7">
        <f>IFERROR(VLOOKUP(B278,'[1]Consolidated Trial Balance'!B:E,4,),0)</f>
      </c>
      <c r="Q278" s="3"/>
    </row>
    <row x14ac:dyDescent="0.25" r="279" customHeight="1" ht="19.5">
      <c r="A279" s="4"/>
      <c r="B279" s="4" t="s">
        <v>281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7">
        <f>IFERROR(VLOOKUP(B279,'[1]Consolidated Trial Balance'!B:E,4,),0)</f>
      </c>
      <c r="Q279" s="3"/>
    </row>
    <row x14ac:dyDescent="0.25" r="280" customHeight="1" ht="19.5">
      <c r="A280" s="4"/>
      <c r="B280" s="1" t="s">
        <v>116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7"/>
      <c r="Q280" s="3"/>
    </row>
    <row x14ac:dyDescent="0.25" r="281" customHeight="1" ht="19.5">
      <c r="A281" s="4"/>
      <c r="B281" s="4" t="s">
        <v>282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7">
        <f>IFERROR(VLOOKUP(B281,'[1]Consolidated Trial Balance'!B:E,4,),0)</f>
      </c>
      <c r="Q281" s="3"/>
    </row>
    <row x14ac:dyDescent="0.25" r="282" customHeight="1" ht="19.5">
      <c r="A282" s="4"/>
      <c r="B282" s="1" t="s">
        <v>139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7"/>
      <c r="Q282" s="3"/>
    </row>
    <row x14ac:dyDescent="0.25" r="283" customHeight="1" ht="19.5">
      <c r="A283" s="4"/>
      <c r="B283" s="4" t="s">
        <v>283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7">
        <f>IFERROR(VLOOKUP(B283,'[1]Consolidated Trial Balance'!B:E,4,),0)</f>
      </c>
      <c r="Q283" s="3"/>
    </row>
    <row x14ac:dyDescent="0.25" r="284" customHeight="1" ht="19.5">
      <c r="A284" s="4"/>
      <c r="B284" s="1" t="s">
        <v>158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7"/>
      <c r="Q284" s="3"/>
    </row>
    <row x14ac:dyDescent="0.25" r="285" customHeight="1" ht="19.5">
      <c r="A285" s="4"/>
      <c r="B285" s="4" t="s">
        <v>284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7">
        <f>IFERROR(VLOOKUP(B285,'[1]Consolidated Trial Balance'!B:E,4,),0)</f>
      </c>
      <c r="Q285" s="3"/>
    </row>
    <row x14ac:dyDescent="0.25" r="286" customHeight="1" ht="19.5">
      <c r="A286" s="4"/>
      <c r="B286" s="4" t="s">
        <v>285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7">
        <f>IFERROR(VLOOKUP(B286,'[1]Consolidated Trial Balance'!B:E,4,),0)</f>
      </c>
      <c r="Q286" s="3"/>
    </row>
    <row x14ac:dyDescent="0.25" r="287" customHeight="1" ht="19.5">
      <c r="A287" s="4"/>
      <c r="B287" s="4" t="s">
        <v>286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7">
        <f>IFERROR(VLOOKUP(B287,'[1]Consolidated Trial Balance'!B:E,4,),0)</f>
      </c>
      <c r="Q287" s="3"/>
    </row>
    <row x14ac:dyDescent="0.25" r="288" customHeight="1" ht="19.5">
      <c r="A288" s="4"/>
      <c r="B288" s="4" t="s">
        <v>287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7">
        <f>IFERROR(VLOOKUP(B288,'[1]Consolidated Trial Balance'!B:E,4,),0)</f>
      </c>
      <c r="Q288" s="3"/>
    </row>
    <row x14ac:dyDescent="0.25" r="289" customHeight="1" ht="19.5">
      <c r="A289" s="4"/>
      <c r="B289" s="4" t="s">
        <v>288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7">
        <f>IFERROR(VLOOKUP(B289,'[1]Consolidated Trial Balance'!B:E,4,),0)</f>
      </c>
      <c r="Q289" s="3"/>
    </row>
    <row x14ac:dyDescent="0.25" r="290" customHeight="1" ht="19.5">
      <c r="A290" s="4"/>
      <c r="B290" s="4" t="s">
        <v>289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7">
        <f>IFERROR(VLOOKUP(B290,'[1]Consolidated Trial Balance'!B:E,4,),0)</f>
      </c>
      <c r="Q290" s="3"/>
    </row>
    <row x14ac:dyDescent="0.25" r="291" customHeight="1" ht="19.5">
      <c r="A291" s="4"/>
      <c r="B291" s="4" t="s">
        <v>290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7">
        <f>IFERROR(VLOOKUP(B291,'[1]Consolidated Trial Balance'!B:E,4,),0)</f>
      </c>
      <c r="Q291" s="3"/>
    </row>
    <row x14ac:dyDescent="0.25" r="292" customHeight="1" ht="19.5">
      <c r="A292" s="4"/>
      <c r="B292" s="4" t="s">
        <v>291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7">
        <f>IFERROR(VLOOKUP(B292,'[1]Consolidated Trial Balance'!B:E,4,),0)</f>
      </c>
      <c r="Q292" s="3"/>
    </row>
    <row x14ac:dyDescent="0.25" r="293" customHeight="1" ht="19.5">
      <c r="A293" s="4"/>
      <c r="B293" s="4" t="s">
        <v>292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7">
        <f>IFERROR(VLOOKUP(B293,'[1]Consolidated Trial Balance'!B:E,4,),0)</f>
      </c>
      <c r="Q293" s="3"/>
    </row>
    <row x14ac:dyDescent="0.25" r="294" customHeight="1" ht="19.5">
      <c r="A294" s="4"/>
      <c r="B294" s="4" t="s">
        <v>293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7">
        <f>IFERROR(VLOOKUP(B294,'[1]Consolidated Trial Balance'!B:E,4,),0)</f>
      </c>
      <c r="Q294" s="3"/>
    </row>
    <row x14ac:dyDescent="0.25" r="295" customHeight="1" ht="19.5">
      <c r="A295" s="4"/>
      <c r="B295" s="4" t="s">
        <v>294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7">
        <f>IFERROR(VLOOKUP(B295,'[1]Consolidated Trial Balance'!B:E,4,),0)</f>
      </c>
      <c r="Q295" s="3"/>
    </row>
    <row x14ac:dyDescent="0.25" r="296" customHeight="1" ht="19.5">
      <c r="A296" s="4"/>
      <c r="B296" s="4" t="s">
        <v>295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7">
        <f>IFERROR(VLOOKUP(B296,'[1]Consolidated Trial Balance'!B:E,4,),0)</f>
      </c>
      <c r="Q296" s="3"/>
    </row>
    <row x14ac:dyDescent="0.25" r="297" customHeight="1" ht="19.5">
      <c r="A297" s="4"/>
      <c r="B297" s="1" t="s">
        <v>171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7"/>
      <c r="Q297" s="3"/>
    </row>
    <row x14ac:dyDescent="0.25" r="298" customHeight="1" ht="19.5">
      <c r="A298" s="4"/>
      <c r="B298" s="4" t="s">
        <v>296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7">
        <f>IFERROR(VLOOKUP(B298,'[1]Consolidated Trial Balance'!B:E,4,),0)</f>
      </c>
      <c r="Q298" s="3"/>
    </row>
    <row x14ac:dyDescent="0.25" r="299" customHeight="1" ht="19.5">
      <c r="A299" s="4"/>
      <c r="B299" s="4" t="s">
        <v>297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7">
        <f>IFERROR(VLOOKUP(B299,'[1]Consolidated Trial Balance'!B:E,4,),0)</f>
      </c>
      <c r="Q299" s="3"/>
    </row>
    <row x14ac:dyDescent="0.25" r="300" customHeight="1" ht="19.5">
      <c r="A300" s="4"/>
      <c r="B300" s="4" t="s">
        <v>298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7">
        <f>IFERROR(VLOOKUP(B300,'[1]Consolidated Trial Balance'!B:E,4,),0)</f>
      </c>
      <c r="Q300" s="3"/>
    </row>
    <row x14ac:dyDescent="0.25" r="301" customHeight="1" ht="19.5">
      <c r="A301" s="4"/>
      <c r="B301" s="4" t="s">
        <v>299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7">
        <f>IFERROR(VLOOKUP(B301,'[1]Consolidated Trial Balance'!B:E,4,),0)</f>
      </c>
      <c r="Q301" s="3"/>
    </row>
    <row x14ac:dyDescent="0.25" r="302" customHeight="1" ht="19.5">
      <c r="A302" s="4"/>
      <c r="B302" s="4" t="s">
        <v>300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7">
        <f>IFERROR(VLOOKUP(B302,'[1]Consolidated Trial Balance'!B:E,4,),0)</f>
      </c>
      <c r="Q302" s="3"/>
    </row>
    <row x14ac:dyDescent="0.25" r="303" customHeight="1" ht="19.5">
      <c r="A303" s="4"/>
      <c r="B303" s="4" t="s">
        <v>301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7">
        <f>IFERROR(VLOOKUP(B303,'[1]Consolidated Trial Balance'!B:E,4,),0)</f>
      </c>
      <c r="Q303" s="3"/>
    </row>
    <row x14ac:dyDescent="0.25" r="304" customHeight="1" ht="19.5">
      <c r="A304" s="4"/>
      <c r="B304" s="4" t="s">
        <v>302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7">
        <f>IFERROR(VLOOKUP(B304,'[1]Consolidated Trial Balance'!B:E,4,),0)</f>
      </c>
      <c r="Q304" s="3"/>
    </row>
    <row x14ac:dyDescent="0.25" r="305" customHeight="1" ht="19.5">
      <c r="A305" s="4"/>
      <c r="B305" s="4" t="s">
        <v>303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7">
        <f>IFERROR(VLOOKUP(B305,'[1]Consolidated Trial Balance'!B:E,4,),0)</f>
      </c>
      <c r="Q305" s="3"/>
    </row>
    <row x14ac:dyDescent="0.25" r="306" customHeight="1" ht="19.5">
      <c r="A306" s="4"/>
      <c r="B306" s="4" t="s">
        <v>304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7">
        <f>IFERROR(VLOOKUP(B306,'[1]Consolidated Trial Balance'!B:E,4,),0)</f>
      </c>
      <c r="Q306" s="3"/>
    </row>
    <row x14ac:dyDescent="0.25" r="307" customHeight="1" ht="19.5">
      <c r="A307" s="4"/>
      <c r="B307" s="4" t="s">
        <v>305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7">
        <f>IFERROR(VLOOKUP(B307,'[1]Consolidated Trial Balance'!B:E,4,),0)</f>
      </c>
      <c r="Q307" s="3"/>
    </row>
    <row x14ac:dyDescent="0.25" r="308" customHeight="1" ht="19.5">
      <c r="A308" s="4"/>
      <c r="B308" s="4" t="s">
        <v>306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7">
        <f>IFERROR(VLOOKUP(B308,'[1]Consolidated Trial Balance'!B:E,4,),0)</f>
      </c>
      <c r="Q308" s="3"/>
    </row>
    <row x14ac:dyDescent="0.25" r="309" customHeight="1" ht="19.5">
      <c r="A309" s="4"/>
      <c r="B309" s="4" t="s">
        <v>307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7">
        <f>IFERROR(VLOOKUP(B309,'[1]Consolidated Trial Balance'!B:E,4,),0)</f>
      </c>
      <c r="Q309" s="3"/>
    </row>
    <row x14ac:dyDescent="0.25" r="310" customHeight="1" ht="19.5">
      <c r="A310" s="4"/>
      <c r="B310" s="1" t="s">
        <v>181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7"/>
      <c r="Q310" s="3"/>
    </row>
    <row x14ac:dyDescent="0.25" r="311" customHeight="1" ht="19.5">
      <c r="A311" s="4"/>
      <c r="B311" s="4" t="s">
        <v>308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7">
        <f>IFERROR(VLOOKUP(B311,'[1]Consolidated Trial Balance'!B:E,4,),0)</f>
      </c>
      <c r="Q311" s="3"/>
    </row>
    <row x14ac:dyDescent="0.25" r="312" customHeight="1" ht="19.5">
      <c r="A312" s="4"/>
      <c r="B312" s="4" t="s">
        <v>309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7">
        <f>IFERROR(VLOOKUP(B312,'[1]Consolidated Trial Balance'!B:E,4,),0)</f>
      </c>
      <c r="Q312" s="3"/>
    </row>
    <row x14ac:dyDescent="0.25" r="313" customHeight="1" ht="19.5">
      <c r="A313" s="4"/>
      <c r="B313" s="4" t="s">
        <v>310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7">
        <f>IFERROR(VLOOKUP(B313,'[1]Consolidated Trial Balance'!B:E,4,),0)</f>
      </c>
      <c r="Q313" s="3"/>
    </row>
    <row x14ac:dyDescent="0.25" r="314" customHeight="1" ht="19.5">
      <c r="A314" s="4"/>
      <c r="B314" s="4" t="s">
        <v>311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7">
        <f>IFERROR(VLOOKUP(B314,'[1]Consolidated Trial Balance'!B:E,4,),0)</f>
      </c>
      <c r="Q314" s="3"/>
    </row>
    <row x14ac:dyDescent="0.25" r="315" customHeight="1" ht="19.5">
      <c r="A315" s="4"/>
      <c r="B315" s="4" t="s">
        <v>312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7">
        <f>IFERROR(VLOOKUP(B315,'[1]Consolidated Trial Balance'!B:E,4,),0)</f>
      </c>
      <c r="Q315" s="3"/>
    </row>
    <row x14ac:dyDescent="0.25" r="316" customHeight="1" ht="19.5">
      <c r="A316" s="4"/>
      <c r="B316" s="4" t="s">
        <v>313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7">
        <f>IFERROR(VLOOKUP(B316,'[1]Consolidated Trial Balance'!B:E,4,),0)</f>
      </c>
      <c r="Q316" s="3"/>
    </row>
    <row x14ac:dyDescent="0.25" r="317" customHeight="1" ht="19.5">
      <c r="A317" s="4"/>
      <c r="B317" s="4" t="s">
        <v>314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7">
        <f>IFERROR(VLOOKUP(B317,'[1]Consolidated Trial Balance'!B:E,4,),0)</f>
      </c>
      <c r="Q317" s="3"/>
    </row>
    <row x14ac:dyDescent="0.25" r="318" customHeight="1" ht="19.5">
      <c r="A318" s="4"/>
      <c r="B318" s="4" t="s">
        <v>315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7">
        <f>IFERROR(VLOOKUP(B318,'[1]Consolidated Trial Balance'!B:E,4,),0)</f>
      </c>
      <c r="Q318" s="3"/>
    </row>
    <row x14ac:dyDescent="0.25" r="319" customHeight="1" ht="19.5">
      <c r="A319" s="4"/>
      <c r="B319" s="4" t="s">
        <v>316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7">
        <f>IFERROR(VLOOKUP(B319,'[1]Consolidated Trial Balance'!B:E,4,),0)</f>
      </c>
      <c r="Q319" s="3"/>
    </row>
    <row x14ac:dyDescent="0.25" r="320" customHeight="1" ht="19.5">
      <c r="A320" s="4"/>
      <c r="B320" s="4" t="s">
        <v>317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7">
        <f>IFERROR(VLOOKUP(B320,'[1]Consolidated Trial Balance'!B:E,4,),0)</f>
      </c>
      <c r="Q320" s="3"/>
    </row>
    <row x14ac:dyDescent="0.25" r="321" customHeight="1" ht="19.5">
      <c r="A321" s="4"/>
      <c r="B321" s="4" t="s">
        <v>318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7">
        <f>IFERROR(VLOOKUP(B321,'[1]Consolidated Trial Balance'!B:E,4,),0)</f>
      </c>
      <c r="Q321" s="3"/>
    </row>
    <row x14ac:dyDescent="0.25" r="322" customHeight="1" ht="19.5">
      <c r="A322" s="4"/>
      <c r="B322" s="1" t="s">
        <v>194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7"/>
      <c r="Q322" s="3"/>
    </row>
    <row x14ac:dyDescent="0.25" r="323" customHeight="1" ht="19.5">
      <c r="A323" s="4"/>
      <c r="B323" s="4" t="s">
        <v>319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7">
        <f>IFERROR(VLOOKUP(B323,'[1]Consolidated Trial Balance'!B:E,4,),0)</f>
      </c>
      <c r="Q323" s="3"/>
    </row>
    <row x14ac:dyDescent="0.25" r="324" customHeight="1" ht="19.5">
      <c r="A324" s="4"/>
      <c r="B324" s="4" t="s">
        <v>320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7">
        <f>IFERROR(VLOOKUP(B324,'[1]Consolidated Trial Balance'!B:E,4,),0)</f>
      </c>
      <c r="Q324" s="3"/>
    </row>
    <row x14ac:dyDescent="0.25" r="325" customHeight="1" ht="19.5">
      <c r="A325" s="4"/>
      <c r="B325" s="4" t="s">
        <v>321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7">
        <f>IFERROR(VLOOKUP(B325,'[1]Consolidated Trial Balance'!B:E,4,),0)</f>
      </c>
      <c r="Q325" s="3"/>
    </row>
    <row x14ac:dyDescent="0.25" r="326" customHeight="1" ht="19.5">
      <c r="A326" s="4"/>
      <c r="B326" s="4" t="s">
        <v>322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7">
        <f>IFERROR(VLOOKUP(B326,'[1]Consolidated Trial Balance'!B:E,4,),0)</f>
      </c>
      <c r="Q326" s="3"/>
    </row>
    <row x14ac:dyDescent="0.25" r="327" customHeight="1" ht="19.5">
      <c r="A327" s="4"/>
      <c r="B327" s="4" t="s">
        <v>323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7">
        <f>IFERROR(VLOOKUP(B327,'[1]Consolidated Trial Balance'!B:E,4,),0)</f>
      </c>
      <c r="Q327" s="3"/>
    </row>
    <row x14ac:dyDescent="0.25" r="328" customHeight="1" ht="19.5">
      <c r="A328" s="4"/>
      <c r="B328" s="4" t="s">
        <v>324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7">
        <f>IFERROR(VLOOKUP(B328,'[1]Consolidated Trial Balance'!B:E,4,),0)</f>
      </c>
      <c r="Q328" s="3"/>
    </row>
    <row x14ac:dyDescent="0.25" r="329" customHeight="1" ht="19.5">
      <c r="A329" s="4"/>
      <c r="B329" s="4" t="s">
        <v>325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7">
        <f>IFERROR(VLOOKUP(B329,'[1]Consolidated Trial Balance'!B:E,4,),0)</f>
      </c>
      <c r="Q329" s="3"/>
    </row>
    <row x14ac:dyDescent="0.25" r="330" customHeight="1" ht="19.5">
      <c r="A330" s="4"/>
      <c r="B330" s="4" t="s">
        <v>326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7">
        <f>IFERROR(VLOOKUP(B330,'[1]Consolidated Trial Balance'!B:E,4,),0)</f>
      </c>
      <c r="Q330" s="3"/>
    </row>
    <row x14ac:dyDescent="0.25" r="331" customHeight="1" ht="19.5">
      <c r="A331" s="4"/>
      <c r="B331" s="4" t="s">
        <v>327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7">
        <f>IFERROR(VLOOKUP(B331,'[1]Consolidated Trial Balance'!B:E,4,),0)</f>
      </c>
      <c r="Q331" s="3"/>
    </row>
    <row x14ac:dyDescent="0.25" r="332" customHeight="1" ht="19.5">
      <c r="A332" s="4"/>
      <c r="B332" s="4" t="s">
        <v>328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7">
        <f>IFERROR(VLOOKUP(B332,'[1]Consolidated Trial Balance'!B:E,4,),0)</f>
      </c>
      <c r="Q332" s="3"/>
    </row>
    <row x14ac:dyDescent="0.25" r="333" customHeight="1" ht="19.5">
      <c r="A333" s="4"/>
      <c r="B333" s="4" t="s">
        <v>329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7">
        <f>IFERROR(VLOOKUP(B333,'[1]Consolidated Trial Balance'!B:E,4,),0)</f>
      </c>
      <c r="Q333" s="3"/>
    </row>
    <row x14ac:dyDescent="0.25" r="334" customHeight="1" ht="19.5">
      <c r="A334" s="4"/>
      <c r="B334" s="4" t="s">
        <v>330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7">
        <f>IFERROR(VLOOKUP(B334,'[1]Consolidated Trial Balance'!B:E,4,),0)</f>
      </c>
      <c r="Q334" s="3"/>
    </row>
    <row x14ac:dyDescent="0.25" r="335" customHeight="1" ht="19.5">
      <c r="A335" s="4"/>
      <c r="B335" s="4" t="s">
        <v>331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7">
        <f>IFERROR(VLOOKUP(B335,'[1]Consolidated Trial Balance'!B:E,4,),0)</f>
      </c>
      <c r="Q335" s="3"/>
    </row>
    <row x14ac:dyDescent="0.25" r="336" customHeight="1" ht="19.5">
      <c r="A336" s="4"/>
      <c r="B336" s="4" t="s">
        <v>332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7">
        <f>IFERROR(VLOOKUP(B336,'[1]Consolidated Trial Balance'!B:E,4,),0)</f>
      </c>
      <c r="Q336" s="3"/>
    </row>
    <row x14ac:dyDescent="0.25" r="337" customHeight="1" ht="19.5">
      <c r="A337" s="4"/>
      <c r="B337" s="4" t="s">
        <v>333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7">
        <f>IFERROR(VLOOKUP(B337,'[1]Consolidated Trial Balance'!B:E,4,),0)</f>
      </c>
      <c r="Q337" s="3"/>
    </row>
    <row x14ac:dyDescent="0.25" r="338" customHeight="1" ht="19.5">
      <c r="A338" s="4"/>
      <c r="B338" s="4" t="s">
        <v>334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7">
        <f>IFERROR(VLOOKUP(B338,'[1]Consolidated Trial Balance'!B:E,4,),0)</f>
      </c>
      <c r="Q338" s="3"/>
    </row>
    <row x14ac:dyDescent="0.25" r="339" customHeight="1" ht="19.5">
      <c r="A339" s="4" t="s">
        <v>335</v>
      </c>
      <c r="B339" s="4"/>
      <c r="C339" s="8">
        <v>32865172.800000004</v>
      </c>
      <c r="D339" s="8">
        <v>5112345.4</v>
      </c>
      <c r="E339" s="8">
        <v>14987893.620000001</v>
      </c>
      <c r="F339" s="8">
        <v>15212894</v>
      </c>
      <c r="G339" s="8">
        <v>30350099.180000007</v>
      </c>
      <c r="H339" s="8">
        <v>23006340.82</v>
      </c>
      <c r="I339" s="8">
        <v>13679937.180000002</v>
      </c>
      <c r="J339" s="8">
        <v>24329212.720000003</v>
      </c>
      <c r="K339" s="8">
        <v>27779138.310000002</v>
      </c>
      <c r="L339" s="3"/>
      <c r="M339" s="3"/>
      <c r="N339" s="3"/>
      <c r="O339" s="3"/>
      <c r="P339" s="8">
        <f>SUM(C339:N339)</f>
      </c>
      <c r="Q339" s="9">
        <f>SUM(C339:N339)-P339</f>
      </c>
    </row>
    <row x14ac:dyDescent="0.25" r="340" customHeight="1" ht="19.5">
      <c r="A340" s="4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7"/>
      <c r="Q340" s="3"/>
    </row>
    <row x14ac:dyDescent="0.25" r="341" customHeight="1" ht="19.5">
      <c r="A341" s="4" t="s">
        <v>336</v>
      </c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7"/>
      <c r="Q341" s="3"/>
    </row>
    <row x14ac:dyDescent="0.25" r="342" customHeight="1" ht="19.5">
      <c r="A342" s="4"/>
      <c r="B342" s="1" t="s">
        <v>58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7"/>
      <c r="Q342" s="3"/>
    </row>
    <row x14ac:dyDescent="0.25" r="343" customHeight="1" ht="19.5">
      <c r="A343" s="4"/>
      <c r="B343" s="4" t="s">
        <v>337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7">
        <f>IFERROR(VLOOKUP(B343,'[1]Consolidated Trial Balance'!B:E,4,),0)</f>
      </c>
      <c r="Q343" s="3"/>
    </row>
    <row x14ac:dyDescent="0.25" r="344" customHeight="1" ht="19.5">
      <c r="A344" s="4"/>
      <c r="B344" s="4" t="s">
        <v>338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7">
        <f>IFERROR(VLOOKUP(B344,'[1]Consolidated Trial Balance'!B:E,4,),0)</f>
      </c>
      <c r="Q344" s="3"/>
    </row>
    <row x14ac:dyDescent="0.25" r="345" customHeight="1" ht="19.5">
      <c r="A345" s="4"/>
      <c r="B345" s="4" t="s">
        <v>339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7">
        <f>IFERROR(VLOOKUP(B345,'[1]Consolidated Trial Balance'!B:E,4,),0)</f>
      </c>
      <c r="Q345" s="3"/>
    </row>
    <row x14ac:dyDescent="0.25" r="346" customHeight="1" ht="19.5">
      <c r="A346" s="4"/>
      <c r="B346" s="4" t="s">
        <v>340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7">
        <f>IFERROR(VLOOKUP(B346,'[1]Consolidated Trial Balance'!B:E,4,),0)</f>
      </c>
      <c r="Q346" s="3"/>
    </row>
    <row x14ac:dyDescent="0.25" r="347" customHeight="1" ht="19.5">
      <c r="A347" s="4"/>
      <c r="B347" s="4" t="s">
        <v>341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7">
        <f>IFERROR(VLOOKUP(B347,'[1]Consolidated Trial Balance'!B:E,4,),0)</f>
      </c>
      <c r="Q347" s="3"/>
    </row>
    <row x14ac:dyDescent="0.25" r="348" customHeight="1" ht="19.5">
      <c r="A348" s="4"/>
      <c r="B348" s="4" t="s">
        <v>342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7">
        <f>IFERROR(VLOOKUP(B348,'[1]Consolidated Trial Balance'!B:E,4,),0)</f>
      </c>
      <c r="Q348" s="3"/>
    </row>
    <row x14ac:dyDescent="0.25" r="349" customHeight="1" ht="19.5">
      <c r="A349" s="4"/>
      <c r="B349" s="4" t="s">
        <v>343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7">
        <f>IFERROR(VLOOKUP(B349,'[1]Consolidated Trial Balance'!B:E,4,),0)</f>
      </c>
      <c r="Q349" s="3"/>
    </row>
    <row x14ac:dyDescent="0.25" r="350" customHeight="1" ht="19.5">
      <c r="A350" s="4"/>
      <c r="B350" s="4" t="s">
        <v>344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7">
        <f>IFERROR(VLOOKUP(B350,'[1]Consolidated Trial Balance'!B:E,4,),0)</f>
      </c>
      <c r="Q350" s="3"/>
    </row>
    <row x14ac:dyDescent="0.25" r="351" customHeight="1" ht="19.5">
      <c r="A351" s="4"/>
      <c r="B351" s="4" t="s">
        <v>345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7">
        <f>IFERROR(VLOOKUP(B351,'[1]Consolidated Trial Balance'!B:E,4,),0)</f>
      </c>
      <c r="Q351" s="3"/>
    </row>
    <row x14ac:dyDescent="0.25" r="352" customHeight="1" ht="19.5">
      <c r="A352" s="4"/>
      <c r="B352" s="4" t="s">
        <v>346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7">
        <f>IFERROR(VLOOKUP(B352,'[1]Consolidated Trial Balance'!B:E,4,),0)</f>
      </c>
      <c r="Q352" s="3"/>
    </row>
    <row x14ac:dyDescent="0.25" r="353" customHeight="1" ht="19.5">
      <c r="A353" s="4"/>
      <c r="B353" s="4" t="s">
        <v>347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7">
        <f>IFERROR(VLOOKUP(B353,'[1]Consolidated Trial Balance'!B:E,4,),0)</f>
      </c>
      <c r="Q353" s="3"/>
    </row>
    <row x14ac:dyDescent="0.25" r="354" customHeight="1" ht="19.5">
      <c r="A354" s="4"/>
      <c r="B354" s="4" t="s">
        <v>348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7">
        <f>IFERROR(VLOOKUP(B354,'[1]Consolidated Trial Balance'!B:E,4,),0)</f>
      </c>
      <c r="Q354" s="3"/>
    </row>
    <row x14ac:dyDescent="0.25" r="355" customHeight="1" ht="19.5">
      <c r="A355" s="4"/>
      <c r="B355" s="4" t="s">
        <v>349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7">
        <f>IFERROR(VLOOKUP(B355,'[1]Consolidated Trial Balance'!B:E,4,),0)</f>
      </c>
      <c r="Q355" s="3"/>
    </row>
    <row x14ac:dyDescent="0.25" r="356" customHeight="1" ht="19.5">
      <c r="A356" s="4"/>
      <c r="B356" s="4" t="s">
        <v>350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7">
        <f>IFERROR(VLOOKUP(B356,'[1]Consolidated Trial Balance'!B:E,4,),0)</f>
      </c>
      <c r="Q356" s="3"/>
    </row>
    <row x14ac:dyDescent="0.25" r="357" customHeight="1" ht="19.5">
      <c r="A357" s="4"/>
      <c r="B357" s="4" t="s">
        <v>351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7">
        <f>IFERROR(VLOOKUP(B357,'[1]Consolidated Trial Balance'!B:E,4,),0)</f>
      </c>
      <c r="Q357" s="3"/>
    </row>
    <row x14ac:dyDescent="0.25" r="358" customHeight="1" ht="19.5">
      <c r="A358" s="4"/>
      <c r="B358" s="4" t="s">
        <v>352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7">
        <f>IFERROR(VLOOKUP(B358,'[1]Consolidated Trial Balance'!B:E,4,),0)</f>
      </c>
      <c r="Q358" s="3"/>
    </row>
    <row x14ac:dyDescent="0.25" r="359" customHeight="1" ht="19.5">
      <c r="A359" s="4"/>
      <c r="B359" s="4" t="s">
        <v>353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7">
        <f>IFERROR(VLOOKUP(B359,'[1]Consolidated Trial Balance'!B:E,4,),0)</f>
      </c>
      <c r="Q359" s="3"/>
    </row>
    <row x14ac:dyDescent="0.25" r="360" customHeight="1" ht="19.5">
      <c r="A360" s="4"/>
      <c r="B360" s="4" t="s">
        <v>354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7">
        <f>IFERROR(VLOOKUP(B360,'[1]Consolidated Trial Balance'!B:E,4,),0)</f>
      </c>
      <c r="Q360" s="3"/>
    </row>
    <row x14ac:dyDescent="0.25" r="361" customHeight="1" ht="19.5">
      <c r="A361" s="4"/>
      <c r="B361" s="4" t="s">
        <v>355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7">
        <f>IFERROR(VLOOKUP(B361,'[1]Consolidated Trial Balance'!B:E,4,),0)</f>
      </c>
      <c r="Q361" s="3"/>
    </row>
    <row x14ac:dyDescent="0.25" r="362" customHeight="1" ht="19.5">
      <c r="A362" s="4"/>
      <c r="B362" s="4" t="s">
        <v>356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7">
        <f>IFERROR(VLOOKUP(B362,'[1]Consolidated Trial Balance'!B:E,4,),0)</f>
      </c>
      <c r="Q362" s="3"/>
    </row>
    <row x14ac:dyDescent="0.25" r="363" customHeight="1" ht="19.5">
      <c r="A363" s="4"/>
      <c r="B363" s="4" t="s">
        <v>357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7">
        <f>IFERROR(VLOOKUP(B363,'[1]Consolidated Trial Balance'!B:E,4,),0)</f>
      </c>
      <c r="Q363" s="3"/>
    </row>
    <row x14ac:dyDescent="0.25" r="364" customHeight="1" ht="19.5">
      <c r="A364" s="4"/>
      <c r="B364" s="4" t="s">
        <v>358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7">
        <f>IFERROR(VLOOKUP(B364,'[1]Consolidated Trial Balance'!B:E,4,),0)</f>
      </c>
      <c r="Q364" s="3"/>
    </row>
    <row x14ac:dyDescent="0.25" r="365" customHeight="1" ht="19.5">
      <c r="A365" s="4"/>
      <c r="B365" s="4" t="s">
        <v>359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7">
        <f>IFERROR(VLOOKUP(B365,'[1]Consolidated Trial Balance'!B:E,4,),0)</f>
      </c>
      <c r="Q365" s="3"/>
    </row>
    <row x14ac:dyDescent="0.25" r="366" customHeight="1" ht="19.5">
      <c r="A366" s="4"/>
      <c r="B366" s="4" t="s">
        <v>360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7">
        <f>IFERROR(VLOOKUP(B366,'[1]Consolidated Trial Balance'!B:E,4,),0)</f>
      </c>
      <c r="Q366" s="3"/>
    </row>
    <row x14ac:dyDescent="0.25" r="367" customHeight="1" ht="19.5">
      <c r="A367" s="4"/>
      <c r="B367" s="4" t="s">
        <v>361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7">
        <f>IFERROR(VLOOKUP(B367,'[1]Consolidated Trial Balance'!B:E,4,),0)</f>
      </c>
      <c r="Q367" s="3"/>
    </row>
    <row x14ac:dyDescent="0.25" r="368" customHeight="1" ht="19.5">
      <c r="A368" s="4"/>
      <c r="B368" s="4" t="s">
        <v>362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7">
        <f>IFERROR(VLOOKUP(B368,'[1]Consolidated Trial Balance'!B:E,4,),0)</f>
      </c>
      <c r="Q368" s="3"/>
    </row>
    <row x14ac:dyDescent="0.25" r="369" customHeight="1" ht="19.5">
      <c r="A369" s="4"/>
      <c r="B369" s="4" t="s">
        <v>363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7">
        <f>IFERROR(VLOOKUP(B369,'[1]Consolidated Trial Balance'!B:E,4,),0)</f>
      </c>
      <c r="Q369" s="3"/>
    </row>
    <row x14ac:dyDescent="0.25" r="370" customHeight="1" ht="19.5">
      <c r="A370" s="4"/>
      <c r="B370" s="4" t="s">
        <v>364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7">
        <f>IFERROR(VLOOKUP(B370,'[1]Consolidated Trial Balance'!B:E,4,),0)</f>
      </c>
      <c r="Q370" s="3"/>
    </row>
    <row x14ac:dyDescent="0.25" r="371" customHeight="1" ht="19.5">
      <c r="A371" s="4"/>
      <c r="B371" s="4" t="s">
        <v>365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7">
        <f>IFERROR(VLOOKUP(B371,'[1]Consolidated Trial Balance'!B:E,4,),0)</f>
      </c>
      <c r="Q371" s="3"/>
    </row>
    <row x14ac:dyDescent="0.25" r="372" customHeight="1" ht="19.5">
      <c r="A372" s="4"/>
      <c r="B372" s="4" t="s">
        <v>366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7">
        <f>IFERROR(VLOOKUP(B372,'[1]Consolidated Trial Balance'!B:E,4,),0)</f>
      </c>
      <c r="Q372" s="3"/>
    </row>
    <row x14ac:dyDescent="0.25" r="373" customHeight="1" ht="19.5">
      <c r="A373" s="4"/>
      <c r="B373" s="4" t="s">
        <v>367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7">
        <f>IFERROR(VLOOKUP(B373,'[1]Consolidated Trial Balance'!B:E,4,),0)</f>
      </c>
      <c r="Q373" s="3"/>
    </row>
    <row x14ac:dyDescent="0.25" r="374" customHeight="1" ht="19.5">
      <c r="A374" s="4"/>
      <c r="B374" s="4" t="s">
        <v>368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7">
        <f>IFERROR(VLOOKUP(B374,'[1]Consolidated Trial Balance'!B:E,4,),0)</f>
      </c>
      <c r="Q374" s="3"/>
    </row>
    <row x14ac:dyDescent="0.25" r="375" customHeight="1" ht="19.5">
      <c r="A375" s="4"/>
      <c r="B375" s="4" t="s">
        <v>369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7">
        <f>IFERROR(VLOOKUP(B375,'[1]Consolidated Trial Balance'!B:E,4,),0)</f>
      </c>
      <c r="Q375" s="3"/>
    </row>
    <row x14ac:dyDescent="0.25" r="376" customHeight="1" ht="19.5">
      <c r="A376" s="4"/>
      <c r="B376" s="4" t="s">
        <v>370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7">
        <f>IFERROR(VLOOKUP(B376,'[1]Consolidated Trial Balance'!B:E,4,),0)</f>
      </c>
      <c r="Q376" s="3"/>
    </row>
    <row x14ac:dyDescent="0.25" r="377" customHeight="1" ht="19.5">
      <c r="A377" s="4"/>
      <c r="B377" s="4" t="s">
        <v>371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7">
        <f>IFERROR(VLOOKUP(B377,'[1]Consolidated Trial Balance'!B:E,4,),0)</f>
      </c>
      <c r="Q377" s="3"/>
    </row>
    <row x14ac:dyDescent="0.25" r="378" customHeight="1" ht="19.5">
      <c r="A378" s="4"/>
      <c r="B378" s="4" t="s">
        <v>372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7">
        <f>IFERROR(VLOOKUP(B378,'[1]Consolidated Trial Balance'!B:E,4,),0)</f>
      </c>
      <c r="Q378" s="3"/>
    </row>
    <row x14ac:dyDescent="0.25" r="379" customHeight="1" ht="19.5">
      <c r="A379" s="4"/>
      <c r="B379" s="4" t="s">
        <v>373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7">
        <f>IFERROR(VLOOKUP(B379,'[1]Consolidated Trial Balance'!B:E,4,),0)</f>
      </c>
      <c r="Q379" s="3"/>
    </row>
    <row x14ac:dyDescent="0.25" r="380" customHeight="1" ht="19.5">
      <c r="A380" s="4"/>
      <c r="B380" s="4" t="s">
        <v>374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7">
        <f>IFERROR(VLOOKUP(B380,'[1]Consolidated Trial Balance'!B:E,4,),0)</f>
      </c>
      <c r="Q380" s="3"/>
    </row>
    <row x14ac:dyDescent="0.25" r="381" customHeight="1" ht="19.5">
      <c r="A381" s="4"/>
      <c r="B381" s="1" t="s">
        <v>89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7"/>
      <c r="Q381" s="3"/>
    </row>
    <row x14ac:dyDescent="0.25" r="382" customHeight="1" ht="19.5">
      <c r="A382" s="4"/>
      <c r="B382" s="4" t="s">
        <v>375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7">
        <f>IFERROR(VLOOKUP(B382,'[1]Consolidated Trial Balance'!B:E,4,),0)</f>
      </c>
      <c r="Q382" s="3"/>
    </row>
    <row x14ac:dyDescent="0.25" r="383" customHeight="1" ht="19.5">
      <c r="A383" s="4"/>
      <c r="B383" s="4" t="s">
        <v>376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7">
        <f>IFERROR(VLOOKUP(B383,'[1]Consolidated Trial Balance'!B:E,4,),0)</f>
      </c>
      <c r="Q383" s="3"/>
    </row>
    <row x14ac:dyDescent="0.25" r="384" customHeight="1" ht="19.5">
      <c r="A384" s="4"/>
      <c r="B384" s="4" t="s">
        <v>377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7">
        <f>IFERROR(VLOOKUP(B384,'[1]Consolidated Trial Balance'!B:E,4,),0)</f>
      </c>
      <c r="Q384" s="3"/>
    </row>
    <row x14ac:dyDescent="0.25" r="385" customHeight="1" ht="19.5">
      <c r="A385" s="4"/>
      <c r="B385" s="4" t="s">
        <v>378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7">
        <f>IFERROR(VLOOKUP(B385,'[1]Consolidated Trial Balance'!B:E,4,),0)</f>
      </c>
      <c r="Q385" s="3"/>
    </row>
    <row x14ac:dyDescent="0.25" r="386" customHeight="1" ht="19.5">
      <c r="A386" s="4"/>
      <c r="B386" s="4" t="s">
        <v>379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7">
        <f>IFERROR(VLOOKUP(B386,'[1]Consolidated Trial Balance'!B:E,4,),0)</f>
      </c>
      <c r="Q386" s="3"/>
    </row>
    <row x14ac:dyDescent="0.25" r="387" customHeight="1" ht="19.5">
      <c r="A387" s="4"/>
      <c r="B387" s="4" t="s">
        <v>380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7">
        <f>IFERROR(VLOOKUP(B387,'[1]Consolidated Trial Balance'!B:E,4,),0)</f>
      </c>
      <c r="Q387" s="3"/>
    </row>
    <row x14ac:dyDescent="0.25" r="388" customHeight="1" ht="19.5">
      <c r="A388" s="4"/>
      <c r="B388" s="4" t="s">
        <v>381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7">
        <f>IFERROR(VLOOKUP(B388,'[1]Consolidated Trial Balance'!B:E,4,),0)</f>
      </c>
      <c r="Q388" s="3"/>
    </row>
    <row x14ac:dyDescent="0.25" r="389" customHeight="1" ht="19.5">
      <c r="A389" s="4"/>
      <c r="B389" s="4" t="s">
        <v>382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7">
        <f>IFERROR(VLOOKUP(B389,'[1]Consolidated Trial Balance'!B:E,4,),0)</f>
      </c>
      <c r="Q389" s="3"/>
    </row>
    <row x14ac:dyDescent="0.25" r="390" customHeight="1" ht="19.5">
      <c r="A390" s="4"/>
      <c r="B390" s="4" t="s">
        <v>383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7">
        <f>IFERROR(VLOOKUP(B390,'[1]Consolidated Trial Balance'!B:E,4,),0)</f>
      </c>
      <c r="Q390" s="3"/>
    </row>
    <row x14ac:dyDescent="0.25" r="391" customHeight="1" ht="19.5">
      <c r="A391" s="4"/>
      <c r="B391" s="4" t="s">
        <v>384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7">
        <f>IFERROR(VLOOKUP(B391,'[1]Consolidated Trial Balance'!B:E,4,),0)</f>
      </c>
      <c r="Q391" s="3"/>
    </row>
    <row x14ac:dyDescent="0.25" r="392" customHeight="1" ht="19.5">
      <c r="A392" s="4"/>
      <c r="B392" s="4" t="s">
        <v>385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7">
        <f>IFERROR(VLOOKUP(B392,'[1]Consolidated Trial Balance'!B:E,4,),0)</f>
      </c>
      <c r="Q392" s="3"/>
    </row>
    <row x14ac:dyDescent="0.25" r="393" customHeight="1" ht="19.5">
      <c r="A393" s="4"/>
      <c r="B393" s="4" t="s">
        <v>386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7">
        <f>IFERROR(VLOOKUP(B393,'[1]Consolidated Trial Balance'!B:E,4,),0)</f>
      </c>
      <c r="Q393" s="3"/>
    </row>
    <row x14ac:dyDescent="0.25" r="394" customHeight="1" ht="19.5">
      <c r="A394" s="4"/>
      <c r="B394" s="4" t="s">
        <v>387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7">
        <f>IFERROR(VLOOKUP(B394,'[1]Consolidated Trial Balance'!B:E,4,),0)</f>
      </c>
      <c r="Q394" s="3"/>
    </row>
    <row x14ac:dyDescent="0.25" r="395" customHeight="1" ht="19.5">
      <c r="A395" s="4"/>
      <c r="B395" s="4" t="s">
        <v>388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7">
        <f>IFERROR(VLOOKUP(B395,'[1]Consolidated Trial Balance'!B:E,4,),0)</f>
      </c>
      <c r="Q395" s="3"/>
    </row>
    <row x14ac:dyDescent="0.25" r="396" customHeight="1" ht="19.5">
      <c r="A396" s="4"/>
      <c r="B396" s="4" t="s">
        <v>389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7">
        <f>IFERROR(VLOOKUP(B396,'[1]Consolidated Trial Balance'!B:E,4,),0)</f>
      </c>
      <c r="Q396" s="3"/>
    </row>
    <row x14ac:dyDescent="0.25" r="397" customHeight="1" ht="19.5">
      <c r="A397" s="4"/>
      <c r="B397" s="4" t="s">
        <v>390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7">
        <f>IFERROR(VLOOKUP(B397,'[1]Consolidated Trial Balance'!B:E,4,),0)</f>
      </c>
      <c r="Q397" s="3"/>
    </row>
    <row x14ac:dyDescent="0.25" r="398" customHeight="1" ht="19.5">
      <c r="A398" s="4"/>
      <c r="B398" s="1" t="s">
        <v>116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7"/>
      <c r="Q398" s="3"/>
    </row>
    <row x14ac:dyDescent="0.25" r="399" customHeight="1" ht="19.5">
      <c r="A399" s="4"/>
      <c r="B399" s="10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7"/>
      <c r="Q399" s="3"/>
    </row>
    <row x14ac:dyDescent="0.25" r="400" customHeight="1" ht="19.5">
      <c r="A400" s="4"/>
      <c r="B400" s="1" t="s">
        <v>139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7"/>
      <c r="Q400" s="3"/>
    </row>
    <row x14ac:dyDescent="0.25" r="401" customHeight="1" ht="19.5">
      <c r="A401" s="4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7"/>
      <c r="Q401" s="3"/>
    </row>
    <row x14ac:dyDescent="0.25" r="402" customHeight="1" ht="19.5">
      <c r="A402" s="4"/>
      <c r="B402" s="1" t="s">
        <v>158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7"/>
      <c r="Q402" s="3"/>
    </row>
    <row x14ac:dyDescent="0.25" r="403" customHeight="1" ht="19.5">
      <c r="A403" s="4"/>
      <c r="B403" s="4" t="s">
        <v>391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7">
        <f>IFERROR(VLOOKUP(B403,'[1]Consolidated Trial Balance'!B:E,4,),0)</f>
      </c>
      <c r="Q403" s="3"/>
    </row>
    <row x14ac:dyDescent="0.25" r="404" customHeight="1" ht="19.5">
      <c r="A404" s="4"/>
      <c r="B404" s="4" t="s">
        <v>392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7">
        <f>IFERROR(VLOOKUP(B404,'[1]Consolidated Trial Balance'!B:E,4,),0)</f>
      </c>
      <c r="Q404" s="3"/>
    </row>
    <row x14ac:dyDescent="0.25" r="405" customHeight="1" ht="19.5">
      <c r="A405" s="4"/>
      <c r="B405" s="4" t="s">
        <v>393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7">
        <f>IFERROR(VLOOKUP(B405,'[1]Consolidated Trial Balance'!B:E,4,),0)</f>
      </c>
      <c r="Q405" s="3"/>
    </row>
    <row x14ac:dyDescent="0.25" r="406" customHeight="1" ht="19.5">
      <c r="A406" s="4"/>
      <c r="B406" s="4" t="s">
        <v>394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7">
        <f>IFERROR(VLOOKUP(B406,'[1]Consolidated Trial Balance'!B:E,4,),0)</f>
      </c>
      <c r="Q406" s="3"/>
    </row>
    <row x14ac:dyDescent="0.25" r="407" customHeight="1" ht="19.5">
      <c r="A407" s="4"/>
      <c r="B407" s="4" t="s">
        <v>395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7">
        <f>IFERROR(VLOOKUP(B407,'[1]Consolidated Trial Balance'!B:E,4,),0)</f>
      </c>
      <c r="Q407" s="3"/>
    </row>
    <row x14ac:dyDescent="0.25" r="408" customHeight="1" ht="19.5">
      <c r="A408" s="4"/>
      <c r="B408" s="4" t="s">
        <v>396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7">
        <f>IFERROR(VLOOKUP(B408,'[1]Consolidated Trial Balance'!B:E,4,),0)</f>
      </c>
      <c r="Q408" s="3"/>
    </row>
    <row x14ac:dyDescent="0.25" r="409" customHeight="1" ht="19.5">
      <c r="A409" s="4"/>
      <c r="B409" s="4" t="s">
        <v>397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7">
        <f>IFERROR(VLOOKUP(B409,'[1]Consolidated Trial Balance'!B:E,4,),0)</f>
      </c>
      <c r="Q409" s="3"/>
    </row>
    <row x14ac:dyDescent="0.25" r="410" customHeight="1" ht="19.5">
      <c r="A410" s="4"/>
      <c r="B410" s="4" t="s">
        <v>398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7">
        <f>IFERROR(VLOOKUP(B410,'[1]Consolidated Trial Balance'!B:E,4,),0)</f>
      </c>
      <c r="Q410" s="3"/>
    </row>
    <row x14ac:dyDescent="0.25" r="411" customHeight="1" ht="19.5">
      <c r="A411" s="4"/>
      <c r="B411" s="4" t="s">
        <v>399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7">
        <f>IFERROR(VLOOKUP(B411,'[1]Consolidated Trial Balance'!B:E,4,),0)</f>
      </c>
      <c r="Q411" s="3"/>
    </row>
    <row x14ac:dyDescent="0.25" r="412" customHeight="1" ht="19.5">
      <c r="A412" s="4"/>
      <c r="B412" s="4" t="s">
        <v>400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7">
        <f>IFERROR(VLOOKUP(B412,'[1]Consolidated Trial Balance'!B:E,4,),0)</f>
      </c>
      <c r="Q412" s="3"/>
    </row>
    <row x14ac:dyDescent="0.25" r="413" customHeight="1" ht="19.5">
      <c r="A413" s="4"/>
      <c r="B413" s="4" t="s">
        <v>401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7">
        <f>IFERROR(VLOOKUP(B413,'[1]Consolidated Trial Balance'!B:E,4,),0)</f>
      </c>
      <c r="Q413" s="3"/>
    </row>
    <row x14ac:dyDescent="0.25" r="414" customHeight="1" ht="19.5">
      <c r="A414" s="4"/>
      <c r="B414" s="4" t="s">
        <v>402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7">
        <f>IFERROR(VLOOKUP(B414,'[1]Consolidated Trial Balance'!B:E,4,),0)</f>
      </c>
      <c r="Q414" s="3"/>
    </row>
    <row x14ac:dyDescent="0.25" r="415" customHeight="1" ht="19.5">
      <c r="A415" s="4"/>
      <c r="B415" s="4" t="s">
        <v>403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7">
        <f>IFERROR(VLOOKUP(B415,'[1]Consolidated Trial Balance'!B:E,4,),0)</f>
      </c>
      <c r="Q415" s="3"/>
    </row>
    <row x14ac:dyDescent="0.25" r="416" customHeight="1" ht="19.5">
      <c r="A416" s="4"/>
      <c r="B416" s="4" t="s">
        <v>404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7">
        <f>IFERROR(VLOOKUP(B416,'[1]Consolidated Trial Balance'!B:E,4,),0)</f>
      </c>
      <c r="Q416" s="3"/>
    </row>
    <row x14ac:dyDescent="0.25" r="417" customHeight="1" ht="19.5">
      <c r="A417" s="4"/>
      <c r="B417" s="1" t="s">
        <v>171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7"/>
      <c r="Q417" s="3"/>
    </row>
    <row x14ac:dyDescent="0.25" r="418" customHeight="1" ht="19.5">
      <c r="A418" s="4"/>
      <c r="B418" s="4" t="s">
        <v>405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7">
        <f>IFERROR(VLOOKUP(B418,'[1]Consolidated Trial Balance'!B:E,4,),0)</f>
      </c>
      <c r="Q418" s="3"/>
    </row>
    <row x14ac:dyDescent="0.25" r="419" customHeight="1" ht="19.5">
      <c r="A419" s="4"/>
      <c r="B419" s="4" t="s">
        <v>406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7">
        <f>IFERROR(VLOOKUP(B419,'[1]Consolidated Trial Balance'!B:E,4,),0)</f>
      </c>
      <c r="Q419" s="3"/>
    </row>
    <row x14ac:dyDescent="0.25" r="420" customHeight="1" ht="19.5">
      <c r="A420" s="4"/>
      <c r="B420" s="4" t="s">
        <v>407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7">
        <f>IFERROR(VLOOKUP(B420,'[1]Consolidated Trial Balance'!B:E,4,),0)</f>
      </c>
      <c r="Q420" s="3"/>
    </row>
    <row x14ac:dyDescent="0.25" r="421" customHeight="1" ht="19.5">
      <c r="A421" s="4"/>
      <c r="B421" s="4" t="s">
        <v>408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7">
        <f>IFERROR(VLOOKUP(B421,'[1]Consolidated Trial Balance'!B:E,4,),0)</f>
      </c>
      <c r="Q421" s="3"/>
    </row>
    <row x14ac:dyDescent="0.25" r="422" customHeight="1" ht="19.5">
      <c r="A422" s="4"/>
      <c r="B422" s="4" t="s">
        <v>409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7">
        <f>IFERROR(VLOOKUP(B422,'[1]Consolidated Trial Balance'!B:E,4,),0)</f>
      </c>
      <c r="Q422" s="3"/>
    </row>
    <row x14ac:dyDescent="0.25" r="423" customHeight="1" ht="19.5">
      <c r="A423" s="4"/>
      <c r="B423" s="4" t="s">
        <v>410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7">
        <f>IFERROR(VLOOKUP(B423,'[1]Consolidated Trial Balance'!B:E,4,),0)</f>
      </c>
      <c r="Q423" s="3"/>
    </row>
    <row x14ac:dyDescent="0.25" r="424" customHeight="1" ht="19.5">
      <c r="A424" s="4"/>
      <c r="B424" s="4" t="s">
        <v>411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7">
        <f>IFERROR(VLOOKUP(B424,'[1]Consolidated Trial Balance'!B:E,4,),0)</f>
      </c>
      <c r="Q424" s="3"/>
    </row>
    <row x14ac:dyDescent="0.25" r="425" customHeight="1" ht="19.5">
      <c r="A425" s="4"/>
      <c r="B425" s="4" t="s">
        <v>412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7">
        <f>IFERROR(VLOOKUP(B425,'[1]Consolidated Trial Balance'!B:E,4,),0)</f>
      </c>
      <c r="Q425" s="3"/>
    </row>
    <row x14ac:dyDescent="0.25" r="426" customHeight="1" ht="19.5">
      <c r="A426" s="4"/>
      <c r="B426" s="4" t="s">
        <v>413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7">
        <f>IFERROR(VLOOKUP(B426,'[1]Consolidated Trial Balance'!B:E,4,),0)</f>
      </c>
      <c r="Q426" s="3"/>
    </row>
    <row x14ac:dyDescent="0.25" r="427" customHeight="1" ht="19.5">
      <c r="A427" s="4"/>
      <c r="B427" s="4" t="s">
        <v>414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7">
        <f>IFERROR(VLOOKUP(B427,'[1]Consolidated Trial Balance'!B:E,4,),0)</f>
      </c>
      <c r="Q427" s="3"/>
    </row>
    <row x14ac:dyDescent="0.25" r="428" customHeight="1" ht="19.5">
      <c r="A428" s="4"/>
      <c r="B428" s="4" t="s">
        <v>415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7">
        <f>IFERROR(VLOOKUP(B428,'[1]Consolidated Trial Balance'!B:E,4,),0)</f>
      </c>
      <c r="Q428" s="3"/>
    </row>
    <row x14ac:dyDescent="0.25" r="429" customHeight="1" ht="19.5">
      <c r="A429" s="4"/>
      <c r="B429" s="4" t="s">
        <v>416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7">
        <f>IFERROR(VLOOKUP(B429,'[1]Consolidated Trial Balance'!B:E,4,),0)</f>
      </c>
      <c r="Q429" s="3"/>
    </row>
    <row x14ac:dyDescent="0.25" r="430" customHeight="1" ht="19.5">
      <c r="A430" s="4"/>
      <c r="B430" s="4" t="s">
        <v>417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7">
        <f>IFERROR(VLOOKUP(B430,'[1]Consolidated Trial Balance'!B:E,4,),0)</f>
      </c>
      <c r="Q430" s="3"/>
    </row>
    <row x14ac:dyDescent="0.25" r="431" customHeight="1" ht="19.5">
      <c r="A431" s="4"/>
      <c r="B431" s="4" t="s">
        <v>418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7">
        <f>IFERROR(VLOOKUP(B431,'[1]Consolidated Trial Balance'!B:E,4,),0)</f>
      </c>
      <c r="Q431" s="3"/>
    </row>
    <row x14ac:dyDescent="0.25" r="432" customHeight="1" ht="19.5">
      <c r="A432" s="4"/>
      <c r="B432" s="4" t="s">
        <v>419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7">
        <f>IFERROR(VLOOKUP(B432,'[1]Consolidated Trial Balance'!B:E,4,),0)</f>
      </c>
      <c r="Q432" s="3"/>
    </row>
    <row x14ac:dyDescent="0.25" r="433" customHeight="1" ht="19.5">
      <c r="A433" s="4"/>
      <c r="B433" s="4" t="s">
        <v>420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7">
        <f>IFERROR(VLOOKUP(B433,'[1]Consolidated Trial Balance'!B:E,4,),0)</f>
      </c>
      <c r="Q433" s="3"/>
    </row>
    <row x14ac:dyDescent="0.25" r="434" customHeight="1" ht="19.5">
      <c r="A434" s="4"/>
      <c r="B434" s="4" t="s">
        <v>421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7">
        <f>IFERROR(VLOOKUP(B434,'[1]Consolidated Trial Balance'!B:E,4,),0)</f>
      </c>
      <c r="Q434" s="3"/>
    </row>
    <row x14ac:dyDescent="0.25" r="435" customHeight="1" ht="19.5">
      <c r="A435" s="4"/>
      <c r="B435" s="4" t="s">
        <v>422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7">
        <f>IFERROR(VLOOKUP(B435,'[1]Consolidated Trial Balance'!B:E,4,),0)</f>
      </c>
      <c r="Q435" s="3"/>
    </row>
    <row x14ac:dyDescent="0.25" r="436" customHeight="1" ht="19.5">
      <c r="A436" s="4"/>
      <c r="B436" s="1" t="s">
        <v>181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7"/>
      <c r="Q436" s="3"/>
    </row>
    <row x14ac:dyDescent="0.25" r="437" customHeight="1" ht="19.5">
      <c r="A437" s="4"/>
      <c r="B437" s="10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7"/>
      <c r="Q437" s="3"/>
    </row>
    <row x14ac:dyDescent="0.25" r="438" customHeight="1" ht="19.5">
      <c r="A438" s="4"/>
      <c r="B438" s="1" t="s">
        <v>194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7"/>
      <c r="Q438" s="3"/>
    </row>
    <row x14ac:dyDescent="0.25" r="439" customHeight="1" ht="19.5">
      <c r="A439" s="4"/>
      <c r="B439" s="4" t="s">
        <v>423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7">
        <f>IFERROR(VLOOKUP(B439,'[1]Consolidated Trial Balance'!B:E,4,),0)</f>
      </c>
      <c r="Q439" s="3"/>
    </row>
    <row x14ac:dyDescent="0.25" r="440" customHeight="1" ht="19.5">
      <c r="A440" s="4"/>
      <c r="B440" s="4" t="s">
        <v>424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7">
        <f>IFERROR(VLOOKUP(B440,'[1]Consolidated Trial Balance'!B:E,4,),0)</f>
      </c>
      <c r="Q440" s="3"/>
    </row>
    <row x14ac:dyDescent="0.25" r="441" customHeight="1" ht="19.5">
      <c r="A441" s="4"/>
      <c r="B441" s="4" t="s">
        <v>425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7">
        <f>IFERROR(VLOOKUP(B441,'[1]Consolidated Trial Balance'!B:E,4,),0)</f>
      </c>
      <c r="Q441" s="3"/>
    </row>
    <row x14ac:dyDescent="0.25" r="442" customHeight="1" ht="19.5">
      <c r="A442" s="4"/>
      <c r="B442" s="4" t="s">
        <v>426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7">
        <f>IFERROR(VLOOKUP(B442,'[1]Consolidated Trial Balance'!B:E,4,),0)</f>
      </c>
      <c r="Q442" s="3"/>
    </row>
    <row x14ac:dyDescent="0.25" r="443" customHeight="1" ht="19.5">
      <c r="A443" s="4"/>
      <c r="B443" s="4" t="s">
        <v>427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7">
        <f>IFERROR(VLOOKUP(B443,'[1]Consolidated Trial Balance'!B:E,4,),0)</f>
      </c>
      <c r="Q443" s="3"/>
    </row>
    <row x14ac:dyDescent="0.25" r="444" customHeight="1" ht="19.5">
      <c r="A444" s="4"/>
      <c r="B444" s="4" t="s">
        <v>428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7">
        <f>IFERROR(VLOOKUP(B444,'[1]Consolidated Trial Balance'!B:E,4,),0)</f>
      </c>
      <c r="Q444" s="3"/>
    </row>
    <row x14ac:dyDescent="0.25" r="445" customHeight="1" ht="19.5">
      <c r="A445" s="4"/>
      <c r="B445" s="4" t="s">
        <v>429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7">
        <f>IFERROR(VLOOKUP(B445,'[1]Consolidated Trial Balance'!B:E,4,),0)</f>
      </c>
      <c r="Q445" s="3"/>
    </row>
    <row x14ac:dyDescent="0.25" r="446" customHeight="1" ht="19.5">
      <c r="A446" s="4"/>
      <c r="B446" s="4" t="s">
        <v>430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7">
        <f>IFERROR(VLOOKUP(B446,'[1]Consolidated Trial Balance'!B:E,4,),0)</f>
      </c>
      <c r="Q446" s="3"/>
    </row>
    <row x14ac:dyDescent="0.25" r="447" customHeight="1" ht="19.5">
      <c r="A447" s="4"/>
      <c r="B447" s="4" t="s">
        <v>431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7">
        <f>IFERROR(VLOOKUP(B447,'[1]Consolidated Trial Balance'!B:E,4,),0)</f>
      </c>
      <c r="Q447" s="3"/>
    </row>
    <row x14ac:dyDescent="0.25" r="448" customHeight="1" ht="19.5">
      <c r="A448" s="4"/>
      <c r="B448" s="4" t="s">
        <v>432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7">
        <f>IFERROR(VLOOKUP(B448,'[1]Consolidated Trial Balance'!B:E,4,),0)</f>
      </c>
      <c r="Q448" s="3"/>
    </row>
    <row x14ac:dyDescent="0.25" r="449" customHeight="1" ht="19.5">
      <c r="A449" s="4"/>
      <c r="B449" s="4" t="s">
        <v>433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7">
        <f>IFERROR(VLOOKUP(B449,'[1]Consolidated Trial Balance'!B:E,4,),0)</f>
      </c>
      <c r="Q449" s="3"/>
    </row>
    <row x14ac:dyDescent="0.25" r="450" customHeight="1" ht="19.5">
      <c r="A450" s="4"/>
      <c r="B450" s="4" t="s">
        <v>434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7">
        <f>IFERROR(VLOOKUP(B450,'[1]Consolidated Trial Balance'!B:E,4,),0)</f>
      </c>
      <c r="Q450" s="3"/>
    </row>
    <row x14ac:dyDescent="0.25" r="451" customHeight="1" ht="19.5">
      <c r="A451" s="4"/>
      <c r="B451" s="4" t="s">
        <v>435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7">
        <f>IFERROR(VLOOKUP(B451,'[1]Consolidated Trial Balance'!B:E,4,),0)</f>
      </c>
      <c r="Q451" s="3"/>
    </row>
    <row x14ac:dyDescent="0.25" r="452" customHeight="1" ht="19.5">
      <c r="A452" s="4"/>
      <c r="B452" s="4" t="s">
        <v>436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7">
        <f>IFERROR(VLOOKUP(B452,'[1]Consolidated Trial Balance'!B:E,4,),0)</f>
      </c>
      <c r="Q452" s="3"/>
    </row>
    <row x14ac:dyDescent="0.25" r="453" customHeight="1" ht="19.5">
      <c r="A453" s="4"/>
      <c r="B453" s="4" t="s">
        <v>437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7">
        <f>IFERROR(VLOOKUP(B453,'[1]Consolidated Trial Balance'!B:E,4,),0)</f>
      </c>
      <c r="Q453" s="3"/>
    </row>
    <row x14ac:dyDescent="0.25" r="454" customHeight="1" ht="19.5">
      <c r="A454" s="4"/>
      <c r="B454" s="4" t="s">
        <v>438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7">
        <f>IFERROR(VLOOKUP(B454,'[1]Consolidated Trial Balance'!B:E,4,),0)</f>
      </c>
      <c r="Q454" s="3"/>
    </row>
    <row x14ac:dyDescent="0.25" r="455" customHeight="1" ht="19.5">
      <c r="A455" s="4"/>
      <c r="B455" s="4" t="s">
        <v>439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7">
        <f>IFERROR(VLOOKUP(B455,'[1]Consolidated Trial Balance'!B:E,4,),0)</f>
      </c>
      <c r="Q455" s="3"/>
    </row>
    <row x14ac:dyDescent="0.25" r="456" customHeight="1" ht="19.5">
      <c r="A456" s="4" t="s">
        <v>440</v>
      </c>
      <c r="B456" s="4"/>
      <c r="C456" s="8">
        <v>4598190.77</v>
      </c>
      <c r="D456" s="8">
        <v>18820469.549999997</v>
      </c>
      <c r="E456" s="8">
        <v>6253278.2</v>
      </c>
      <c r="F456" s="8">
        <v>18442215.27</v>
      </c>
      <c r="G456" s="8">
        <v>3742395.45</v>
      </c>
      <c r="H456" s="8">
        <v>15911242.77</v>
      </c>
      <c r="I456" s="8">
        <v>10258222.760000002</v>
      </c>
      <c r="J456" s="8">
        <v>15388271.600000001</v>
      </c>
      <c r="K456" s="8">
        <v>16531370.6</v>
      </c>
      <c r="L456" s="3"/>
      <c r="M456" s="3"/>
      <c r="N456" s="3"/>
      <c r="O456" s="3"/>
      <c r="P456" s="8">
        <f>SUM(C456:N456)</f>
      </c>
      <c r="Q456" s="9">
        <f>SUM(C456:N456)-P456</f>
      </c>
    </row>
    <row x14ac:dyDescent="0.25" r="457" customHeight="1" ht="19.5">
      <c r="A457" s="4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7"/>
      <c r="Q457" s="3"/>
    </row>
    <row x14ac:dyDescent="0.25" r="458" customHeight="1" ht="20.25">
      <c r="A458" s="11" t="s">
        <v>441</v>
      </c>
      <c r="B458" s="11"/>
      <c r="C458" s="12">
        <f>SUM(C258,C339,C456)</f>
      </c>
      <c r="D458" s="12">
        <f>SUM(D258,D339,D456)</f>
      </c>
      <c r="E458" s="12">
        <f>SUM(E258,E339,E456)</f>
      </c>
      <c r="F458" s="12">
        <f>SUM(F258,F339,F456)</f>
      </c>
      <c r="G458" s="12">
        <f>SUM(G258,G339,G456)</f>
      </c>
      <c r="H458" s="12">
        <f>SUM(H258,H339,H456)</f>
      </c>
      <c r="I458" s="12">
        <f>SUM(I258,I339,I456)</f>
      </c>
      <c r="J458" s="12">
        <f>SUM(J258,J339,J456)</f>
      </c>
      <c r="K458" s="12">
        <f>SUM(K258,K339,K456)</f>
      </c>
      <c r="L458" s="8"/>
      <c r="M458" s="8"/>
      <c r="N458" s="8"/>
      <c r="O458" s="3"/>
      <c r="P458" s="12">
        <f>SUM(P258,P339,P456)</f>
      </c>
      <c r="Q458" s="9">
        <f>SUM(C458:N458)-P458</f>
      </c>
    </row>
    <row x14ac:dyDescent="0.25" r="459" customHeight="1" ht="19.5">
      <c r="A459" s="11"/>
      <c r="B459" s="11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3"/>
      <c r="P459" s="8"/>
      <c r="Q459" s="3"/>
    </row>
    <row x14ac:dyDescent="0.25" r="460" customHeight="1" ht="19.5">
      <c r="A460" s="13" t="s">
        <v>442</v>
      </c>
      <c r="B460" s="14"/>
      <c r="C460" s="15">
        <f>C47-C184-C458</f>
      </c>
      <c r="D460" s="15">
        <f>D47-D184-D458</f>
      </c>
      <c r="E460" s="15">
        <f>E47-E184-E458</f>
      </c>
      <c r="F460" s="15">
        <f>F47-F184-F458</f>
      </c>
      <c r="G460" s="15">
        <f>G47-G184-G458</f>
      </c>
      <c r="H460" s="15">
        <f>H47-H184-H458</f>
      </c>
      <c r="I460" s="15">
        <f>I47-I184-I458</f>
      </c>
      <c r="J460" s="15">
        <f>J47-J184-J458</f>
      </c>
      <c r="K460" s="15">
        <f>K47-K184-K458</f>
      </c>
      <c r="L460" s="15"/>
      <c r="M460" s="15"/>
      <c r="N460" s="15"/>
      <c r="O460" s="15"/>
      <c r="P460" s="15">
        <f>P47-P184-P458</f>
      </c>
      <c r="Q460" s="9">
        <f>SUM(C460:N460)-P460</f>
      </c>
    </row>
    <row x14ac:dyDescent="0.25" r="461" customHeight="1" ht="19.5">
      <c r="A461" s="11"/>
      <c r="B461" s="11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3"/>
      <c r="P461" s="8"/>
      <c r="Q461" s="3"/>
    </row>
    <row x14ac:dyDescent="0.25" r="462" customHeight="1" ht="19.5">
      <c r="A462" s="4" t="s">
        <v>443</v>
      </c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x14ac:dyDescent="0.25" r="463" customHeight="1" ht="19.5">
      <c r="A463" s="4"/>
      <c r="B463" s="4" t="s">
        <v>444</v>
      </c>
      <c r="C463" s="8">
        <v>6500</v>
      </c>
      <c r="D463" s="8">
        <v>17549.27</v>
      </c>
      <c r="E463" s="8">
        <v>125000</v>
      </c>
      <c r="F463" s="8">
        <v>45000</v>
      </c>
      <c r="G463" s="8">
        <v>45000</v>
      </c>
      <c r="H463" s="8">
        <v>53650</v>
      </c>
      <c r="I463" s="8">
        <v>45000</v>
      </c>
      <c r="J463" s="8">
        <v>95000</v>
      </c>
      <c r="K463" s="8">
        <v>90000</v>
      </c>
      <c r="L463" s="8"/>
      <c r="M463" s="8"/>
      <c r="N463" s="8"/>
      <c r="O463" s="8"/>
      <c r="P463" s="7">
        <f>IFERROR(VLOOKUP(B463,'[1]Consolidated Trial Balance'!B:E,4,),0)</f>
      </c>
      <c r="Q463" s="3"/>
    </row>
    <row x14ac:dyDescent="0.25" r="464" customHeight="1" ht="19.5">
      <c r="A464" s="4" t="s">
        <v>443</v>
      </c>
      <c r="B464" s="11"/>
      <c r="C464" s="8">
        <v>435500</v>
      </c>
      <c r="D464" s="8">
        <v>1123153.28</v>
      </c>
      <c r="E464" s="8">
        <v>10375000</v>
      </c>
      <c r="F464" s="8">
        <v>990000</v>
      </c>
      <c r="G464" s="8">
        <v>3465000</v>
      </c>
      <c r="H464" s="8">
        <v>2414250</v>
      </c>
      <c r="I464" s="8">
        <v>4230000</v>
      </c>
      <c r="J464" s="8">
        <v>7505000</v>
      </c>
      <c r="K464" s="8">
        <v>2610000</v>
      </c>
      <c r="L464" s="8"/>
      <c r="M464" s="8"/>
      <c r="N464" s="8"/>
      <c r="O464" s="3"/>
      <c r="P464" s="8">
        <f>SUM(C464:N464)</f>
      </c>
      <c r="Q464" s="9">
        <f>SUM(C464:N464)-P464</f>
      </c>
    </row>
    <row x14ac:dyDescent="0.25" r="465" customHeight="1" ht="19.5">
      <c r="A465" s="4"/>
      <c r="B465" s="11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3"/>
      <c r="P465" s="8"/>
      <c r="Q465" s="3"/>
    </row>
    <row x14ac:dyDescent="0.25" r="466" customHeight="1" ht="19.5">
      <c r="A466" s="4" t="s">
        <v>445</v>
      </c>
      <c r="B466" s="11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3"/>
      <c r="P466" s="8"/>
      <c r="Q466" s="3"/>
    </row>
    <row x14ac:dyDescent="0.25" r="467" customHeight="1" ht="19.5">
      <c r="A467" s="4"/>
      <c r="B467" s="4" t="s">
        <v>446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3"/>
      <c r="P467" s="7">
        <f>IFERROR(VLOOKUP(B467,'[1]Consolidated Trial Balance'!B:E,4,),0)</f>
      </c>
      <c r="Q467" s="9"/>
    </row>
    <row x14ac:dyDescent="0.25" r="468" customHeight="1" ht="19.5">
      <c r="A468" s="4"/>
      <c r="B468" s="4" t="s">
        <v>447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3"/>
      <c r="P468" s="7">
        <f>IFERROR(VLOOKUP(B468,'[1]Consolidated Trial Balance'!B:E,4,),0)</f>
      </c>
      <c r="Q468" s="9"/>
    </row>
    <row x14ac:dyDescent="0.25" r="469" customHeight="1" ht="19.5">
      <c r="A469" s="4" t="s">
        <v>445</v>
      </c>
      <c r="B469" s="11"/>
      <c r="C469" s="8">
        <v>0</v>
      </c>
      <c r="D469" s="8">
        <v>0</v>
      </c>
      <c r="E469" s="8">
        <v>-8247807.88</v>
      </c>
      <c r="F469" s="8">
        <v>0</v>
      </c>
      <c r="G469" s="8">
        <v>0</v>
      </c>
      <c r="H469" s="8">
        <v>1068437.159999989</v>
      </c>
      <c r="I469" s="8">
        <v>0</v>
      </c>
      <c r="J469" s="8">
        <v>0</v>
      </c>
      <c r="K469" s="8">
        <v>-11159754.239999995</v>
      </c>
      <c r="L469" s="8"/>
      <c r="M469" s="8"/>
      <c r="N469" s="8"/>
      <c r="O469" s="3"/>
      <c r="P469" s="8">
        <f>SUM(C469:N469)</f>
      </c>
      <c r="Q469" s="9">
        <f>SUM(C469:N469)-P469</f>
      </c>
    </row>
    <row x14ac:dyDescent="0.25" r="470" customHeight="1" ht="19.5">
      <c r="A470" s="4"/>
      <c r="B470" s="11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3"/>
      <c r="P470" s="8"/>
      <c r="Q470" s="3"/>
    </row>
    <row x14ac:dyDescent="0.25" r="471" customHeight="1" ht="19.5">
      <c r="A471" s="13" t="s">
        <v>448</v>
      </c>
      <c r="B471" s="14"/>
      <c r="C471" s="15">
        <f>C460-C464-C469</f>
      </c>
      <c r="D471" s="15">
        <f>D460-D464-D469</f>
      </c>
      <c r="E471" s="15">
        <f>E460-E464-E469</f>
      </c>
      <c r="F471" s="15">
        <f>F460-F464-F469</f>
      </c>
      <c r="G471" s="15">
        <f>G460-G464-G469</f>
      </c>
      <c r="H471" s="15">
        <f>H460-H464-H469</f>
      </c>
      <c r="I471" s="15">
        <f>I460-I464-I469</f>
      </c>
      <c r="J471" s="15">
        <f>J460-J464-J469</f>
      </c>
      <c r="K471" s="15">
        <f>K460-K464-K469</f>
      </c>
      <c r="L471" s="15"/>
      <c r="M471" s="15"/>
      <c r="N471" s="15"/>
      <c r="O471" s="15"/>
      <c r="P471" s="15">
        <f>P460-P464-P469</f>
      </c>
      <c r="Q471" s="9">
        <f>SUM(C471:N471)-P471</f>
      </c>
    </row>
    <row x14ac:dyDescent="0.25" r="472" customHeight="1" ht="19.5">
      <c r="A472" s="4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x14ac:dyDescent="0.25" r="473" customHeight="1" ht="19.5">
      <c r="A473" s="4" t="s">
        <v>449</v>
      </c>
      <c r="B473" s="4" t="s">
        <v>450</v>
      </c>
      <c r="C473" s="8">
        <v>1397916.8699999999</v>
      </c>
      <c r="D473" s="8">
        <v>1054166.8199999998</v>
      </c>
      <c r="E473" s="8">
        <v>618749.82</v>
      </c>
      <c r="F473" s="8">
        <v>1352083.5299999998</v>
      </c>
      <c r="G473" s="8">
        <v>2016666.96</v>
      </c>
      <c r="H473" s="8">
        <v>2838360.54</v>
      </c>
      <c r="I473" s="8">
        <v>831249.93</v>
      </c>
      <c r="J473" s="8">
        <v>593749.9500000001</v>
      </c>
      <c r="K473" s="8">
        <v>4182291.85</v>
      </c>
      <c r="L473" s="3"/>
      <c r="M473" s="3"/>
      <c r="N473" s="3"/>
      <c r="O473" s="3"/>
      <c r="P473" s="8">
        <f>SUM(C473:N473)</f>
      </c>
      <c r="Q473" s="9">
        <f>SUM(C473:N473)-P473</f>
      </c>
    </row>
    <row x14ac:dyDescent="0.25" r="474" customHeight="1" ht="19.5">
      <c r="A474" s="4" t="s">
        <v>451</v>
      </c>
      <c r="B474" s="4" t="s">
        <v>452</v>
      </c>
      <c r="C474" s="8">
        <v>2506019</v>
      </c>
      <c r="D474" s="8">
        <v>1893969</v>
      </c>
      <c r="E474" s="8">
        <v>1526583</v>
      </c>
      <c r="F474" s="8">
        <v>-734825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3"/>
      <c r="M474" s="3"/>
      <c r="N474" s="3"/>
      <c r="O474" s="3"/>
      <c r="P474" s="8">
        <f>SUM(C474:N474)</f>
      </c>
      <c r="Q474" s="9">
        <f>SUM(C474:N474)-P474</f>
      </c>
    </row>
    <row x14ac:dyDescent="0.25" r="475" customHeight="1" ht="19.5">
      <c r="A475" s="4" t="s">
        <v>453</v>
      </c>
      <c r="B475" s="4" t="s">
        <v>454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1068711.8</v>
      </c>
      <c r="I475" s="8">
        <v>0</v>
      </c>
      <c r="J475" s="8">
        <v>0</v>
      </c>
      <c r="K475" s="8">
        <v>0</v>
      </c>
      <c r="L475" s="3"/>
      <c r="M475" s="3"/>
      <c r="N475" s="3"/>
      <c r="O475" s="3"/>
      <c r="P475" s="8">
        <f>SUM(C475:N475)</f>
      </c>
      <c r="Q475" s="9">
        <f>SUM(C475:N475)-P475</f>
      </c>
    </row>
    <row x14ac:dyDescent="0.25" r="476" customHeight="1" ht="19.5">
      <c r="A476" s="4" t="s">
        <v>455</v>
      </c>
      <c r="B476" s="4" t="s">
        <v>456</v>
      </c>
      <c r="C476" s="8">
        <v>0</v>
      </c>
      <c r="D476" s="8">
        <v>0</v>
      </c>
      <c r="E476" s="8">
        <v>915000</v>
      </c>
      <c r="F476" s="8">
        <v>0</v>
      </c>
      <c r="G476" s="8">
        <v>0</v>
      </c>
      <c r="H476" s="16">
        <v>470639878.1</v>
      </c>
      <c r="I476" s="8">
        <v>177142</v>
      </c>
      <c r="J476" s="8">
        <v>537200</v>
      </c>
      <c r="K476" s="8">
        <v>4631661</v>
      </c>
      <c r="L476" s="3"/>
      <c r="M476" s="3"/>
      <c r="N476" s="3"/>
      <c r="O476" s="3"/>
      <c r="P476" s="8">
        <f>SUM(C476:N476)</f>
      </c>
      <c r="Q476" s="8">
        <f>SUM(C476:N476)-P476</f>
      </c>
    </row>
    <row x14ac:dyDescent="0.25" r="477" customHeight="1" ht="19.5">
      <c r="A477" s="4" t="s">
        <v>457</v>
      </c>
      <c r="B477" s="4" t="s">
        <v>458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3"/>
      <c r="M477" s="3"/>
      <c r="N477" s="3"/>
      <c r="O477" s="3"/>
      <c r="P477" s="8">
        <f>SUM(C477:N477)</f>
      </c>
      <c r="Q477" s="8">
        <f>SUM(C477:N477)-P477</f>
      </c>
    </row>
    <row x14ac:dyDescent="0.25" r="478" customHeight="1" ht="19.5">
      <c r="A478" s="4" t="s">
        <v>459</v>
      </c>
      <c r="B478" s="4" t="s">
        <v>460</v>
      </c>
      <c r="C478" s="8">
        <v>376114.80000000005</v>
      </c>
      <c r="D478" s="8">
        <v>857747.7999999999</v>
      </c>
      <c r="E478" s="8">
        <v>219958.05</v>
      </c>
      <c r="F478" s="8">
        <v>14233.920000000013</v>
      </c>
      <c r="G478" s="8">
        <v>0</v>
      </c>
      <c r="H478" s="8">
        <v>38994856.94000002</v>
      </c>
      <c r="I478" s="8">
        <v>1101954</v>
      </c>
      <c r="J478" s="8">
        <v>4912500</v>
      </c>
      <c r="K478" s="8">
        <v>1294173.18</v>
      </c>
      <c r="L478" s="3"/>
      <c r="M478" s="3"/>
      <c r="N478" s="3"/>
      <c r="O478" s="3"/>
      <c r="P478" s="8">
        <f>SUM(C478:N478)</f>
      </c>
      <c r="Q478" s="8">
        <f>SUM(C478:N478)-P478</f>
      </c>
    </row>
    <row x14ac:dyDescent="0.25" r="479" customHeight="1" ht="19.5">
      <c r="A479" s="4" t="s">
        <v>461</v>
      </c>
      <c r="B479" s="4" t="s">
        <v>462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-65000</v>
      </c>
      <c r="K479" s="8">
        <v>0</v>
      </c>
      <c r="L479" s="3"/>
      <c r="M479" s="3"/>
      <c r="N479" s="3"/>
      <c r="O479" s="3"/>
      <c r="P479" s="8">
        <f>SUM(C479:N479)</f>
      </c>
      <c r="Q479" s="8">
        <f>SUM(C479:N479)-P479</f>
      </c>
    </row>
    <row x14ac:dyDescent="0.25" r="480" customHeight="1" ht="19.5">
      <c r="A480" s="13" t="s">
        <v>463</v>
      </c>
      <c r="B480" s="14"/>
      <c r="C480" s="15">
        <f>C471-SUM(C473:C479)</f>
      </c>
      <c r="D480" s="15">
        <f>D471-SUM(D473:D479)</f>
      </c>
      <c r="E480" s="15">
        <f>E471-SUM(E473:E479)</f>
      </c>
      <c r="F480" s="15">
        <f>F471-SUM(F473:F479)</f>
      </c>
      <c r="G480" s="15">
        <f>G471-SUM(G473:G479)</f>
      </c>
      <c r="H480" s="15">
        <f>H471-SUM(H473:H479)</f>
      </c>
      <c r="I480" s="15">
        <f>I471-SUM(I473:I479)</f>
      </c>
      <c r="J480" s="15">
        <f>J471-SUM(J473:J479)</f>
      </c>
      <c r="K480" s="15">
        <f>K471-SUM(K473:K479)</f>
      </c>
      <c r="L480" s="15"/>
      <c r="M480" s="15"/>
      <c r="N480" s="15"/>
      <c r="O480" s="15"/>
      <c r="P480" s="15">
        <f>P471-SUM(P473:P479)</f>
      </c>
      <c r="Q480" s="8">
        <f>SUM(C480:N480)-P480</f>
      </c>
    </row>
    <row x14ac:dyDescent="0.25" r="481" customHeight="1" ht="19.5">
      <c r="A481" s="4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x14ac:dyDescent="0.25" r="482" customHeight="1" ht="19.5">
      <c r="A482" s="4" t="s">
        <v>464</v>
      </c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x14ac:dyDescent="0.25" r="483" customHeight="1" ht="19.5">
      <c r="A483" s="4" t="s">
        <v>465</v>
      </c>
      <c r="B483" s="4" t="s">
        <v>466</v>
      </c>
      <c r="C483" s="10">
        <v>1029.91</v>
      </c>
      <c r="D483" s="10">
        <v>1029.91</v>
      </c>
      <c r="E483" s="10">
        <v>1029.91</v>
      </c>
      <c r="F483" s="10">
        <v>1029.91</v>
      </c>
      <c r="G483" s="10">
        <v>1029.91</v>
      </c>
      <c r="H483" s="10">
        <v>1029.91</v>
      </c>
      <c r="I483" s="10">
        <v>1029.91</v>
      </c>
      <c r="J483" s="10">
        <v>1029.91</v>
      </c>
      <c r="K483" s="10">
        <v>1157.51</v>
      </c>
      <c r="L483" s="3"/>
      <c r="M483" s="3"/>
      <c r="N483" s="3"/>
      <c r="O483" s="3"/>
      <c r="P483" s="7">
        <f>IFERROR(VLOOKUP(B483,'[1]Consolidated Trial Balance'!B:E,4,),0)</f>
      </c>
      <c r="Q483" s="3"/>
    </row>
    <row x14ac:dyDescent="0.25" r="484" customHeight="1" ht="19.5">
      <c r="A484" s="4" t="s">
        <v>467</v>
      </c>
      <c r="B484" s="4" t="s">
        <v>468</v>
      </c>
      <c r="C484" s="10">
        <v>0</v>
      </c>
      <c r="D484" s="10">
        <v>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3"/>
      <c r="M484" s="3"/>
      <c r="N484" s="3"/>
      <c r="O484" s="3"/>
      <c r="P484" s="7">
        <f>IFERROR(VLOOKUP(B484,'[1]Consolidated Trial Balance'!B:E,4,),0)</f>
      </c>
      <c r="Q484" s="3"/>
    </row>
    <row x14ac:dyDescent="0.25" r="485" customHeight="1" ht="19.5">
      <c r="A485" s="4" t="s">
        <v>469</v>
      </c>
      <c r="B485" s="4" t="s">
        <v>470</v>
      </c>
      <c r="C485" s="10">
        <v>6604.59</v>
      </c>
      <c r="D485" s="10">
        <v>6687.22</v>
      </c>
      <c r="E485" s="10">
        <v>6345.87</v>
      </c>
      <c r="F485" s="10">
        <v>6345.87</v>
      </c>
      <c r="G485" s="10">
        <v>6383.93</v>
      </c>
      <c r="H485" s="10">
        <v>5152.56</v>
      </c>
      <c r="I485" s="10">
        <v>6107.37</v>
      </c>
      <c r="J485" s="10">
        <v>4466.32</v>
      </c>
      <c r="K485" s="10">
        <v>4308.36</v>
      </c>
      <c r="L485" s="3"/>
      <c r="M485" s="3"/>
      <c r="N485" s="3"/>
      <c r="O485" s="3"/>
      <c r="P485" s="7">
        <f>IFERROR(VLOOKUP(B485,'[1]Consolidated Trial Balance'!B:E,4,),0)</f>
      </c>
      <c r="Q485" s="3"/>
    </row>
    <row x14ac:dyDescent="0.25" r="486" customHeight="1" ht="19.5">
      <c r="A486" s="4" t="s">
        <v>471</v>
      </c>
      <c r="B486" s="4" t="s">
        <v>472</v>
      </c>
      <c r="C486" s="10">
        <v>0</v>
      </c>
      <c r="D486" s="10">
        <v>0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3"/>
      <c r="M486" s="3"/>
      <c r="N486" s="3"/>
      <c r="O486" s="3"/>
      <c r="P486" s="7">
        <f>IFERROR(VLOOKUP(B486,'[1]Consolidated Trial Balance'!B:E,4,),0)</f>
      </c>
      <c r="Q486" s="3"/>
    </row>
    <row x14ac:dyDescent="0.25" r="487" customHeight="1" ht="19.5">
      <c r="A487" s="4" t="s">
        <v>473</v>
      </c>
      <c r="B487" s="4" t="s">
        <v>474</v>
      </c>
      <c r="C487" s="10">
        <v>212069.62</v>
      </c>
      <c r="D487" s="10">
        <v>215403.41</v>
      </c>
      <c r="E487" s="10">
        <v>220861</v>
      </c>
      <c r="F487" s="10">
        <v>224260.89</v>
      </c>
      <c r="G487" s="10">
        <v>225016.32</v>
      </c>
      <c r="H487" s="10">
        <v>226234.35</v>
      </c>
      <c r="I487" s="10">
        <v>231228.53</v>
      </c>
      <c r="J487" s="10">
        <v>226841.95</v>
      </c>
      <c r="K487" s="10">
        <v>228033.95</v>
      </c>
      <c r="L487" s="3"/>
      <c r="M487" s="3"/>
      <c r="N487" s="3"/>
      <c r="O487" s="3"/>
      <c r="P487" s="7">
        <f>IFERROR(VLOOKUP(B487,'[1]Consolidated Trial Balance'!B:E,4,),0)</f>
      </c>
      <c r="Q487" s="3"/>
    </row>
    <row x14ac:dyDescent="0.25" r="488" customHeight="1" ht="19.5">
      <c r="A488" s="4" t="s">
        <v>475</v>
      </c>
      <c r="B488" s="4" t="s">
        <v>476</v>
      </c>
      <c r="C488" s="10">
        <v>0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3"/>
      <c r="M488" s="3"/>
      <c r="N488" s="3"/>
      <c r="O488" s="3"/>
      <c r="P488" s="7">
        <f>IFERROR(VLOOKUP(B488,'[1]Consolidated Trial Balance'!B:E,4,),0)</f>
      </c>
      <c r="Q488" s="3"/>
    </row>
    <row x14ac:dyDescent="0.25" r="489" customHeight="1" ht="19.5">
      <c r="A489" s="4" t="s">
        <v>477</v>
      </c>
      <c r="B489" s="4" t="s">
        <v>478</v>
      </c>
      <c r="C489" s="10">
        <v>22638.89</v>
      </c>
      <c r="D489" s="10">
        <v>22638.89</v>
      </c>
      <c r="E489" s="10">
        <v>22638.89</v>
      </c>
      <c r="F489" s="10">
        <v>22638.89</v>
      </c>
      <c r="G489" s="10">
        <v>22638.89</v>
      </c>
      <c r="H489" s="10">
        <v>22638.89</v>
      </c>
      <c r="I489" s="10">
        <v>22638.89</v>
      </c>
      <c r="J489" s="10">
        <v>22638.89</v>
      </c>
      <c r="K489" s="10">
        <v>22638.89</v>
      </c>
      <c r="L489" s="3"/>
      <c r="M489" s="3"/>
      <c r="N489" s="3"/>
      <c r="O489" s="3"/>
      <c r="P489" s="7">
        <f>IFERROR(VLOOKUP(B489,'[1]Consolidated Trial Balance'!B:E,4,),0)</f>
      </c>
      <c r="Q489" s="3"/>
    </row>
    <row x14ac:dyDescent="0.25" r="490" customHeight="1" ht="19.5">
      <c r="A490" s="4" t="s">
        <v>479</v>
      </c>
      <c r="B490" s="4" t="s">
        <v>480</v>
      </c>
      <c r="C490" s="10">
        <v>16250</v>
      </c>
      <c r="D490" s="10">
        <v>16250</v>
      </c>
      <c r="E490" s="10">
        <v>16250</v>
      </c>
      <c r="F490" s="10">
        <v>16250</v>
      </c>
      <c r="G490" s="10">
        <v>16250</v>
      </c>
      <c r="H490" s="10">
        <v>16250</v>
      </c>
      <c r="I490" s="10">
        <v>414750.14</v>
      </c>
      <c r="J490" s="10">
        <v>422236.99</v>
      </c>
      <c r="K490" s="10">
        <v>422236.99</v>
      </c>
      <c r="L490" s="3"/>
      <c r="M490" s="3"/>
      <c r="N490" s="3"/>
      <c r="O490" s="3"/>
      <c r="P490" s="7">
        <f>IFERROR(VLOOKUP(B490,'[1]Consolidated Trial Balance'!B:E,4,),0)</f>
      </c>
      <c r="Q490" s="3"/>
    </row>
    <row x14ac:dyDescent="0.25" r="491" customHeight="1" ht="19.5">
      <c r="A491" s="4" t="s">
        <v>464</v>
      </c>
      <c r="B491" s="4"/>
      <c r="C491" s="8">
        <v>5430453.21</v>
      </c>
      <c r="D491" s="8">
        <v>21222763.83</v>
      </c>
      <c r="E491" s="8">
        <v>16027540.2</v>
      </c>
      <c r="F491" s="8">
        <v>12985226.879999999</v>
      </c>
      <c r="G491" s="8">
        <v>17907057.3</v>
      </c>
      <c r="H491" s="8">
        <v>11666145.530000001</v>
      </c>
      <c r="I491" s="8">
        <v>60142180.760000005</v>
      </c>
      <c r="J491" s="8">
        <v>37246773.300000004</v>
      </c>
      <c r="K491" s="8">
        <v>45451171.9</v>
      </c>
      <c r="L491" s="3"/>
      <c r="M491" s="3"/>
      <c r="N491" s="3"/>
      <c r="O491" s="3"/>
      <c r="P491" s="8">
        <f>SUM(C491:N491)</f>
      </c>
      <c r="Q491" s="8">
        <f>SUM(C491:N491)-P491</f>
      </c>
    </row>
    <row x14ac:dyDescent="0.25" r="492" customHeight="1" ht="6">
      <c r="A492" s="4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x14ac:dyDescent="0.25" r="493" customHeight="1" ht="19.5">
      <c r="A493" s="4" t="s">
        <v>481</v>
      </c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x14ac:dyDescent="0.25" r="494" customHeight="1" ht="19.5">
      <c r="A494" s="4"/>
      <c r="B494" s="4" t="s">
        <v>482</v>
      </c>
      <c r="C494" s="8"/>
      <c r="D494" s="8"/>
      <c r="E494" s="8"/>
      <c r="F494" s="8"/>
      <c r="G494" s="8"/>
      <c r="H494" s="8"/>
      <c r="I494" s="8"/>
      <c r="J494" s="8"/>
      <c r="K494" s="8"/>
      <c r="L494" s="3"/>
      <c r="M494" s="3"/>
      <c r="N494" s="3"/>
      <c r="O494" s="3"/>
      <c r="P494" s="7">
        <f>IFERROR(VLOOKUP(B494,'[1]Consolidated Trial Balance'!B:E,4,),0)</f>
      </c>
      <c r="Q494" s="9"/>
    </row>
    <row x14ac:dyDescent="0.25" r="495" customHeight="1" ht="19.5">
      <c r="A495" s="4"/>
      <c r="B495" s="4" t="s">
        <v>483</v>
      </c>
      <c r="C495" s="8"/>
      <c r="D495" s="8"/>
      <c r="E495" s="8"/>
      <c r="F495" s="8"/>
      <c r="G495" s="8"/>
      <c r="H495" s="8"/>
      <c r="I495" s="8"/>
      <c r="J495" s="8"/>
      <c r="K495" s="8"/>
      <c r="L495" s="3"/>
      <c r="M495" s="3"/>
      <c r="N495" s="3"/>
      <c r="O495" s="3"/>
      <c r="P495" s="7">
        <f>IFERROR(VLOOKUP(B495,'[1]Consolidated Trial Balance'!B:E,4,),0)</f>
      </c>
      <c r="Q495" s="9"/>
    </row>
    <row x14ac:dyDescent="0.25" r="496" customHeight="1" ht="19.5">
      <c r="A496" s="4"/>
      <c r="B496" s="4" t="s">
        <v>484</v>
      </c>
      <c r="C496" s="8"/>
      <c r="D496" s="8"/>
      <c r="E496" s="8"/>
      <c r="F496" s="8"/>
      <c r="G496" s="8"/>
      <c r="H496" s="8"/>
      <c r="I496" s="8"/>
      <c r="J496" s="8"/>
      <c r="K496" s="8"/>
      <c r="L496" s="3"/>
      <c r="M496" s="3"/>
      <c r="N496" s="3"/>
      <c r="O496" s="3"/>
      <c r="P496" s="7">
        <f>IFERROR(VLOOKUP(B496,'[1]Consolidated Trial Balance'!B:E,4,),0)</f>
      </c>
      <c r="Q496" s="9"/>
    </row>
    <row x14ac:dyDescent="0.25" r="497" customHeight="1" ht="19.5">
      <c r="A497" s="4"/>
      <c r="B497" s="4" t="s">
        <v>485</v>
      </c>
      <c r="C497" s="8"/>
      <c r="D497" s="8"/>
      <c r="E497" s="8"/>
      <c r="F497" s="8"/>
      <c r="G497" s="8"/>
      <c r="H497" s="8"/>
      <c r="I497" s="8"/>
      <c r="J497" s="8"/>
      <c r="K497" s="8"/>
      <c r="L497" s="3"/>
      <c r="M497" s="3"/>
      <c r="N497" s="3"/>
      <c r="O497" s="3"/>
      <c r="P497" s="7">
        <f>IFERROR(VLOOKUP(B497,'[1]Consolidated Trial Balance'!B:E,4,),0)</f>
      </c>
      <c r="Q497" s="9"/>
    </row>
    <row x14ac:dyDescent="0.25" r="498" customHeight="1" ht="19.5">
      <c r="A498" s="4"/>
      <c r="B498" s="4" t="s">
        <v>486</v>
      </c>
      <c r="C498" s="8"/>
      <c r="D498" s="8"/>
      <c r="E498" s="8"/>
      <c r="F498" s="8"/>
      <c r="G498" s="8"/>
      <c r="H498" s="8"/>
      <c r="I498" s="8"/>
      <c r="J498" s="8"/>
      <c r="K498" s="8"/>
      <c r="L498" s="3"/>
      <c r="M498" s="3"/>
      <c r="N498" s="3"/>
      <c r="O498" s="3"/>
      <c r="P498" s="7">
        <f>IFERROR(VLOOKUP(B498,'[1]Consolidated Trial Balance'!B:E,4,),0)</f>
      </c>
      <c r="Q498" s="9"/>
    </row>
    <row x14ac:dyDescent="0.25" r="499" customHeight="1" ht="19.5">
      <c r="A499" s="4"/>
      <c r="B499" s="4" t="s">
        <v>487</v>
      </c>
      <c r="C499" s="8"/>
      <c r="D499" s="8"/>
      <c r="E499" s="8"/>
      <c r="F499" s="8"/>
      <c r="G499" s="8"/>
      <c r="H499" s="8"/>
      <c r="I499" s="8"/>
      <c r="J499" s="8"/>
      <c r="K499" s="8"/>
      <c r="L499" s="3"/>
      <c r="M499" s="3"/>
      <c r="N499" s="3"/>
      <c r="O499" s="3"/>
      <c r="P499" s="7">
        <f>IFERROR(VLOOKUP(B499,'[1]Consolidated Trial Balance'!B:E,4,),0)</f>
      </c>
      <c r="Q499" s="9"/>
    </row>
    <row x14ac:dyDescent="0.25" r="500" customHeight="1" ht="19.5">
      <c r="A500" s="4"/>
      <c r="B500" s="4" t="s">
        <v>488</v>
      </c>
      <c r="C500" s="8"/>
      <c r="D500" s="8"/>
      <c r="E500" s="8"/>
      <c r="F500" s="8"/>
      <c r="G500" s="8"/>
      <c r="H500" s="8"/>
      <c r="I500" s="8"/>
      <c r="J500" s="8"/>
      <c r="K500" s="8"/>
      <c r="L500" s="3"/>
      <c r="M500" s="3"/>
      <c r="N500" s="3"/>
      <c r="O500" s="3"/>
      <c r="P500" s="7">
        <f>IFERROR(VLOOKUP(B500,'[1]Consolidated Trial Balance'!B:E,4,),0)</f>
      </c>
      <c r="Q500" s="9"/>
    </row>
    <row x14ac:dyDescent="0.25" r="501" customHeight="1" ht="19.5">
      <c r="A501" s="4"/>
      <c r="B501" s="4" t="s">
        <v>489</v>
      </c>
      <c r="C501" s="8"/>
      <c r="D501" s="8"/>
      <c r="E501" s="8"/>
      <c r="F501" s="8"/>
      <c r="G501" s="8"/>
      <c r="H501" s="8"/>
      <c r="I501" s="8"/>
      <c r="J501" s="8"/>
      <c r="K501" s="8"/>
      <c r="L501" s="3"/>
      <c r="M501" s="3"/>
      <c r="N501" s="3"/>
      <c r="O501" s="3"/>
      <c r="P501" s="7">
        <f>IFERROR(VLOOKUP(B501,'[1]Consolidated Trial Balance'!B:E,4,),0)</f>
      </c>
      <c r="Q501" s="9"/>
    </row>
    <row x14ac:dyDescent="0.25" r="502" customHeight="1" ht="19.5">
      <c r="A502" s="4"/>
      <c r="B502" s="4" t="s">
        <v>490</v>
      </c>
      <c r="C502" s="8"/>
      <c r="D502" s="8"/>
      <c r="E502" s="8"/>
      <c r="F502" s="8"/>
      <c r="G502" s="8"/>
      <c r="H502" s="8"/>
      <c r="I502" s="8"/>
      <c r="J502" s="8"/>
      <c r="K502" s="8"/>
      <c r="L502" s="3"/>
      <c r="M502" s="3"/>
      <c r="N502" s="3"/>
      <c r="O502" s="3"/>
      <c r="P502" s="7">
        <f>IFERROR(VLOOKUP(B502,'[1]Consolidated Trial Balance'!B:E,4,),0)</f>
      </c>
      <c r="Q502" s="9"/>
    </row>
    <row x14ac:dyDescent="0.25" r="503" customHeight="1" ht="19.5">
      <c r="A503" s="4"/>
      <c r="B503" s="4" t="s">
        <v>491</v>
      </c>
      <c r="C503" s="8"/>
      <c r="D503" s="8"/>
      <c r="E503" s="8"/>
      <c r="F503" s="8"/>
      <c r="G503" s="8"/>
      <c r="H503" s="8"/>
      <c r="I503" s="8"/>
      <c r="J503" s="8"/>
      <c r="K503" s="8"/>
      <c r="L503" s="3"/>
      <c r="M503" s="3"/>
      <c r="N503" s="3"/>
      <c r="O503" s="3"/>
      <c r="P503" s="7">
        <f>IFERROR(VLOOKUP(B503,'[1]Consolidated Trial Balance'!B:E,4,),0)</f>
      </c>
      <c r="Q503" s="9"/>
    </row>
    <row x14ac:dyDescent="0.25" r="504" customHeight="1" ht="19.5">
      <c r="A504" s="4"/>
      <c r="B504" s="4" t="s">
        <v>492</v>
      </c>
      <c r="C504" s="8"/>
      <c r="D504" s="8"/>
      <c r="E504" s="8"/>
      <c r="F504" s="8"/>
      <c r="G504" s="8"/>
      <c r="H504" s="8"/>
      <c r="I504" s="8"/>
      <c r="J504" s="8"/>
      <c r="K504" s="8"/>
      <c r="L504" s="3"/>
      <c r="M504" s="3"/>
      <c r="N504" s="3"/>
      <c r="O504" s="3"/>
      <c r="P504" s="7">
        <f>IFERROR(VLOOKUP(B504,'[1]Consolidated Trial Balance'!B:E,4,),0)</f>
      </c>
      <c r="Q504" s="9"/>
    </row>
    <row x14ac:dyDescent="0.25" r="505" customHeight="1" ht="19.5">
      <c r="A505" s="4"/>
      <c r="B505" s="4" t="s">
        <v>493</v>
      </c>
      <c r="C505" s="8"/>
      <c r="D505" s="8"/>
      <c r="E505" s="8"/>
      <c r="F505" s="8"/>
      <c r="G505" s="8"/>
      <c r="H505" s="8"/>
      <c r="I505" s="8"/>
      <c r="J505" s="8"/>
      <c r="K505" s="8"/>
      <c r="L505" s="3"/>
      <c r="M505" s="3"/>
      <c r="N505" s="3"/>
      <c r="O505" s="3"/>
      <c r="P505" s="7">
        <f>IFERROR(VLOOKUP(B505,'[1]Consolidated Trial Balance'!B:E,4,),0)</f>
      </c>
      <c r="Q505" s="9"/>
    </row>
    <row x14ac:dyDescent="0.25" r="506" customHeight="1" ht="19.5">
      <c r="A506" s="4"/>
      <c r="B506" s="4" t="s">
        <v>494</v>
      </c>
      <c r="C506" s="8"/>
      <c r="D506" s="8"/>
      <c r="E506" s="8"/>
      <c r="F506" s="8"/>
      <c r="G506" s="8"/>
      <c r="H506" s="8"/>
      <c r="I506" s="8"/>
      <c r="J506" s="8"/>
      <c r="K506" s="8"/>
      <c r="L506" s="3"/>
      <c r="M506" s="3"/>
      <c r="N506" s="3"/>
      <c r="O506" s="3"/>
      <c r="P506" s="7">
        <f>IFERROR(VLOOKUP(B506,'[1]Consolidated Trial Balance'!B:E,4,),0)</f>
      </c>
      <c r="Q506" s="9"/>
    </row>
    <row x14ac:dyDescent="0.25" r="507" customHeight="1" ht="19.5">
      <c r="A507" s="4"/>
      <c r="B507" s="4" t="s">
        <v>495</v>
      </c>
      <c r="C507" s="8"/>
      <c r="D507" s="8"/>
      <c r="E507" s="8"/>
      <c r="F507" s="8"/>
      <c r="G507" s="8"/>
      <c r="H507" s="8"/>
      <c r="I507" s="8"/>
      <c r="J507" s="8"/>
      <c r="K507" s="8"/>
      <c r="L507" s="3"/>
      <c r="M507" s="3"/>
      <c r="N507" s="3"/>
      <c r="O507" s="3"/>
      <c r="P507" s="7">
        <f>IFERROR(VLOOKUP(B507,'[1]Consolidated Trial Balance'!B:E,4,),0)</f>
      </c>
      <c r="Q507" s="9"/>
    </row>
    <row x14ac:dyDescent="0.25" r="508" customHeight="1" ht="19.5">
      <c r="A508" s="4"/>
      <c r="B508" s="4" t="s">
        <v>496</v>
      </c>
      <c r="C508" s="8"/>
      <c r="D508" s="8"/>
      <c r="E508" s="8"/>
      <c r="F508" s="8"/>
      <c r="G508" s="8"/>
      <c r="H508" s="8"/>
      <c r="I508" s="8"/>
      <c r="J508" s="8"/>
      <c r="K508" s="8"/>
      <c r="L508" s="3"/>
      <c r="M508" s="3"/>
      <c r="N508" s="3"/>
      <c r="O508" s="3"/>
      <c r="P508" s="7">
        <f>IFERROR(VLOOKUP(B508,'[1]Consolidated Trial Balance'!B:E,4,),0)</f>
      </c>
      <c r="Q508" s="9"/>
    </row>
    <row x14ac:dyDescent="0.25" r="509" customHeight="1" ht="19.5">
      <c r="A509" s="4"/>
      <c r="B509" s="4" t="s">
        <v>497</v>
      </c>
      <c r="C509" s="8"/>
      <c r="D509" s="8"/>
      <c r="E509" s="8"/>
      <c r="F509" s="8"/>
      <c r="G509" s="8"/>
      <c r="H509" s="8"/>
      <c r="I509" s="8"/>
      <c r="J509" s="8"/>
      <c r="K509" s="8"/>
      <c r="L509" s="3"/>
      <c r="M509" s="3"/>
      <c r="N509" s="3"/>
      <c r="O509" s="3"/>
      <c r="P509" s="7">
        <f>IFERROR(VLOOKUP(B509,'[1]Consolidated Trial Balance'!B:E,4,),0)</f>
      </c>
      <c r="Q509" s="9"/>
    </row>
    <row x14ac:dyDescent="0.25" r="510" customHeight="1" ht="19.5">
      <c r="A510" s="4"/>
      <c r="B510" s="4" t="s">
        <v>498</v>
      </c>
      <c r="C510" s="8"/>
      <c r="D510" s="8"/>
      <c r="E510" s="8"/>
      <c r="F510" s="8"/>
      <c r="G510" s="8"/>
      <c r="H510" s="8"/>
      <c r="I510" s="8"/>
      <c r="J510" s="8"/>
      <c r="K510" s="8"/>
      <c r="L510" s="3"/>
      <c r="M510" s="3"/>
      <c r="N510" s="3"/>
      <c r="O510" s="3"/>
      <c r="P510" s="7">
        <f>IFERROR(VLOOKUP(B510,'[1]Consolidated Trial Balance'!B:E,4,),0)</f>
      </c>
      <c r="Q510" s="9"/>
    </row>
    <row x14ac:dyDescent="0.25" r="511" customHeight="1" ht="19.5">
      <c r="A511" s="4" t="s">
        <v>481</v>
      </c>
      <c r="B511" s="4"/>
      <c r="C511" s="8">
        <v>6886801.5</v>
      </c>
      <c r="D511" s="8">
        <v>6064803.989999999</v>
      </c>
      <c r="E511" s="8">
        <v>3764572.2</v>
      </c>
      <c r="F511" s="8">
        <v>2395745.3000000003</v>
      </c>
      <c r="G511" s="8">
        <v>4466367.33</v>
      </c>
      <c r="H511" s="16">
        <v>4402914.45</v>
      </c>
      <c r="I511" s="16">
        <v>29599830.96</v>
      </c>
      <c r="J511" s="16">
        <v>14429583.520000001</v>
      </c>
      <c r="K511" s="16">
        <v>30645915.999999996</v>
      </c>
      <c r="L511" s="3"/>
      <c r="M511" s="3"/>
      <c r="N511" s="3"/>
      <c r="O511" s="3"/>
      <c r="P511" s="8">
        <f>SUM(C511:N511)</f>
      </c>
      <c r="Q511" s="8">
        <f>SUM(C511:N511)-P511</f>
      </c>
    </row>
    <row x14ac:dyDescent="0.25" r="512" customHeight="1" ht="19.5">
      <c r="A512" s="4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x14ac:dyDescent="0.25" r="513" customHeight="1" ht="19.5">
      <c r="A513" s="4" t="s">
        <v>499</v>
      </c>
      <c r="B513" s="4" t="s">
        <v>500</v>
      </c>
      <c r="C513" s="8">
        <v>269219.55</v>
      </c>
      <c r="D513" s="8">
        <v>44655</v>
      </c>
      <c r="E513" s="8">
        <v>741690.9</v>
      </c>
      <c r="F513" s="8">
        <v>657687.8</v>
      </c>
      <c r="G513" s="8">
        <v>-1921629.96</v>
      </c>
      <c r="H513" s="8">
        <v>-46593.36</v>
      </c>
      <c r="I513" s="8">
        <v>469789.89</v>
      </c>
      <c r="J513" s="8">
        <v>4014.880000000009</v>
      </c>
      <c r="K513" s="8">
        <v>219784.49999999997</v>
      </c>
      <c r="L513" s="3"/>
      <c r="M513" s="3"/>
      <c r="N513" s="3"/>
      <c r="O513" s="3"/>
      <c r="P513" s="8">
        <f>SUM(C513:N513)</f>
      </c>
      <c r="Q513" s="8">
        <f>SUM(C513:N513)-P513</f>
      </c>
    </row>
    <row x14ac:dyDescent="0.25" r="514" customHeight="1" ht="19.5">
      <c r="A514" s="4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x14ac:dyDescent="0.25" r="515" customHeight="1" ht="19.5">
      <c r="A515" s="13" t="s">
        <v>501</v>
      </c>
      <c r="B515" s="14"/>
      <c r="C515" s="15">
        <f>C480-C491-C511-C513</f>
      </c>
      <c r="D515" s="15">
        <f>D480-D491-D511-D513</f>
      </c>
      <c r="E515" s="15">
        <f>E480-E491-E511-E513</f>
      </c>
      <c r="F515" s="15">
        <f>F480-F491-F511-F513</f>
      </c>
      <c r="G515" s="15">
        <f>G480-G491-G511-G513</f>
      </c>
      <c r="H515" s="15">
        <f>H480-H491-H511-H513</f>
      </c>
      <c r="I515" s="15">
        <f>I480-I491-I511-I513</f>
      </c>
      <c r="J515" s="15">
        <f>J480-J491-J511-J513</f>
      </c>
      <c r="K515" s="15">
        <f>K480-K491-K511-K513</f>
      </c>
      <c r="L515" s="15"/>
      <c r="M515" s="15"/>
      <c r="N515" s="15"/>
      <c r="O515" s="15"/>
      <c r="P515" s="15">
        <f>P480-P491-P511-P513</f>
      </c>
      <c r="Q515" s="8">
        <f>P515-'[1]Consolidated Balance Sheet'!E236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P&amp;amp;amp;L 1 (2)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2023-07-24T16:27:14.009Z</dcterms:created>
  <dcterms:modified xsi:type="dcterms:W3CDTF">2023-07-24T16:27:14.009Z</dcterms:modified>
</cp:coreProperties>
</file>