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codeName="ThisWorkbook" autoCompressPictures="0"/>
  <bookViews>
    <workbookView xWindow="2780" yWindow="1580" windowWidth="30160" windowHeight="178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1" l="1"/>
  <c r="C29" i="1"/>
  <c r="C30" i="1"/>
  <c r="C31" i="1"/>
  <c r="C32" i="1"/>
  <c r="C33" i="1"/>
  <c r="C34" i="1"/>
  <c r="C35" i="1"/>
  <c r="C36" i="1"/>
  <c r="C37" i="1"/>
  <c r="C38" i="1"/>
  <c r="C22" i="1"/>
  <c r="C27" i="1"/>
  <c r="L2" i="1"/>
  <c r="J10" i="1"/>
  <c r="N10" i="1"/>
  <c r="K10" i="1"/>
  <c r="K21" i="1"/>
  <c r="L10" i="1"/>
  <c r="M10" i="1"/>
  <c r="O10" i="1"/>
  <c r="P10" i="1"/>
  <c r="AN25" i="1"/>
  <c r="T9" i="1" a="1"/>
  <c r="U9" i="1"/>
  <c r="S9" i="1" a="1"/>
  <c r="S13" i="1"/>
  <c r="R9" i="1" a="1"/>
  <c r="R10" i="1"/>
  <c r="T6" i="1"/>
  <c r="L4" i="1"/>
  <c r="S6" i="1"/>
  <c r="L5" i="1"/>
  <c r="X20" i="1"/>
  <c r="U19" i="1"/>
  <c r="W17" i="1"/>
  <c r="T16" i="1"/>
  <c r="V14" i="1"/>
  <c r="X12" i="1"/>
  <c r="U11" i="1"/>
  <c r="W9" i="1"/>
  <c r="X21" i="1"/>
  <c r="U20" i="1"/>
  <c r="W18" i="1"/>
  <c r="T17" i="1"/>
  <c r="V15" i="1"/>
  <c r="X13" i="1"/>
  <c r="U12" i="1"/>
  <c r="W10" i="1"/>
  <c r="T9" i="1"/>
  <c r="W21" i="1"/>
  <c r="T20" i="1"/>
  <c r="V18" i="1"/>
  <c r="X16" i="1"/>
  <c r="U15" i="1"/>
  <c r="W13" i="1"/>
  <c r="T12" i="1"/>
  <c r="V10" i="1"/>
  <c r="V21" i="1"/>
  <c r="X19" i="1"/>
  <c r="U18" i="1"/>
  <c r="W16" i="1"/>
  <c r="T15" i="1"/>
  <c r="V13" i="1"/>
  <c r="X11" i="1"/>
  <c r="U10" i="1"/>
  <c r="U21" i="1"/>
  <c r="W19" i="1"/>
  <c r="T18" i="1"/>
  <c r="V16" i="1"/>
  <c r="X14" i="1"/>
  <c r="U13" i="1"/>
  <c r="W11" i="1"/>
  <c r="T10" i="1"/>
  <c r="T21" i="1"/>
  <c r="V19" i="1"/>
  <c r="X17" i="1"/>
  <c r="U16" i="1"/>
  <c r="W14" i="1"/>
  <c r="T13" i="1"/>
  <c r="V11" i="1"/>
  <c r="X9" i="1"/>
  <c r="W20" i="1"/>
  <c r="T19" i="1"/>
  <c r="V17" i="1"/>
  <c r="X15" i="1"/>
  <c r="U14" i="1"/>
  <c r="W12" i="1"/>
  <c r="T11" i="1"/>
  <c r="V9" i="1"/>
  <c r="V20" i="1"/>
  <c r="X18" i="1"/>
  <c r="U17" i="1"/>
  <c r="W15" i="1"/>
  <c r="T14" i="1"/>
  <c r="V12" i="1"/>
  <c r="X10" i="1"/>
  <c r="S20" i="1"/>
  <c r="S12" i="1"/>
  <c r="S19" i="1"/>
  <c r="S11" i="1"/>
  <c r="S18" i="1"/>
  <c r="S10" i="1"/>
  <c r="S17" i="1"/>
  <c r="S9" i="1"/>
  <c r="S16" i="1"/>
  <c r="S15" i="1"/>
  <c r="S14" i="1"/>
  <c r="S21" i="1"/>
  <c r="R17" i="1"/>
  <c r="R9" i="1"/>
  <c r="R16" i="1"/>
  <c r="R15" i="1"/>
  <c r="R14" i="1"/>
  <c r="R21" i="1"/>
  <c r="R13" i="1"/>
  <c r="R20" i="1"/>
  <c r="R12" i="1"/>
  <c r="R19" i="1"/>
  <c r="R11" i="1"/>
  <c r="R18" i="1"/>
  <c r="B22" i="1"/>
  <c r="K11" i="1"/>
  <c r="K12" i="1"/>
  <c r="K13" i="1"/>
  <c r="K14" i="1"/>
  <c r="K15" i="1"/>
  <c r="K16" i="1"/>
  <c r="K17" i="1"/>
  <c r="K18" i="1"/>
  <c r="K19" i="1"/>
  <c r="K20" i="1"/>
  <c r="K1" i="1"/>
  <c r="N23" i="1"/>
  <c r="M23" i="1"/>
  <c r="L6" i="1"/>
  <c r="I21" i="1"/>
  <c r="I11" i="1"/>
  <c r="I12" i="1"/>
  <c r="I13" i="1"/>
  <c r="I14" i="1"/>
  <c r="I15" i="1"/>
  <c r="I16" i="1"/>
  <c r="I17" i="1"/>
  <c r="I18" i="1"/>
  <c r="I19" i="1"/>
  <c r="I20" i="1"/>
  <c r="I10" i="1"/>
  <c r="J5" i="1"/>
  <c r="AN9" i="1"/>
  <c r="AR9" i="1"/>
  <c r="AV9" i="1"/>
  <c r="AZ9" i="1"/>
  <c r="BD9" i="1"/>
  <c r="AP9" i="1"/>
  <c r="AT9" i="1"/>
  <c r="AX9" i="1"/>
  <c r="BB9" i="1"/>
  <c r="BF9" i="1"/>
  <c r="AO9" i="1"/>
  <c r="AS9" i="1"/>
  <c r="AW9" i="1"/>
  <c r="BA9" i="1"/>
  <c r="BE9" i="1"/>
  <c r="AY9" i="1"/>
  <c r="AM9" i="1"/>
  <c r="BC9" i="1"/>
  <c r="AU9" i="1"/>
  <c r="AQ9" i="1"/>
  <c r="BG9" i="1"/>
  <c r="L11" i="1"/>
  <c r="M11" i="1"/>
  <c r="J14" i="1"/>
  <c r="N14" i="1"/>
  <c r="J18" i="1"/>
  <c r="N18" i="1"/>
  <c r="J11" i="1"/>
  <c r="N11" i="1"/>
  <c r="J13" i="1"/>
  <c r="N13" i="1"/>
  <c r="J16" i="1"/>
  <c r="N16" i="1"/>
  <c r="O23" i="1"/>
  <c r="P23" i="1"/>
  <c r="J20" i="1"/>
  <c r="N20" i="1"/>
  <c r="J21" i="1"/>
  <c r="N21" i="1"/>
  <c r="J17" i="1"/>
  <c r="N17" i="1"/>
  <c r="J15" i="1"/>
  <c r="N15" i="1"/>
  <c r="J19" i="1"/>
  <c r="N19" i="1"/>
  <c r="J12" i="1"/>
  <c r="N12" i="1"/>
  <c r="L14" i="1"/>
  <c r="M14" i="1"/>
  <c r="O14" i="1"/>
  <c r="P14" i="1"/>
  <c r="L20" i="1"/>
  <c r="M20" i="1"/>
  <c r="O20" i="1"/>
  <c r="P20" i="1"/>
  <c r="L17" i="1"/>
  <c r="M17" i="1"/>
  <c r="O17" i="1"/>
  <c r="P17" i="1"/>
  <c r="L18" i="1"/>
  <c r="M18" i="1"/>
  <c r="O18" i="1"/>
  <c r="P18" i="1"/>
  <c r="L15" i="1"/>
  <c r="M15" i="1"/>
  <c r="O15" i="1"/>
  <c r="P15" i="1"/>
  <c r="L16" i="1"/>
  <c r="M16" i="1"/>
  <c r="O16" i="1"/>
  <c r="P16" i="1"/>
  <c r="L12" i="1"/>
  <c r="M12" i="1"/>
  <c r="O12" i="1"/>
  <c r="P12" i="1"/>
  <c r="O11" i="1"/>
  <c r="P11" i="1"/>
  <c r="L13" i="1"/>
  <c r="M13" i="1"/>
  <c r="O13" i="1"/>
  <c r="P13" i="1"/>
  <c r="L19" i="1"/>
  <c r="M19" i="1"/>
  <c r="O19" i="1"/>
  <c r="P19" i="1"/>
  <c r="L21" i="1"/>
  <c r="M21" i="1"/>
  <c r="O21" i="1"/>
  <c r="P21" i="1"/>
  <c r="AP12" i="1"/>
  <c r="AM12" i="1"/>
  <c r="AP16" i="1"/>
  <c r="AM16" i="1"/>
  <c r="AP15" i="1"/>
  <c r="AM15" i="1"/>
  <c r="AQ18" i="1"/>
  <c r="AP18" i="1"/>
  <c r="AM18" i="1"/>
  <c r="AW21" i="1"/>
  <c r="AP21" i="1"/>
  <c r="AM21" i="1"/>
  <c r="AP17" i="1"/>
  <c r="AM17" i="1"/>
  <c r="AN19" i="1"/>
  <c r="AP19" i="1"/>
  <c r="AM19" i="1"/>
  <c r="AP20" i="1"/>
  <c r="AM20" i="1"/>
  <c r="AP13" i="1"/>
  <c r="AM13" i="1"/>
  <c r="AP14" i="1"/>
  <c r="AM14" i="1"/>
  <c r="AO11" i="1"/>
  <c r="AP11" i="1"/>
  <c r="AM11" i="1"/>
  <c r="AV10" i="1"/>
  <c r="AP10" i="1"/>
  <c r="AM10" i="1"/>
  <c r="AV19" i="1"/>
  <c r="AS19" i="1"/>
  <c r="AX19" i="1"/>
  <c r="AO19" i="1"/>
  <c r="BA19" i="1"/>
  <c r="AV21" i="1"/>
  <c r="AW10" i="1"/>
  <c r="AQ10" i="1"/>
  <c r="BA10" i="1"/>
  <c r="AZ10" i="1"/>
  <c r="BF20" i="1"/>
  <c r="BD20" i="1"/>
  <c r="BC20" i="1"/>
  <c r="BG20" i="1"/>
  <c r="BE20" i="1"/>
  <c r="BF15" i="1"/>
  <c r="BD15" i="1"/>
  <c r="BE15" i="1"/>
  <c r="BC15" i="1"/>
  <c r="BG15" i="1"/>
  <c r="BF12" i="1"/>
  <c r="BE12" i="1"/>
  <c r="BC12" i="1"/>
  <c r="BD12" i="1"/>
  <c r="BG12" i="1"/>
  <c r="BF18" i="1"/>
  <c r="BD18" i="1"/>
  <c r="BG18" i="1"/>
  <c r="BC18" i="1"/>
  <c r="BE18" i="1"/>
  <c r="AV18" i="1"/>
  <c r="AS18" i="1"/>
  <c r="AQ21" i="1"/>
  <c r="BF19" i="1"/>
  <c r="BG19" i="1"/>
  <c r="BE19" i="1"/>
  <c r="BC19" i="1"/>
  <c r="BD19" i="1"/>
  <c r="AW19" i="1"/>
  <c r="BF10" i="1"/>
  <c r="BE10" i="1"/>
  <c r="BG10" i="1"/>
  <c r="BC10" i="1"/>
  <c r="BD10" i="1"/>
  <c r="AZ18" i="1"/>
  <c r="AX10" i="1"/>
  <c r="AV15" i="1"/>
  <c r="BF11" i="1"/>
  <c r="BG11" i="1"/>
  <c r="BD11" i="1"/>
  <c r="BC11" i="1"/>
  <c r="BE11" i="1"/>
  <c r="BG21" i="1"/>
  <c r="BF21" i="1"/>
  <c r="BE21" i="1"/>
  <c r="BC21" i="1"/>
  <c r="BD21" i="1"/>
  <c r="BA21" i="1"/>
  <c r="BG17" i="1"/>
  <c r="BF17" i="1"/>
  <c r="BE17" i="1"/>
  <c r="BC17" i="1"/>
  <c r="BD17" i="1"/>
  <c r="BG13" i="1"/>
  <c r="BF13" i="1"/>
  <c r="BD13" i="1"/>
  <c r="BC13" i="1"/>
  <c r="BE13" i="1"/>
  <c r="BF16" i="1"/>
  <c r="BG16" i="1"/>
  <c r="BC16" i="1"/>
  <c r="BD16" i="1"/>
  <c r="BE16" i="1"/>
  <c r="AQ17" i="1"/>
  <c r="BF14" i="1"/>
  <c r="BG14" i="1"/>
  <c r="BC14" i="1"/>
  <c r="BD14" i="1"/>
  <c r="BE14" i="1"/>
  <c r="BB14" i="1"/>
  <c r="AT14" i="1"/>
  <c r="AR14" i="1"/>
  <c r="AO14" i="1"/>
  <c r="AY14" i="1"/>
  <c r="AU14" i="1"/>
  <c r="AQ14" i="1"/>
  <c r="AN14" i="1"/>
  <c r="AS14" i="1"/>
  <c r="AZ14" i="1"/>
  <c r="BA14" i="1"/>
  <c r="AX14" i="1"/>
  <c r="AW14" i="1"/>
  <c r="AV14" i="1"/>
  <c r="AN13" i="1"/>
  <c r="BB13" i="1"/>
  <c r="AT13" i="1"/>
  <c r="AO13" i="1"/>
  <c r="AQ13" i="1"/>
  <c r="AW13" i="1"/>
  <c r="AY13" i="1"/>
  <c r="AR13" i="1"/>
  <c r="AU13" i="1"/>
  <c r="BA13" i="1"/>
  <c r="AV13" i="1"/>
  <c r="AZ20" i="1"/>
  <c r="BB20" i="1"/>
  <c r="AX20" i="1"/>
  <c r="AT20" i="1"/>
  <c r="AU20" i="1"/>
  <c r="AR20" i="1"/>
  <c r="AQ20" i="1"/>
  <c r="AY20" i="1"/>
  <c r="BA20" i="1"/>
  <c r="AW20" i="1"/>
  <c r="AS20" i="1"/>
  <c r="AN20" i="1"/>
  <c r="AS16" i="1"/>
  <c r="AY16" i="1"/>
  <c r="BA16" i="1"/>
  <c r="AV16" i="1"/>
  <c r="AN16" i="1"/>
  <c r="AU16" i="1"/>
  <c r="AR16" i="1"/>
  <c r="AT16" i="1"/>
  <c r="AW16" i="1"/>
  <c r="AZ16" i="1"/>
  <c r="BB16" i="1"/>
  <c r="AV20" i="1"/>
  <c r="AS21" i="1"/>
  <c r="AY21" i="1"/>
  <c r="AU21" i="1"/>
  <c r="BB21" i="1"/>
  <c r="AO21" i="1"/>
  <c r="AR21" i="1"/>
  <c r="AT21" i="1"/>
  <c r="AY11" i="1"/>
  <c r="AU11" i="1"/>
  <c r="AR11" i="1"/>
  <c r="AT11" i="1"/>
  <c r="BB11" i="1"/>
  <c r="AS11" i="1"/>
  <c r="AT15" i="1"/>
  <c r="BB15" i="1"/>
  <c r="AO15" i="1"/>
  <c r="AU15" i="1"/>
  <c r="AR15" i="1"/>
  <c r="AQ15" i="1"/>
  <c r="AY15" i="1"/>
  <c r="AX11" i="1"/>
  <c r="AQ11" i="1"/>
  <c r="AW11" i="1"/>
  <c r="AZ13" i="1"/>
  <c r="AN15" i="1"/>
  <c r="AX21" i="1"/>
  <c r="AO20" i="1"/>
  <c r="AV11" i="1"/>
  <c r="AO16" i="1"/>
  <c r="AV12" i="1"/>
  <c r="AW12" i="1"/>
  <c r="AT12" i="1"/>
  <c r="AR12" i="1"/>
  <c r="AO12" i="1"/>
  <c r="AN12" i="1"/>
  <c r="AU12" i="1"/>
  <c r="BA12" i="1"/>
  <c r="AY12" i="1"/>
  <c r="BB12" i="1"/>
  <c r="AU18" i="1"/>
  <c r="AT18" i="1"/>
  <c r="BB18" i="1"/>
  <c r="AO18" i="1"/>
  <c r="AR18" i="1"/>
  <c r="AY18" i="1"/>
  <c r="AX15" i="1"/>
  <c r="AZ21" i="1"/>
  <c r="AQ16" i="1"/>
  <c r="BA11" i="1"/>
  <c r="AX18" i="1"/>
  <c r="AS15" i="1"/>
  <c r="BA18" i="1"/>
  <c r="AQ12" i="1"/>
  <c r="AN21" i="1"/>
  <c r="AZ12" i="1"/>
  <c r="AW15" i="1"/>
  <c r="AN17" i="1"/>
  <c r="AY17" i="1"/>
  <c r="BA17" i="1"/>
  <c r="AU17" i="1"/>
  <c r="BB17" i="1"/>
  <c r="AV17" i="1"/>
  <c r="AR17" i="1"/>
  <c r="AT17" i="1"/>
  <c r="AO17" i="1"/>
  <c r="AW17" i="1"/>
  <c r="AR19" i="1"/>
  <c r="AY19" i="1"/>
  <c r="AT19" i="1"/>
  <c r="BB19" i="1"/>
  <c r="AQ19" i="1"/>
  <c r="AU19" i="1"/>
  <c r="AU10" i="1"/>
  <c r="AR10" i="1"/>
  <c r="AO10" i="1"/>
  <c r="AT10" i="1"/>
  <c r="AY10" i="1"/>
  <c r="BB10" i="1"/>
  <c r="AS12" i="1"/>
  <c r="AX13" i="1"/>
  <c r="AZ11" i="1"/>
  <c r="AS13" i="1"/>
  <c r="BA15" i="1"/>
  <c r="AX16" i="1"/>
  <c r="AW18" i="1"/>
  <c r="AS17" i="1"/>
  <c r="AN11" i="1"/>
  <c r="AZ17" i="1"/>
  <c r="AS10" i="1"/>
  <c r="AZ19" i="1"/>
  <c r="AX17" i="1"/>
  <c r="AN18" i="1"/>
  <c r="AZ15" i="1"/>
  <c r="AX12" i="1"/>
  <c r="AN10" i="1"/>
  <c r="AN27" i="1" a="1"/>
  <c r="AV27" i="1"/>
  <c r="AY28" i="1"/>
  <c r="AO30" i="1"/>
  <c r="AR31" i="1"/>
  <c r="AU32" i="1"/>
  <c r="AX33" i="1"/>
  <c r="AN35" i="1"/>
  <c r="AQ36" i="1"/>
  <c r="AT37" i="1"/>
  <c r="AW38" i="1"/>
  <c r="AZ39" i="1"/>
  <c r="AP41" i="1"/>
  <c r="AS42" i="1"/>
  <c r="AV43" i="1"/>
  <c r="AY44" i="1"/>
  <c r="AO46" i="1"/>
  <c r="AR47" i="1"/>
  <c r="AS27" i="1"/>
  <c r="AV28" i="1"/>
  <c r="AY29" i="1"/>
  <c r="AO31" i="1"/>
  <c r="AS28" i="1"/>
  <c r="AY30" i="1"/>
  <c r="AW32" i="1"/>
  <c r="AR34" i="1"/>
  <c r="AN36" i="1"/>
  <c r="AV37" i="1"/>
  <c r="AQ39" i="1"/>
  <c r="AZ40" i="1"/>
  <c r="AU42" i="1"/>
  <c r="AP44" i="1"/>
  <c r="AY45" i="1"/>
  <c r="AT47" i="1"/>
  <c r="AX40" i="1"/>
  <c r="AO44" i="1"/>
  <c r="AS47" i="1"/>
  <c r="AO29" i="1"/>
  <c r="AU31" i="1"/>
  <c r="AQ33" i="1"/>
  <c r="AY34" i="1"/>
  <c r="AT36" i="1"/>
  <c r="AP38" i="1"/>
  <c r="AX39" i="1"/>
  <c r="AS41" i="1"/>
  <c r="AO43" i="1"/>
  <c r="AW44" i="1"/>
  <c r="AR46" i="1"/>
  <c r="AT27" i="1"/>
  <c r="AZ29" i="1"/>
  <c r="AO32" i="1"/>
  <c r="AW33" i="1"/>
  <c r="AS35" i="1"/>
  <c r="AN37" i="1"/>
  <c r="AV38" i="1"/>
  <c r="AR40" i="1"/>
  <c r="AZ41" i="1"/>
  <c r="AU43" i="1"/>
  <c r="AQ45" i="1"/>
  <c r="AY46" i="1"/>
  <c r="AX28" i="1"/>
  <c r="AQ31" i="1"/>
  <c r="AN33" i="1"/>
  <c r="AV34" i="1"/>
  <c r="AR36" i="1"/>
  <c r="AZ37" i="1"/>
  <c r="AN40" i="1"/>
  <c r="AY42" i="1"/>
  <c r="AP46" i="1"/>
  <c r="AZ27" i="1"/>
  <c r="AP29" i="1"/>
  <c r="AS30" i="1"/>
  <c r="AV31" i="1"/>
  <c r="AY32" i="1"/>
  <c r="AO34" i="1"/>
  <c r="AR35" i="1"/>
  <c r="AU36" i="1"/>
  <c r="AX37" i="1"/>
  <c r="AN39" i="1"/>
  <c r="AQ40" i="1"/>
  <c r="AN27" i="1"/>
  <c r="AT29" i="1"/>
  <c r="AZ31" i="1"/>
  <c r="AS34" i="1"/>
  <c r="AY36" i="1"/>
  <c r="AR39" i="1"/>
  <c r="AT41" i="1"/>
  <c r="AN43" i="1"/>
  <c r="AU44" i="1"/>
  <c r="AS46" i="1"/>
  <c r="AZ47" i="1"/>
  <c r="AR28" i="1"/>
  <c r="AP30" i="1"/>
  <c r="AP27" i="1"/>
  <c r="AQ30" i="1"/>
  <c r="AO33" i="1"/>
  <c r="AP35" i="1"/>
  <c r="AQ37" i="1"/>
  <c r="AW39" i="1"/>
  <c r="AW41" i="1"/>
  <c r="AX43" i="1"/>
  <c r="AQ46" i="1"/>
  <c r="AP28" i="1"/>
  <c r="AQ43" i="1"/>
  <c r="AQ27" i="1"/>
  <c r="AR30" i="1"/>
  <c r="AX32" i="1"/>
  <c r="AQ35" i="1"/>
  <c r="AR37" i="1"/>
  <c r="AS39" i="1"/>
  <c r="AY41" i="1"/>
  <c r="AY43" i="1"/>
  <c r="AZ45" i="1"/>
  <c r="AO28" i="1"/>
  <c r="AP31" i="1"/>
  <c r="AR33" i="1"/>
  <c r="AX35" i="1"/>
  <c r="AY37" i="1"/>
  <c r="AY39" i="1"/>
  <c r="AR42" i="1"/>
  <c r="AT46" i="1"/>
  <c r="AS29" i="1"/>
  <c r="AP32" i="1"/>
  <c r="AQ34" i="1"/>
  <c r="AW36" i="1"/>
  <c r="AP39" i="1"/>
  <c r="AN42" i="1"/>
  <c r="AZ46" i="1"/>
  <c r="AX29" i="1"/>
  <c r="AQ32" i="1"/>
  <c r="AW34" i="1"/>
  <c r="AV39" i="1"/>
  <c r="AX41" i="1"/>
  <c r="AP45" i="1"/>
  <c r="AO27" i="1"/>
  <c r="AT30" i="1"/>
  <c r="AT31" i="1"/>
  <c r="AU35" i="1"/>
  <c r="AO40" i="1"/>
  <c r="AV44" i="1"/>
  <c r="AX38" i="1"/>
  <c r="AY27" i="1"/>
  <c r="AV33" i="1"/>
  <c r="AW37" i="1"/>
  <c r="AQ42" i="1"/>
  <c r="AX46" i="1"/>
  <c r="AW31" i="1"/>
  <c r="AP36" i="1"/>
  <c r="AW40" i="1"/>
  <c r="AX44" i="1"/>
  <c r="AN30" i="1"/>
  <c r="AO35" i="1"/>
  <c r="AU39" i="1"/>
  <c r="AX47" i="1"/>
  <c r="AW30" i="1"/>
  <c r="AO38" i="1"/>
  <c r="AO42" i="1"/>
  <c r="AT45" i="1"/>
  <c r="AW27" i="1"/>
  <c r="AX30" i="1"/>
  <c r="AY31" i="1"/>
  <c r="AS36" i="1"/>
  <c r="AT40" i="1"/>
  <c r="AN45" i="1"/>
  <c r="AU28" i="1"/>
  <c r="AN31" i="1"/>
  <c r="AT33" i="1"/>
  <c r="AZ35" i="1"/>
  <c r="AS38" i="1"/>
  <c r="AY40" i="1"/>
  <c r="AW42" i="1"/>
  <c r="AQ44" i="1"/>
  <c r="AX45" i="1"/>
  <c r="AV47" i="1"/>
  <c r="AN28" i="1"/>
  <c r="AU29" i="1"/>
  <c r="AS31" i="1"/>
  <c r="AV29" i="1"/>
  <c r="AR32" i="1"/>
  <c r="AX34" i="1"/>
  <c r="AX36" i="1"/>
  <c r="AY38" i="1"/>
  <c r="AR41" i="1"/>
  <c r="AS43" i="1"/>
  <c r="AS45" i="1"/>
  <c r="AY47" i="1"/>
  <c r="AT42" i="1"/>
  <c r="AU46" i="1"/>
  <c r="AW29" i="1"/>
  <c r="AS32" i="1"/>
  <c r="AT34" i="1"/>
  <c r="AZ36" i="1"/>
  <c r="AZ38" i="1"/>
  <c r="AN41" i="1"/>
  <c r="AT43" i="1"/>
  <c r="AU45" i="1"/>
  <c r="AU47" i="1"/>
  <c r="AU30" i="1"/>
  <c r="AZ32" i="1"/>
  <c r="AZ34" i="1"/>
  <c r="AS37" i="1"/>
  <c r="AT39" i="1"/>
  <c r="AU41" i="1"/>
  <c r="AN44" i="1"/>
  <c r="AN46" i="1"/>
  <c r="AU27" i="1"/>
  <c r="AX31" i="1"/>
  <c r="AY33" i="1"/>
  <c r="AY35" i="1"/>
  <c r="AR38" i="1"/>
  <c r="AQ41" i="1"/>
  <c r="AR45" i="1"/>
  <c r="AS44" i="1"/>
  <c r="AR27" i="1"/>
  <c r="AP37" i="1"/>
  <c r="AR43" i="1"/>
  <c r="AW46" i="1"/>
  <c r="AZ28" i="1"/>
  <c r="AX27" i="1"/>
  <c r="AU33" i="1"/>
  <c r="AN38" i="1"/>
  <c r="AP42" i="1"/>
  <c r="AV46" i="1"/>
  <c r="AZ44" i="1"/>
  <c r="AZ30" i="1"/>
  <c r="AW35" i="1"/>
  <c r="AP40" i="1"/>
  <c r="AR44" i="1"/>
  <c r="AW28" i="1"/>
  <c r="AP34" i="1"/>
  <c r="AQ38" i="1"/>
  <c r="AX42" i="1"/>
  <c r="AQ47" i="1"/>
  <c r="AV32" i="1"/>
  <c r="AO37" i="1"/>
  <c r="AW43" i="1"/>
  <c r="AQ28" i="1"/>
  <c r="AP33" i="1"/>
  <c r="AV35" i="1"/>
  <c r="AU40" i="1"/>
  <c r="AZ43" i="1"/>
  <c r="AN47" i="1"/>
  <c r="AQ29" i="1"/>
  <c r="AN29" i="1"/>
  <c r="AZ33" i="1"/>
  <c r="AT38" i="1"/>
  <c r="AZ42" i="1"/>
  <c r="AO47" i="1"/>
  <c r="AV41" i="1"/>
  <c r="AO45" i="1"/>
  <c r="AS33" i="1"/>
  <c r="AN32" i="1"/>
  <c r="AV40" i="1"/>
  <c r="AR29" i="1"/>
  <c r="AO39" i="1"/>
  <c r="AW47" i="1"/>
  <c r="AU37" i="1"/>
  <c r="AN34" i="1"/>
  <c r="AV42" i="1"/>
  <c r="AT32" i="1"/>
  <c r="AO41" i="1"/>
  <c r="AV30" i="1"/>
  <c r="AS40" i="1"/>
  <c r="AW45" i="1"/>
  <c r="AO36" i="1"/>
  <c r="AU34" i="1"/>
  <c r="AP43" i="1"/>
  <c r="AT44" i="1"/>
  <c r="AT28" i="1"/>
  <c r="AU38" i="1"/>
  <c r="AP47" i="1"/>
  <c r="AV36" i="1"/>
  <c r="AV45" i="1"/>
  <c r="AT35" i="1"/>
  <c r="AO26" i="1" a="1"/>
  <c r="AW26" i="1"/>
  <c r="AO26" i="1"/>
  <c r="AP26" i="1"/>
  <c r="AQ26" i="1"/>
  <c r="AR26" i="1"/>
  <c r="AT26" i="1"/>
  <c r="AU26" i="1"/>
  <c r="AV26" i="1"/>
  <c r="AX26" i="1"/>
  <c r="AY26" i="1"/>
  <c r="AZ26" i="1"/>
  <c r="AS26" i="1"/>
</calcChain>
</file>

<file path=xl/sharedStrings.xml><?xml version="1.0" encoding="utf-8"?>
<sst xmlns="http://schemas.openxmlformats.org/spreadsheetml/2006/main" count="87" uniqueCount="86">
  <si>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</si>
  <si>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</si>
  <si>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</si>
  <si>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</si>
  <si>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</si>
  <si>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</si>
  <si>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</si>
  <si>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</si>
  <si>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</si>
  <si>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</si>
  <si>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</si>
  <si>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</si>
  <si>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</si>
  <si>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</si>
  <si>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mph</t>
  </si>
  <si>
    <t>z2 factor</t>
  </si>
  <si>
    <t>M/S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</si>
  <si>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</si>
  <si>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</si>
  <si>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</si>
  <si>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</si>
  <si>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</si>
  <si>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</si>
  <si>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</si>
  <si>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</si>
  <si>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</si>
  <si>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</si>
  <si>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</si>
  <si>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</si>
  <si>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Temp C</t>
  </si>
  <si>
    <t>Temp F</t>
  </si>
  <si>
    <t>Δ</t>
  </si>
  <si>
    <t>kPA/°</t>
  </si>
  <si>
    <t>ra</t>
  </si>
  <si>
    <t>U2</t>
  </si>
  <si>
    <t>s/m</t>
  </si>
  <si>
    <t>γ</t>
  </si>
  <si>
    <t>(Δ+γ)ra</t>
  </si>
  <si>
    <t>rc1</t>
  </si>
  <si>
    <t>m/s</t>
  </si>
  <si>
    <t>new CO2</t>
  </si>
  <si>
    <t>ppmv</t>
  </si>
  <si>
    <t>adjust</t>
  </si>
  <si>
    <t>r</t>
  </si>
  <si>
    <t>AETfuture/AETpresent</t>
  </si>
  <si>
    <t>OLD LZETP</t>
  </si>
  <si>
    <t>REVISED LZETP</t>
  </si>
  <si>
    <t>Interpolate</t>
  </si>
  <si>
    <t>1st of month</t>
  </si>
  <si>
    <t>1st of mo</t>
  </si>
  <si>
    <t>test</t>
  </si>
  <si>
    <t>now rc0</t>
  </si>
  <si>
    <t>now rc1</t>
  </si>
  <si>
    <t>Elevation</t>
  </si>
  <si>
    <t>m</t>
  </si>
  <si>
    <t>Transpose</t>
  </si>
  <si>
    <t>rc0</t>
  </si>
  <si>
    <t>at existing T</t>
  </si>
  <si>
    <t>Average Wind Speed</t>
  </si>
  <si>
    <t>Average Temp</t>
  </si>
  <si>
    <t>F</t>
  </si>
  <si>
    <t xml:space="preserve"> wind height (m)</t>
  </si>
  <si>
    <t>PATUXENT</t>
  </si>
  <si>
    <t>results are for average watershed rep, not specific station</t>
  </si>
  <si>
    <t>Time horizon desired is 2040</t>
  </si>
  <si>
    <t>Current model period is 1984-2005</t>
  </si>
  <si>
    <t>ISAM</t>
  </si>
  <si>
    <t>BERN</t>
  </si>
  <si>
    <t>reference runs</t>
  </si>
  <si>
    <t>average</t>
  </si>
  <si>
    <t>Monthly A (agriculture)</t>
  </si>
  <si>
    <t>Monthly B (forest)</t>
  </si>
  <si>
    <t>Constants</t>
  </si>
  <si>
    <t>trp,urs,ccn,rcn</t>
  </si>
  <si>
    <t>ces,nex,rex</t>
  </si>
  <si>
    <t>none</t>
  </si>
  <si>
    <t>npa,pas,hvf</t>
  </si>
  <si>
    <t>cpd,npd,rpd</t>
  </si>
  <si>
    <t>alf, hom, hwm, hyo, hw, lwm, nal, nhi, nho,nhy,nlo</t>
  </si>
  <si>
    <t>for</t>
  </si>
  <si>
    <t>set min lzetp</t>
  </si>
  <si>
    <t>ORIGINAL</t>
  </si>
  <si>
    <t>Land Use</t>
  </si>
  <si>
    <t>Delete this line ------------------&gt;</t>
  </si>
  <si>
    <t>Using ISAM and BERN-CC ave for A1B</t>
  </si>
  <si>
    <t>2060 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</si>
</sst>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u/>
      <sz val="12"/>
      <color indexed="8"/>
      <name val="Arial"/>
      <family val="2"/>
    </font>
    <font>
      <sz val="12"/>
      <color indexed="8"/>
      <name val="Arial"/>
      <family val="2"/>
    </font>
    <font>
      <b/>
      <sz val="20"/>
      <color indexed="62"/>
      <name val="Arial"/>
      <family val="2"/>
    </font>
    <font>
      <b/>
      <sz val="12"/>
      <color indexed="8"/>
      <name val="Arial"/>
      <family val="2"/>
    </font>
    <font>
      <sz val="8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b/>
      <u/>
      <sz val="8"/>
      <color indexed="8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/>
      <top/>
      <bottom/>
      <diagonal/>
    </border>
  </borders>
  <cellStyleXfs count="17">
    <xf numFmtId="0" fontId="0" fillId="0" borderId="0"/>
    <xf numFmtId="0" fontId="7" fillId="2" borderId="0" applyNumberFormat="0" applyBorder="0" applyAlignment="0" applyProtection="0"/>
    <xf numFmtId="0" fontId="8" fillId="3" borderId="4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7" fillId="2" borderId="0" xfId="1"/>
    <xf numFmtId="0" fontId="8" fillId="3" borderId="4" xfId="2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7" fontId="3" fillId="0" borderId="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/>
    <xf numFmtId="164" fontId="0" fillId="0" borderId="0" xfId="0" applyNumberFormat="1" applyFill="1"/>
    <xf numFmtId="0" fontId="7" fillId="0" borderId="0" xfId="1" applyFill="1"/>
    <xf numFmtId="0" fontId="10" fillId="0" borderId="0" xfId="0" applyFont="1"/>
    <xf numFmtId="0" fontId="0" fillId="4" borderId="0" xfId="0" applyFill="1"/>
    <xf numFmtId="164" fontId="0" fillId="4" borderId="0" xfId="0" applyNumberFormat="1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G1019"/>
  <sheetViews>
    <sheetView tabSelected="1" topLeftCell="E3" zoomScale="150" zoomScaleNormal="150" zoomScalePageLayoutView="150" workbookViewId="0">
      <selection activeCell="J11" sqref="J11"/>
    </sheetView>
  </sheetViews>
  <sheetFormatPr baseColWidth="10" defaultColWidth="8.83203125" defaultRowHeight="12" x14ac:dyDescent="0"/>
  <cols>
    <col min="2" max="2" width="12.5" customWidth="1"/>
    <col min="21" max="21" width="10.5" customWidth="1"/>
  </cols>
  <sheetData>
    <row r="1" spans="1:59">
      <c r="A1" t="s">
        <v>62</v>
      </c>
      <c r="K1" t="str">
        <f>"GAMMA at "&amp;B2&amp;" m"</f>
        <v>GAMMA at 10.2565 m</v>
      </c>
      <c r="N1" t="s">
        <v>84</v>
      </c>
    </row>
    <row r="2" spans="1:59">
      <c r="A2" t="s">
        <v>53</v>
      </c>
      <c r="B2" s="11">
        <v>10.256500000000001</v>
      </c>
      <c r="C2" t="s">
        <v>54</v>
      </c>
      <c r="K2" t="s">
        <v>36</v>
      </c>
      <c r="L2">
        <f>0.000665*101.3*((293-0.0065*B2)/293)^5.26</f>
        <v>6.7283915544185155E-2</v>
      </c>
      <c r="M2" t="s">
        <v>32</v>
      </c>
      <c r="S2" t="s">
        <v>68</v>
      </c>
    </row>
    <row r="3" spans="1:59">
      <c r="A3" t="s">
        <v>61</v>
      </c>
      <c r="B3" s="11">
        <v>10</v>
      </c>
      <c r="K3" t="s">
        <v>56</v>
      </c>
      <c r="L3">
        <v>70</v>
      </c>
      <c r="M3" t="s">
        <v>39</v>
      </c>
      <c r="N3" t="s">
        <v>51</v>
      </c>
      <c r="S3">
        <v>1995</v>
      </c>
      <c r="T3" t="s">
        <v>85</v>
      </c>
    </row>
    <row r="4" spans="1:59" ht="15">
      <c r="A4" s="2"/>
      <c r="K4" t="s">
        <v>40</v>
      </c>
      <c r="L4">
        <f>T6</f>
        <v>567.5</v>
      </c>
      <c r="M4" t="s">
        <v>41</v>
      </c>
      <c r="N4" t="s">
        <v>64</v>
      </c>
      <c r="R4" t="s">
        <v>66</v>
      </c>
      <c r="S4" s="11">
        <v>361</v>
      </c>
      <c r="T4" s="11">
        <v>572</v>
      </c>
    </row>
    <row r="5" spans="1:59" ht="15">
      <c r="A5" s="3" t="s">
        <v>63</v>
      </c>
      <c r="I5" t="s">
        <v>15</v>
      </c>
      <c r="J5">
        <f>4.87/(LN(67.8*B3-5.42))</f>
        <v>0.74795107516794412</v>
      </c>
      <c r="K5" t="s">
        <v>42</v>
      </c>
      <c r="L5">
        <f>(1.4-0.4*L4/S6)</f>
        <v>0.77119113573407194</v>
      </c>
      <c r="N5" t="s">
        <v>65</v>
      </c>
      <c r="R5" t="s">
        <v>67</v>
      </c>
      <c r="S5" s="11">
        <v>361</v>
      </c>
      <c r="T5" s="11">
        <v>563</v>
      </c>
    </row>
    <row r="6" spans="1:59" ht="15">
      <c r="A6" s="3"/>
      <c r="K6" t="s">
        <v>38</v>
      </c>
      <c r="L6">
        <f>$L$3/L5</f>
        <v>90.768678160919549</v>
      </c>
      <c r="N6" t="s">
        <v>52</v>
      </c>
      <c r="R6" t="s">
        <v>69</v>
      </c>
      <c r="S6">
        <f>AVERAGE(S4:S5)</f>
        <v>361</v>
      </c>
      <c r="T6">
        <f>AVERAGE(T4:T5)</f>
        <v>567.5</v>
      </c>
    </row>
    <row r="7" spans="1:59">
      <c r="A7" s="4"/>
      <c r="B7" t="s">
        <v>14</v>
      </c>
      <c r="K7" t="s">
        <v>80</v>
      </c>
      <c r="L7" s="11">
        <v>0.01</v>
      </c>
      <c r="AM7" t="s">
        <v>46</v>
      </c>
    </row>
    <row r="8" spans="1:59" ht="31.5" customHeight="1">
      <c r="A8" s="29" t="s">
        <v>0</v>
      </c>
      <c r="B8" s="12" t="s">
        <v>58</v>
      </c>
      <c r="C8" s="12" t="s">
        <v>59</v>
      </c>
      <c r="D8" s="22"/>
      <c r="E8" s="18"/>
      <c r="F8" s="18"/>
      <c r="G8" s="18"/>
      <c r="H8" s="23"/>
      <c r="I8" t="s">
        <v>47</v>
      </c>
      <c r="J8" t="s">
        <v>34</v>
      </c>
      <c r="K8" t="s">
        <v>30</v>
      </c>
      <c r="L8" t="s">
        <v>29</v>
      </c>
      <c r="M8" t="s">
        <v>31</v>
      </c>
      <c r="N8" t="s">
        <v>33</v>
      </c>
      <c r="O8" t="s">
        <v>37</v>
      </c>
      <c r="P8" t="s">
        <v>43</v>
      </c>
      <c r="R8" t="s">
        <v>45</v>
      </c>
      <c r="AM8">
        <v>1</v>
      </c>
      <c r="AN8">
        <v>2</v>
      </c>
      <c r="AO8">
        <v>3</v>
      </c>
      <c r="AP8">
        <v>4</v>
      </c>
      <c r="AQ8">
        <v>5</v>
      </c>
      <c r="AR8">
        <v>6</v>
      </c>
      <c r="AS8">
        <v>7</v>
      </c>
      <c r="AT8">
        <v>8</v>
      </c>
      <c r="AU8">
        <v>9</v>
      </c>
      <c r="AV8">
        <v>10</v>
      </c>
      <c r="AW8">
        <v>11</v>
      </c>
      <c r="AX8">
        <v>12</v>
      </c>
      <c r="AY8">
        <v>13</v>
      </c>
      <c r="AZ8">
        <v>14</v>
      </c>
      <c r="BA8">
        <v>15</v>
      </c>
      <c r="BB8">
        <v>16</v>
      </c>
      <c r="BC8">
        <v>17</v>
      </c>
      <c r="BD8">
        <v>18</v>
      </c>
      <c r="BE8">
        <v>19</v>
      </c>
      <c r="BF8">
        <v>20</v>
      </c>
      <c r="BG8">
        <v>21</v>
      </c>
    </row>
    <row r="9" spans="1:59" ht="15">
      <c r="A9" s="30"/>
      <c r="B9" s="13" t="s">
        <v>14</v>
      </c>
      <c r="C9" s="13" t="s">
        <v>60</v>
      </c>
      <c r="D9" s="22"/>
      <c r="E9" s="18"/>
      <c r="F9" s="18"/>
      <c r="G9" s="18"/>
      <c r="H9" s="23"/>
      <c r="I9" t="s">
        <v>48</v>
      </c>
      <c r="J9" t="s">
        <v>16</v>
      </c>
      <c r="L9" t="s">
        <v>49</v>
      </c>
      <c r="M9" t="s">
        <v>57</v>
      </c>
      <c r="N9" t="s">
        <v>35</v>
      </c>
      <c r="P9" t="s">
        <v>44</v>
      </c>
      <c r="R9" t="str">
        <f t="array" ref="R9:R21">TRANSPOSE(Q27:AC27)</f>
        <v>alf, hom, hwm, hyo, hw, lwm, nal, nhi, nho,nhy,nlo</v>
      </c>
      <c r="S9" t="str">
        <f t="array" ref="S9:S21">TRANSPOSE(Q29:AC29)</f>
        <v>for</v>
      </c>
      <c r="T9" t="str">
        <f t="array" ref="T9:X21">TRANSPOSE(Q31:AC35)</f>
        <v>trp,urs,ccn,rcn</v>
      </c>
      <c r="U9" t="str">
        <v>ces,nex,rex</v>
      </c>
      <c r="V9" t="str">
        <v>none</v>
      </c>
      <c r="W9" t="str">
        <v>npa,pas,hvf</v>
      </c>
      <c r="X9" t="str">
        <v>cpd,npd,rpd</v>
      </c>
      <c r="AM9" t="str">
        <f>R9</f>
        <v>alf, hom, hwm, hyo, hw, lwm, nal, nhi, nho,nhy,nlo</v>
      </c>
      <c r="AN9" t="str">
        <f>S9</f>
        <v>for</v>
      </c>
      <c r="AO9" t="str">
        <f>T9</f>
        <v>trp,urs,ccn,rcn</v>
      </c>
      <c r="AP9" t="str">
        <f>U9</f>
        <v>ces,nex,rex</v>
      </c>
      <c r="AQ9" t="str">
        <f>V9</f>
        <v>none</v>
      </c>
      <c r="AR9" t="str">
        <f t="shared" ref="AR9:BB9" si="0">W9</f>
        <v>npa,pas,hvf</v>
      </c>
      <c r="AS9" t="str">
        <f t="shared" si="0"/>
        <v>cpd,npd,rpd</v>
      </c>
      <c r="AT9">
        <f t="shared" si="0"/>
        <v>0</v>
      </c>
      <c r="AU9">
        <f t="shared" si="0"/>
        <v>0</v>
      </c>
      <c r="AV9">
        <f t="shared" si="0"/>
        <v>0</v>
      </c>
      <c r="AW9">
        <f t="shared" si="0"/>
        <v>0</v>
      </c>
      <c r="AX9">
        <f t="shared" si="0"/>
        <v>0</v>
      </c>
      <c r="AY9">
        <f t="shared" si="0"/>
        <v>0</v>
      </c>
      <c r="AZ9">
        <f t="shared" si="0"/>
        <v>0</v>
      </c>
      <c r="BA9">
        <f t="shared" si="0"/>
        <v>0</v>
      </c>
      <c r="BB9">
        <f t="shared" si="0"/>
        <v>0</v>
      </c>
      <c r="BC9">
        <f t="shared" ref="BC9" si="1">AH9</f>
        <v>0</v>
      </c>
      <c r="BD9">
        <f t="shared" ref="BD9" si="2">AI9</f>
        <v>0</v>
      </c>
      <c r="BE9">
        <f t="shared" ref="BE9" si="3">AJ9</f>
        <v>0</v>
      </c>
      <c r="BF9">
        <f t="shared" ref="BF9:BG9" si="4">AK9</f>
        <v>0</v>
      </c>
      <c r="BG9">
        <f t="shared" si="4"/>
        <v>0</v>
      </c>
    </row>
    <row r="10" spans="1:59" ht="15">
      <c r="A10" s="1" t="s">
        <v>1</v>
      </c>
      <c r="B10">
        <v>11.982699999999999</v>
      </c>
      <c r="C10">
        <v>36.528404000000002</v>
      </c>
      <c r="D10" s="19"/>
      <c r="E10" s="20"/>
      <c r="F10" s="20"/>
      <c r="G10" s="20"/>
      <c r="I10" t="str">
        <f>A10</f>
        <v>Jan</v>
      </c>
      <c r="J10" s="8">
        <f>(B10+B21)/2*$J$5*1609.344/(60*60)</f>
        <v>3.9190977323479466</v>
      </c>
      <c r="K10">
        <f>C10</f>
        <v>36.528404000000002</v>
      </c>
      <c r="L10" s="8">
        <f>((K10+K21)/2-32)*5/9</f>
        <v>3.3522399999999979</v>
      </c>
      <c r="M10" s="7">
        <f>4098*(0.6108*EXP(17.27*L10/(L10+237.3))/((L10+237.3)^2))</f>
        <v>5.4975405619722306E-2</v>
      </c>
      <c r="N10" s="8">
        <f>208/J10</f>
        <v>53.073440420529245</v>
      </c>
      <c r="O10">
        <f>(M10+$L$2)*N10</f>
        <v>6.488722797646993</v>
      </c>
      <c r="P10" s="7">
        <f>(O10+$L$2*$L$3)/(O10+$L$2*$L$6)</f>
        <v>0.88906013368346359</v>
      </c>
      <c r="R10">
        <v>0.23200000000000001</v>
      </c>
      <c r="S10">
        <v>0.4</v>
      </c>
      <c r="T10">
        <v>0.1</v>
      </c>
      <c r="U10">
        <v>0.3</v>
      </c>
      <c r="V10">
        <v>0.4</v>
      </c>
      <c r="W10">
        <v>0.5</v>
      </c>
      <c r="X10">
        <v>0.6</v>
      </c>
      <c r="AM10" s="7">
        <f t="shared" ref="AM10:AM21" si="5">IF(R10&gt;0,MAX(1-(1-R10)/$P10,$L$7),0)</f>
        <v>0.13616641787985651</v>
      </c>
      <c r="AN10" s="7">
        <f t="shared" ref="AN10:AN21" si="6">IF(S10&gt;0,MAX(1-(1-S10)/$P10,$L$7),0)</f>
        <v>0.32513001396863794</v>
      </c>
      <c r="AO10" s="7">
        <f t="shared" ref="AO10:AO21" si="7">IF(T10&gt;0,MAX(1-(1-T10)/$P10,$L$7),0)</f>
        <v>0.01</v>
      </c>
      <c r="AP10" s="7">
        <f t="shared" ref="AP10:AP21" si="8">IF(U10&gt;0,MAX(1-(1-U10)/$P10,$L$7),0)</f>
        <v>0.21265168296341097</v>
      </c>
      <c r="AQ10" s="7">
        <f t="shared" ref="AQ10:AQ21" si="9">IF(V10&gt;0,MAX(1-(1-V10)/$P10,$L$7),0)</f>
        <v>0.32513001396863794</v>
      </c>
      <c r="AR10" s="7">
        <f t="shared" ref="AR10:AR21" si="10">IF(W10&gt;0,MAX(1-(1-W10)/$P10,$L$7),0)</f>
        <v>0.43760834497386492</v>
      </c>
      <c r="AS10" s="7">
        <f t="shared" ref="AS10:AS21" si="11">IF(X10&gt;0,MAX(1-(1-X10)/$P10,$L$7),0)</f>
        <v>0.55008667597909189</v>
      </c>
      <c r="AT10" s="7">
        <f t="shared" ref="AT10:AT21" si="12">IF(Y10&gt;0,MAX(1-(1-Y10)/$P10,$L$7),0)</f>
        <v>0</v>
      </c>
      <c r="AU10" s="7">
        <f t="shared" ref="AU10:AU21" si="13">IF(Z10&gt;0,MAX(1-(1-Z10)/$P10,$L$7),0)</f>
        <v>0</v>
      </c>
      <c r="AV10" s="7">
        <f t="shared" ref="AV10:AV21" si="14">IF(AA10&gt;0,MAX(1-(1-AA10)/$P10,$L$7),0)</f>
        <v>0</v>
      </c>
      <c r="AW10" s="7">
        <f t="shared" ref="AW10:AW21" si="15">IF(AB10&gt;0,MAX(1-(1-AB10)/$P10,$L$7),0)</f>
        <v>0</v>
      </c>
      <c r="AX10" s="7">
        <f t="shared" ref="AX10:AX21" si="16">IF(AC10&gt;0,MAX(1-(1-AC10)/$P10,$L$7),0)</f>
        <v>0</v>
      </c>
      <c r="AY10" s="7">
        <f t="shared" ref="AY10:AY21" si="17">IF(AD10&gt;0,MAX(1-(1-AD10)/$P10,$L$7),0)</f>
        <v>0</v>
      </c>
      <c r="AZ10" s="7">
        <f t="shared" ref="AZ10:AZ21" si="18">IF(AE10&gt;0,MAX(1-(1-AE10)/$P10,$L$7),0)</f>
        <v>0</v>
      </c>
      <c r="BA10" s="7">
        <f t="shared" ref="BA10:BA21" si="19">IF(AF10&gt;0,MAX(1-(1-AF10)/$P10,$L$7),0)</f>
        <v>0</v>
      </c>
      <c r="BB10" s="7">
        <f t="shared" ref="BB10:BB21" si="20">IF(AG10&gt;0,MAX(1-(1-AG10)/$P10,$L$7),0)</f>
        <v>0</v>
      </c>
      <c r="BC10" s="7">
        <f t="shared" ref="BC10:BC21" si="21">IF(AH10&gt;0,MAX(1-(1-AH10)/$P10,$L$7),0)</f>
        <v>0</v>
      </c>
      <c r="BD10" s="7">
        <f t="shared" ref="BD10:BD21" si="22">IF(AI10&gt;0,MAX(1-(1-AI10)/$P10,$L$7),0)</f>
        <v>0</v>
      </c>
      <c r="BE10" s="7">
        <f t="shared" ref="BE10:BE21" si="23">IF(AJ10&gt;0,MAX(1-(1-AJ10)/$P10,$L$7),0)</f>
        <v>0</v>
      </c>
      <c r="BF10" s="7">
        <f t="shared" ref="BF10:BF21" si="24">IF(AK10&gt;0,MAX(1-(1-AK10)/$P10,$L$7),0)</f>
        <v>0</v>
      </c>
      <c r="BG10" s="7">
        <f t="shared" ref="BG10:BG21" si="25">IF(AL10&gt;0,MAX(1-(1-AL10)/$P10,$L$7),0)</f>
        <v>0</v>
      </c>
    </row>
    <row r="11" spans="1:59" ht="15">
      <c r="A11" s="1" t="s">
        <v>2</v>
      </c>
      <c r="B11">
        <v>11.559900000000001</v>
      </c>
      <c r="C11">
        <v>37.998607999999997</v>
      </c>
      <c r="D11" s="19"/>
      <c r="E11" s="20"/>
      <c r="F11" s="20"/>
      <c r="G11" s="20"/>
      <c r="I11" t="str">
        <f t="shared" ref="I11:I20" si="26">A11</f>
        <v>Feb</v>
      </c>
      <c r="J11" s="8">
        <f>(B10+B11)/2*$J$5*1609.344/(60*60)</f>
        <v>3.9358995257922618</v>
      </c>
      <c r="K11">
        <f t="shared" ref="K11:K21" si="27">C11</f>
        <v>37.998607999999997</v>
      </c>
      <c r="L11" s="8">
        <f>((K10+K11)/2-32)*5/9</f>
        <v>2.9241699999999997</v>
      </c>
      <c r="M11" s="7">
        <f t="shared" ref="M11:M23" si="28">4098*(0.6108*EXP(17.27*L11/(L11+237.3))/((L11+237.3)^2))</f>
        <v>5.3522433697103154E-2</v>
      </c>
      <c r="N11" s="8">
        <f t="shared" ref="N11:N21" si="29">208/J11</f>
        <v>52.846877476663089</v>
      </c>
      <c r="O11">
        <f t="shared" ref="O11:O21" si="30">(M11+$L$2)*N11</f>
        <v>6.3842383367573339</v>
      </c>
      <c r="P11" s="7">
        <f t="shared" ref="P11:P23" si="31">(O11+$L$2*$L$3)/(O11+$L$2*$L$6)</f>
        <v>0.88813218408083294</v>
      </c>
      <c r="R11">
        <v>0.221</v>
      </c>
      <c r="S11">
        <v>0.4</v>
      </c>
      <c r="T11">
        <v>0.1</v>
      </c>
      <c r="U11">
        <v>0.3</v>
      </c>
      <c r="V11">
        <v>0.4</v>
      </c>
      <c r="W11">
        <v>0.5</v>
      </c>
      <c r="X11">
        <v>0.6</v>
      </c>
      <c r="AM11" s="7">
        <f t="shared" si="5"/>
        <v>0.12287831252706893</v>
      </c>
      <c r="AN11" s="7">
        <f t="shared" si="6"/>
        <v>0.32442488769735733</v>
      </c>
      <c r="AO11" s="7">
        <f t="shared" si="7"/>
        <v>0.01</v>
      </c>
      <c r="AP11" s="7">
        <f t="shared" si="8"/>
        <v>0.21182903564691702</v>
      </c>
      <c r="AQ11" s="7">
        <f t="shared" si="9"/>
        <v>0.32442488769735733</v>
      </c>
      <c r="AR11" s="7">
        <f t="shared" si="10"/>
        <v>0.43702073974779776</v>
      </c>
      <c r="AS11" s="7">
        <f t="shared" si="11"/>
        <v>0.5496165917982383</v>
      </c>
      <c r="AT11" s="7">
        <f t="shared" si="12"/>
        <v>0</v>
      </c>
      <c r="AU11" s="7">
        <f t="shared" si="13"/>
        <v>0</v>
      </c>
      <c r="AV11" s="7">
        <f t="shared" si="14"/>
        <v>0</v>
      </c>
      <c r="AW11" s="7">
        <f t="shared" si="15"/>
        <v>0</v>
      </c>
      <c r="AX11" s="7">
        <f t="shared" si="16"/>
        <v>0</v>
      </c>
      <c r="AY11" s="7">
        <f t="shared" si="17"/>
        <v>0</v>
      </c>
      <c r="AZ11" s="7">
        <f t="shared" si="18"/>
        <v>0</v>
      </c>
      <c r="BA11" s="7">
        <f t="shared" si="19"/>
        <v>0</v>
      </c>
      <c r="BB11" s="7">
        <f t="shared" si="20"/>
        <v>0</v>
      </c>
      <c r="BC11" s="7">
        <f t="shared" si="21"/>
        <v>0</v>
      </c>
      <c r="BD11" s="7">
        <f t="shared" si="22"/>
        <v>0</v>
      </c>
      <c r="BE11" s="7">
        <f t="shared" si="23"/>
        <v>0</v>
      </c>
      <c r="BF11" s="7">
        <f t="shared" si="24"/>
        <v>0</v>
      </c>
      <c r="BG11" s="7">
        <f t="shared" si="25"/>
        <v>0</v>
      </c>
    </row>
    <row r="12" spans="1:59" ht="15">
      <c r="A12" s="1" t="s">
        <v>3</v>
      </c>
      <c r="B12">
        <v>11.1473</v>
      </c>
      <c r="C12">
        <v>44.104351999999999</v>
      </c>
      <c r="D12" s="19"/>
      <c r="E12" s="20"/>
      <c r="F12" s="20"/>
      <c r="G12" s="20"/>
      <c r="I12" t="str">
        <f t="shared" si="26"/>
        <v>Mar</v>
      </c>
      <c r="J12" s="8">
        <f t="shared" ref="J12:J20" si="32">(B11+B12)/2*$J$5*1609.344/(60*60)</f>
        <v>3.7962356626740474</v>
      </c>
      <c r="K12">
        <f t="shared" si="27"/>
        <v>44.104351999999999</v>
      </c>
      <c r="L12" s="8">
        <f t="shared" ref="L12:L21" si="33">((K11+K12)/2-32)*5/9</f>
        <v>5.0285999999999991</v>
      </c>
      <c r="M12" s="7">
        <f t="shared" si="28"/>
        <v>6.0995930853557104E-2</v>
      </c>
      <c r="N12" s="8">
        <f t="shared" si="29"/>
        <v>54.791119014325353</v>
      </c>
      <c r="O12">
        <f t="shared" si="30"/>
        <v>7.0285963311180719</v>
      </c>
      <c r="P12" s="7">
        <f t="shared" si="31"/>
        <v>0.89361967217588889</v>
      </c>
      <c r="R12">
        <v>0.20799999999999999</v>
      </c>
      <c r="S12">
        <v>0.4</v>
      </c>
      <c r="T12">
        <v>0.1</v>
      </c>
      <c r="U12">
        <v>0.3</v>
      </c>
      <c r="V12">
        <v>0.4</v>
      </c>
      <c r="W12">
        <v>0.5</v>
      </c>
      <c r="X12">
        <v>0.6</v>
      </c>
      <c r="AM12" s="7">
        <f t="shared" si="5"/>
        <v>0.11371691485758528</v>
      </c>
      <c r="AN12" s="7">
        <f t="shared" si="6"/>
        <v>0.3285734203466556</v>
      </c>
      <c r="AO12" s="7">
        <f t="shared" si="7"/>
        <v>0.01</v>
      </c>
      <c r="AP12" s="7">
        <f t="shared" si="8"/>
        <v>0.21666899040443155</v>
      </c>
      <c r="AQ12" s="7">
        <f t="shared" si="9"/>
        <v>0.3285734203466556</v>
      </c>
      <c r="AR12" s="7">
        <f t="shared" si="10"/>
        <v>0.44047785028887965</v>
      </c>
      <c r="AS12" s="7">
        <f t="shared" si="11"/>
        <v>0.5523822802311037</v>
      </c>
      <c r="AT12" s="7">
        <f t="shared" si="12"/>
        <v>0</v>
      </c>
      <c r="AU12" s="7">
        <f t="shared" si="13"/>
        <v>0</v>
      </c>
      <c r="AV12" s="7">
        <f t="shared" si="14"/>
        <v>0</v>
      </c>
      <c r="AW12" s="7">
        <f t="shared" si="15"/>
        <v>0</v>
      </c>
      <c r="AX12" s="7">
        <f t="shared" si="16"/>
        <v>0</v>
      </c>
      <c r="AY12" s="7">
        <f t="shared" si="17"/>
        <v>0</v>
      </c>
      <c r="AZ12" s="7">
        <f t="shared" si="18"/>
        <v>0</v>
      </c>
      <c r="BA12" s="7">
        <f t="shared" si="19"/>
        <v>0</v>
      </c>
      <c r="BB12" s="7">
        <f t="shared" si="20"/>
        <v>0</v>
      </c>
      <c r="BC12" s="7">
        <f t="shared" si="21"/>
        <v>0</v>
      </c>
      <c r="BD12" s="7">
        <f t="shared" si="22"/>
        <v>0</v>
      </c>
      <c r="BE12" s="7">
        <f t="shared" si="23"/>
        <v>0</v>
      </c>
      <c r="BF12" s="7">
        <f t="shared" si="24"/>
        <v>0</v>
      </c>
      <c r="BG12" s="7">
        <f t="shared" si="25"/>
        <v>0</v>
      </c>
    </row>
    <row r="13" spans="1:59" ht="15">
      <c r="A13" s="1" t="s">
        <v>4</v>
      </c>
      <c r="B13">
        <v>9.9621300000000002</v>
      </c>
      <c r="C13">
        <v>54.712220000000002</v>
      </c>
      <c r="D13" s="19"/>
      <c r="E13" s="20"/>
      <c r="F13" s="20"/>
      <c r="G13" s="20"/>
      <c r="I13" t="str">
        <f t="shared" si="26"/>
        <v>Apr</v>
      </c>
      <c r="J13" s="8">
        <f t="shared" si="32"/>
        <v>3.5291172396738224</v>
      </c>
      <c r="K13">
        <f t="shared" si="27"/>
        <v>54.712220000000002</v>
      </c>
      <c r="L13" s="8">
        <f t="shared" si="33"/>
        <v>9.6712700000000016</v>
      </c>
      <c r="M13" s="7">
        <f t="shared" si="28"/>
        <v>8.0702079060265441E-2</v>
      </c>
      <c r="N13" s="8">
        <f t="shared" si="29"/>
        <v>58.938251657296696</v>
      </c>
      <c r="O13">
        <f t="shared" si="30"/>
        <v>8.7220357917524609</v>
      </c>
      <c r="P13" s="7">
        <f t="shared" si="31"/>
        <v>0.90576782140753054</v>
      </c>
      <c r="R13">
        <v>0.2</v>
      </c>
      <c r="S13">
        <v>0.52400000000000002</v>
      </c>
      <c r="T13">
        <v>0.1</v>
      </c>
      <c r="U13">
        <v>0.3</v>
      </c>
      <c r="V13">
        <v>0.4</v>
      </c>
      <c r="W13">
        <v>0.5</v>
      </c>
      <c r="X13">
        <v>0.6</v>
      </c>
      <c r="AM13" s="7">
        <f t="shared" si="5"/>
        <v>0.11677144949041263</v>
      </c>
      <c r="AN13" s="7">
        <f t="shared" si="6"/>
        <v>0.47447901244679558</v>
      </c>
      <c r="AO13" s="7">
        <f t="shared" si="7"/>
        <v>0.01</v>
      </c>
      <c r="AP13" s="7">
        <f t="shared" si="8"/>
        <v>0.22717501830411113</v>
      </c>
      <c r="AQ13" s="7">
        <f t="shared" si="9"/>
        <v>0.33757858711780953</v>
      </c>
      <c r="AR13" s="7">
        <f t="shared" si="10"/>
        <v>0.44798215593150792</v>
      </c>
      <c r="AS13" s="7">
        <f t="shared" si="11"/>
        <v>0.55838572474520631</v>
      </c>
      <c r="AT13" s="7">
        <f t="shared" si="12"/>
        <v>0</v>
      </c>
      <c r="AU13" s="7">
        <f t="shared" si="13"/>
        <v>0</v>
      </c>
      <c r="AV13" s="7">
        <f t="shared" si="14"/>
        <v>0</v>
      </c>
      <c r="AW13" s="7">
        <f t="shared" si="15"/>
        <v>0</v>
      </c>
      <c r="AX13" s="7">
        <f t="shared" si="16"/>
        <v>0</v>
      </c>
      <c r="AY13" s="7">
        <f t="shared" si="17"/>
        <v>0</v>
      </c>
      <c r="AZ13" s="7">
        <f t="shared" si="18"/>
        <v>0</v>
      </c>
      <c r="BA13" s="7">
        <f t="shared" si="19"/>
        <v>0</v>
      </c>
      <c r="BB13" s="7">
        <f t="shared" si="20"/>
        <v>0</v>
      </c>
      <c r="BC13" s="7">
        <f t="shared" si="21"/>
        <v>0</v>
      </c>
      <c r="BD13" s="7">
        <f t="shared" si="22"/>
        <v>0</v>
      </c>
      <c r="BE13" s="7">
        <f t="shared" si="23"/>
        <v>0</v>
      </c>
      <c r="BF13" s="7">
        <f t="shared" si="24"/>
        <v>0</v>
      </c>
      <c r="BG13" s="7">
        <f t="shared" si="25"/>
        <v>0</v>
      </c>
    </row>
    <row r="14" spans="1:59" ht="15">
      <c r="A14" s="1" t="s">
        <v>5</v>
      </c>
      <c r="B14">
        <v>8.9037400000000009</v>
      </c>
      <c r="C14">
        <v>63.414500000000004</v>
      </c>
      <c r="D14" s="19"/>
      <c r="E14" s="20"/>
      <c r="F14" s="20"/>
      <c r="G14" s="20"/>
      <c r="I14" t="str">
        <f t="shared" si="26"/>
        <v>May</v>
      </c>
      <c r="J14" s="8">
        <f t="shared" si="32"/>
        <v>3.154034337186991</v>
      </c>
      <c r="K14">
        <f t="shared" si="27"/>
        <v>63.414500000000004</v>
      </c>
      <c r="L14" s="8">
        <f t="shared" si="33"/>
        <v>15.0352</v>
      </c>
      <c r="M14" s="7">
        <f t="shared" si="28"/>
        <v>0.1100051217145378</v>
      </c>
      <c r="N14" s="8">
        <f t="shared" si="29"/>
        <v>65.947284576968272</v>
      </c>
      <c r="O14">
        <f t="shared" si="30"/>
        <v>11.691730592477734</v>
      </c>
      <c r="P14" s="7">
        <f t="shared" si="31"/>
        <v>0.92149009619158528</v>
      </c>
      <c r="R14">
        <v>0.218</v>
      </c>
      <c r="S14">
        <v>0.7</v>
      </c>
      <c r="T14">
        <v>0.1</v>
      </c>
      <c r="U14">
        <v>0.3</v>
      </c>
      <c r="V14">
        <v>0.4</v>
      </c>
      <c r="W14">
        <v>0.5</v>
      </c>
      <c r="X14">
        <v>0.6</v>
      </c>
      <c r="AM14" s="7">
        <f t="shared" si="5"/>
        <v>0.15137449308254325</v>
      </c>
      <c r="AN14" s="7">
        <f t="shared" si="6"/>
        <v>0.67444034261478636</v>
      </c>
      <c r="AO14" s="7">
        <f t="shared" si="7"/>
        <v>2.3321027844359299E-2</v>
      </c>
      <c r="AP14" s="7">
        <f t="shared" si="8"/>
        <v>0.24036079943450173</v>
      </c>
      <c r="AQ14" s="7">
        <f t="shared" si="9"/>
        <v>0.34888068522957294</v>
      </c>
      <c r="AR14" s="7">
        <f t="shared" si="10"/>
        <v>0.45740057102464404</v>
      </c>
      <c r="AS14" s="7">
        <f t="shared" si="11"/>
        <v>0.56592045681971515</v>
      </c>
      <c r="AT14" s="7">
        <f t="shared" si="12"/>
        <v>0</v>
      </c>
      <c r="AU14" s="7">
        <f t="shared" si="13"/>
        <v>0</v>
      </c>
      <c r="AV14" s="7">
        <f t="shared" si="14"/>
        <v>0</v>
      </c>
      <c r="AW14" s="7">
        <f t="shared" si="15"/>
        <v>0</v>
      </c>
      <c r="AX14" s="7">
        <f t="shared" si="16"/>
        <v>0</v>
      </c>
      <c r="AY14" s="7">
        <f t="shared" si="17"/>
        <v>0</v>
      </c>
      <c r="AZ14" s="7">
        <f t="shared" si="18"/>
        <v>0</v>
      </c>
      <c r="BA14" s="7">
        <f t="shared" si="19"/>
        <v>0</v>
      </c>
      <c r="BB14" s="7">
        <f t="shared" si="20"/>
        <v>0</v>
      </c>
      <c r="BC14" s="7">
        <f t="shared" si="21"/>
        <v>0</v>
      </c>
      <c r="BD14" s="7">
        <f t="shared" si="22"/>
        <v>0</v>
      </c>
      <c r="BE14" s="7">
        <f t="shared" si="23"/>
        <v>0</v>
      </c>
      <c r="BF14" s="7">
        <f t="shared" si="24"/>
        <v>0</v>
      </c>
      <c r="BG14" s="7">
        <f t="shared" si="25"/>
        <v>0</v>
      </c>
    </row>
    <row r="15" spans="1:59" ht="15">
      <c r="A15" s="1" t="s">
        <v>6</v>
      </c>
      <c r="B15">
        <v>7.9448800000000004</v>
      </c>
      <c r="C15">
        <v>72.858740000000012</v>
      </c>
      <c r="D15" s="19"/>
      <c r="E15" s="20"/>
      <c r="F15" s="20"/>
      <c r="G15" s="20"/>
      <c r="I15" t="str">
        <f t="shared" si="26"/>
        <v>Jun</v>
      </c>
      <c r="J15" s="8">
        <f t="shared" si="32"/>
        <v>2.8167863986243664</v>
      </c>
      <c r="K15">
        <f t="shared" si="27"/>
        <v>72.858740000000012</v>
      </c>
      <c r="L15" s="8">
        <f t="shared" si="33"/>
        <v>20.075900000000004</v>
      </c>
      <c r="M15" s="7">
        <f t="shared" si="28"/>
        <v>0.14533588073596881</v>
      </c>
      <c r="N15" s="8">
        <f t="shared" si="29"/>
        <v>73.843014898673516</v>
      </c>
      <c r="O15">
        <f t="shared" si="30"/>
        <v>15.700486784468339</v>
      </c>
      <c r="P15" s="7">
        <f t="shared" si="31"/>
        <v>0.93592198096463353</v>
      </c>
      <c r="R15">
        <v>0.312</v>
      </c>
      <c r="S15">
        <v>0.7</v>
      </c>
      <c r="T15">
        <v>0.1</v>
      </c>
      <c r="U15">
        <v>0.3</v>
      </c>
      <c r="V15">
        <v>0.4</v>
      </c>
      <c r="W15">
        <v>0.5</v>
      </c>
      <c r="X15">
        <v>0.6</v>
      </c>
      <c r="AM15" s="7">
        <f t="shared" si="5"/>
        <v>0.26489599134011788</v>
      </c>
      <c r="AN15" s="7">
        <f t="shared" si="6"/>
        <v>0.67946046134016758</v>
      </c>
      <c r="AO15" s="7">
        <f t="shared" si="7"/>
        <v>3.8381384020502951E-2</v>
      </c>
      <c r="AP15" s="7">
        <f t="shared" si="8"/>
        <v>0.25207440979372464</v>
      </c>
      <c r="AQ15" s="7">
        <f t="shared" si="9"/>
        <v>0.35892092268033537</v>
      </c>
      <c r="AR15" s="7">
        <f t="shared" si="10"/>
        <v>0.46576743556694611</v>
      </c>
      <c r="AS15" s="7">
        <f t="shared" si="11"/>
        <v>0.57261394845355684</v>
      </c>
      <c r="AT15" s="7">
        <f t="shared" si="12"/>
        <v>0</v>
      </c>
      <c r="AU15" s="7">
        <f t="shared" si="13"/>
        <v>0</v>
      </c>
      <c r="AV15" s="7">
        <f t="shared" si="14"/>
        <v>0</v>
      </c>
      <c r="AW15" s="7">
        <f t="shared" si="15"/>
        <v>0</v>
      </c>
      <c r="AX15" s="7">
        <f t="shared" si="16"/>
        <v>0</v>
      </c>
      <c r="AY15" s="7">
        <f t="shared" si="17"/>
        <v>0</v>
      </c>
      <c r="AZ15" s="7">
        <f t="shared" si="18"/>
        <v>0</v>
      </c>
      <c r="BA15" s="7">
        <f t="shared" si="19"/>
        <v>0</v>
      </c>
      <c r="BB15" s="7">
        <f t="shared" si="20"/>
        <v>0</v>
      </c>
      <c r="BC15" s="7">
        <f t="shared" si="21"/>
        <v>0</v>
      </c>
      <c r="BD15" s="7">
        <f t="shared" si="22"/>
        <v>0</v>
      </c>
      <c r="BE15" s="7">
        <f t="shared" si="23"/>
        <v>0</v>
      </c>
      <c r="BF15" s="7">
        <f t="shared" si="24"/>
        <v>0</v>
      </c>
      <c r="BG15" s="7">
        <f t="shared" si="25"/>
        <v>0</v>
      </c>
    </row>
    <row r="16" spans="1:59" ht="15">
      <c r="A16" s="1" t="s">
        <v>7</v>
      </c>
      <c r="B16">
        <v>7.6417099999999998</v>
      </c>
      <c r="C16">
        <v>78.303740000000005</v>
      </c>
      <c r="D16" s="19"/>
      <c r="E16" s="20"/>
      <c r="F16" s="20"/>
      <c r="G16" s="20"/>
      <c r="I16" t="str">
        <f t="shared" si="26"/>
        <v>Jul</v>
      </c>
      <c r="J16" s="8">
        <f t="shared" si="32"/>
        <v>2.6057976684698545</v>
      </c>
      <c r="K16">
        <f t="shared" si="27"/>
        <v>78.303740000000005</v>
      </c>
      <c r="L16" s="8">
        <f t="shared" si="33"/>
        <v>24.211800000000004</v>
      </c>
      <c r="M16" s="7">
        <f t="shared" si="28"/>
        <v>0.18108928697749499</v>
      </c>
      <c r="N16" s="8">
        <f t="shared" si="29"/>
        <v>79.822007102393059</v>
      </c>
      <c r="O16">
        <f t="shared" si="30"/>
        <v>19.825647535729662</v>
      </c>
      <c r="P16" s="7">
        <f t="shared" si="31"/>
        <v>0.94611489919777569</v>
      </c>
      <c r="R16">
        <v>0.54700000000000004</v>
      </c>
      <c r="S16">
        <v>0.7</v>
      </c>
      <c r="T16">
        <v>0.1</v>
      </c>
      <c r="U16">
        <v>0.3</v>
      </c>
      <c r="V16">
        <v>0.4</v>
      </c>
      <c r="W16">
        <v>0.5</v>
      </c>
      <c r="X16">
        <v>0.6</v>
      </c>
      <c r="AM16" s="7">
        <f t="shared" si="5"/>
        <v>0.52119980312739489</v>
      </c>
      <c r="AN16" s="7">
        <f t="shared" si="6"/>
        <v>0.68291377690555943</v>
      </c>
      <c r="AO16" s="7">
        <f t="shared" si="7"/>
        <v>4.874133071667841E-2</v>
      </c>
      <c r="AP16" s="7">
        <f t="shared" si="8"/>
        <v>0.2601321461129722</v>
      </c>
      <c r="AQ16" s="7">
        <f t="shared" si="9"/>
        <v>0.36582755381111898</v>
      </c>
      <c r="AR16" s="7">
        <f t="shared" si="10"/>
        <v>0.47152296150926576</v>
      </c>
      <c r="AS16" s="7">
        <f t="shared" si="11"/>
        <v>0.57721836920741265</v>
      </c>
      <c r="AT16" s="7">
        <f t="shared" si="12"/>
        <v>0</v>
      </c>
      <c r="AU16" s="7">
        <f t="shared" si="13"/>
        <v>0</v>
      </c>
      <c r="AV16" s="7">
        <f t="shared" si="14"/>
        <v>0</v>
      </c>
      <c r="AW16" s="7">
        <f t="shared" si="15"/>
        <v>0</v>
      </c>
      <c r="AX16" s="7">
        <f t="shared" si="16"/>
        <v>0</v>
      </c>
      <c r="AY16" s="7">
        <f t="shared" si="17"/>
        <v>0</v>
      </c>
      <c r="AZ16" s="7">
        <f t="shared" si="18"/>
        <v>0</v>
      </c>
      <c r="BA16" s="7">
        <f t="shared" si="19"/>
        <v>0</v>
      </c>
      <c r="BB16" s="7">
        <f t="shared" si="20"/>
        <v>0</v>
      </c>
      <c r="BC16" s="7">
        <f t="shared" si="21"/>
        <v>0</v>
      </c>
      <c r="BD16" s="7">
        <f t="shared" si="22"/>
        <v>0</v>
      </c>
      <c r="BE16" s="7">
        <f t="shared" si="23"/>
        <v>0</v>
      </c>
      <c r="BF16" s="7">
        <f t="shared" si="24"/>
        <v>0</v>
      </c>
      <c r="BG16" s="7">
        <f t="shared" si="25"/>
        <v>0</v>
      </c>
    </row>
    <row r="17" spans="1:59" ht="15">
      <c r="A17" s="1" t="s">
        <v>8</v>
      </c>
      <c r="B17">
        <v>7.4030199999999997</v>
      </c>
      <c r="C17">
        <v>75.403040000000004</v>
      </c>
      <c r="D17" s="19"/>
      <c r="E17" s="20"/>
      <c r="F17" s="20"/>
      <c r="G17" s="20"/>
      <c r="I17" t="str">
        <f t="shared" si="26"/>
        <v>Aug</v>
      </c>
      <c r="J17" s="8">
        <f t="shared" si="32"/>
        <v>2.5152084167709856</v>
      </c>
      <c r="K17">
        <f t="shared" si="27"/>
        <v>75.403040000000004</v>
      </c>
      <c r="L17" s="8">
        <f t="shared" si="33"/>
        <v>24.91855</v>
      </c>
      <c r="M17" s="7">
        <f t="shared" si="28"/>
        <v>0.18788501984606829</v>
      </c>
      <c r="N17" s="8">
        <f t="shared" si="29"/>
        <v>82.696924283924574</v>
      </c>
      <c r="O17">
        <f t="shared" si="30"/>
        <v>21.101686129577431</v>
      </c>
      <c r="P17" s="7">
        <f t="shared" si="31"/>
        <v>0.94864198853868054</v>
      </c>
      <c r="R17">
        <v>0.6</v>
      </c>
      <c r="S17">
        <v>0.7</v>
      </c>
      <c r="T17">
        <v>0.1</v>
      </c>
      <c r="U17">
        <v>0.3</v>
      </c>
      <c r="V17">
        <v>0.4</v>
      </c>
      <c r="W17">
        <v>0.5</v>
      </c>
      <c r="X17">
        <v>0.6</v>
      </c>
      <c r="AM17" s="7">
        <f t="shared" si="5"/>
        <v>0.57834461806168491</v>
      </c>
      <c r="AN17" s="7">
        <f t="shared" si="6"/>
        <v>0.68375846354626368</v>
      </c>
      <c r="AO17" s="7">
        <f t="shared" si="7"/>
        <v>5.1275390638791163E-2</v>
      </c>
      <c r="AP17" s="7">
        <f t="shared" si="8"/>
        <v>0.26210308160794882</v>
      </c>
      <c r="AQ17" s="7">
        <f t="shared" si="9"/>
        <v>0.36751692709252748</v>
      </c>
      <c r="AR17" s="7">
        <f t="shared" si="10"/>
        <v>0.47293077257710625</v>
      </c>
      <c r="AS17" s="7">
        <f t="shared" si="11"/>
        <v>0.57834461806168491</v>
      </c>
      <c r="AT17" s="7">
        <f t="shared" si="12"/>
        <v>0</v>
      </c>
      <c r="AU17" s="7">
        <f t="shared" si="13"/>
        <v>0</v>
      </c>
      <c r="AV17" s="7">
        <f t="shared" si="14"/>
        <v>0</v>
      </c>
      <c r="AW17" s="7">
        <f t="shared" si="15"/>
        <v>0</v>
      </c>
      <c r="AX17" s="7">
        <f t="shared" si="16"/>
        <v>0</v>
      </c>
      <c r="AY17" s="7">
        <f t="shared" si="17"/>
        <v>0</v>
      </c>
      <c r="AZ17" s="7">
        <f t="shared" si="18"/>
        <v>0</v>
      </c>
      <c r="BA17" s="7">
        <f t="shared" si="19"/>
        <v>0</v>
      </c>
      <c r="BB17" s="7">
        <f t="shared" si="20"/>
        <v>0</v>
      </c>
      <c r="BC17" s="7">
        <f t="shared" si="21"/>
        <v>0</v>
      </c>
      <c r="BD17" s="7">
        <f t="shared" si="22"/>
        <v>0</v>
      </c>
      <c r="BE17" s="7">
        <f t="shared" si="23"/>
        <v>0</v>
      </c>
      <c r="BF17" s="7">
        <f t="shared" si="24"/>
        <v>0</v>
      </c>
      <c r="BG17" s="7">
        <f t="shared" si="25"/>
        <v>0</v>
      </c>
    </row>
    <row r="18" spans="1:59" ht="15">
      <c r="A18" s="1" t="s">
        <v>9</v>
      </c>
      <c r="B18">
        <v>9.0676299999999994</v>
      </c>
      <c r="C18">
        <v>68.689940000000007</v>
      </c>
      <c r="D18" s="19"/>
      <c r="E18" s="20"/>
      <c r="F18" s="20"/>
      <c r="G18" s="20"/>
      <c r="I18" t="str">
        <f t="shared" si="26"/>
        <v>Sep</v>
      </c>
      <c r="J18" s="8">
        <f t="shared" si="32"/>
        <v>2.753596608891554</v>
      </c>
      <c r="K18">
        <f t="shared" si="27"/>
        <v>68.689940000000007</v>
      </c>
      <c r="L18" s="8">
        <f t="shared" si="33"/>
        <v>22.248050000000003</v>
      </c>
      <c r="M18" s="7">
        <f t="shared" si="28"/>
        <v>0.16328504233747965</v>
      </c>
      <c r="N18" s="8">
        <f t="shared" si="29"/>
        <v>75.537571236234683</v>
      </c>
      <c r="O18">
        <f t="shared" si="30"/>
        <v>17.416619080850651</v>
      </c>
      <c r="P18" s="7">
        <f t="shared" si="31"/>
        <v>0.94059664797546949</v>
      </c>
      <c r="R18">
        <v>0.58199999999999996</v>
      </c>
      <c r="S18">
        <v>0.7</v>
      </c>
      <c r="T18">
        <v>0.1</v>
      </c>
      <c r="U18">
        <v>0.3</v>
      </c>
      <c r="V18">
        <v>0.4</v>
      </c>
      <c r="W18">
        <v>0.5</v>
      </c>
      <c r="X18">
        <v>0.6</v>
      </c>
      <c r="AM18" s="7">
        <f t="shared" si="5"/>
        <v>0.55560122301126746</v>
      </c>
      <c r="AN18" s="7">
        <f t="shared" si="6"/>
        <v>0.68105350933823017</v>
      </c>
      <c r="AO18" s="7">
        <f t="shared" si="7"/>
        <v>4.3160528014690724E-2</v>
      </c>
      <c r="AP18" s="7">
        <f t="shared" si="8"/>
        <v>0.25579152178920395</v>
      </c>
      <c r="AQ18" s="7">
        <f t="shared" si="9"/>
        <v>0.36210701867646056</v>
      </c>
      <c r="AR18" s="7">
        <f t="shared" si="10"/>
        <v>0.46842251556371706</v>
      </c>
      <c r="AS18" s="7">
        <f t="shared" si="11"/>
        <v>0.57473801245097367</v>
      </c>
      <c r="AT18" s="7">
        <f t="shared" si="12"/>
        <v>0</v>
      </c>
      <c r="AU18" s="7">
        <f t="shared" si="13"/>
        <v>0</v>
      </c>
      <c r="AV18" s="7">
        <f t="shared" si="14"/>
        <v>0</v>
      </c>
      <c r="AW18" s="7">
        <f t="shared" si="15"/>
        <v>0</v>
      </c>
      <c r="AX18" s="7">
        <f t="shared" si="16"/>
        <v>0</v>
      </c>
      <c r="AY18" s="7">
        <f t="shared" si="17"/>
        <v>0</v>
      </c>
      <c r="AZ18" s="7">
        <f t="shared" si="18"/>
        <v>0</v>
      </c>
      <c r="BA18" s="7">
        <f t="shared" si="19"/>
        <v>0</v>
      </c>
      <c r="BB18" s="7">
        <f t="shared" si="20"/>
        <v>0</v>
      </c>
      <c r="BC18" s="7">
        <f t="shared" si="21"/>
        <v>0</v>
      </c>
      <c r="BD18" s="7">
        <f t="shared" si="22"/>
        <v>0</v>
      </c>
      <c r="BE18" s="7">
        <f t="shared" si="23"/>
        <v>0</v>
      </c>
      <c r="BF18" s="7">
        <f t="shared" si="24"/>
        <v>0</v>
      </c>
      <c r="BG18" s="7">
        <f t="shared" si="25"/>
        <v>0</v>
      </c>
    </row>
    <row r="19" spans="1:59" ht="15">
      <c r="A19" s="1" t="s">
        <v>10</v>
      </c>
      <c r="B19">
        <v>9.6580700000000004</v>
      </c>
      <c r="C19">
        <v>57.390619999999998</v>
      </c>
      <c r="D19" s="19"/>
      <c r="E19" s="20"/>
      <c r="F19" s="20"/>
      <c r="G19" s="20"/>
      <c r="I19" t="str">
        <f t="shared" si="26"/>
        <v>Oct</v>
      </c>
      <c r="J19" s="8">
        <f t="shared" si="32"/>
        <v>3.1306004328378401</v>
      </c>
      <c r="K19">
        <f t="shared" si="27"/>
        <v>57.390619999999998</v>
      </c>
      <c r="L19" s="8">
        <f t="shared" si="33"/>
        <v>17.244600000000002</v>
      </c>
      <c r="M19" s="7">
        <f t="shared" si="28"/>
        <v>0.12446943947038254</v>
      </c>
      <c r="N19" s="8">
        <f t="shared" si="29"/>
        <v>66.440928653246004</v>
      </c>
      <c r="O19">
        <f t="shared" si="30"/>
        <v>12.740270979543444</v>
      </c>
      <c r="P19" s="7">
        <f t="shared" si="31"/>
        <v>0.92585781694370828</v>
      </c>
      <c r="R19">
        <v>0.41599999999999998</v>
      </c>
      <c r="S19">
        <v>0.52400000000000002</v>
      </c>
      <c r="T19">
        <v>0.1</v>
      </c>
      <c r="U19">
        <v>0.3</v>
      </c>
      <c r="V19">
        <v>0.4</v>
      </c>
      <c r="W19">
        <v>0.5</v>
      </c>
      <c r="X19">
        <v>0.6</v>
      </c>
      <c r="AM19" s="7">
        <f t="shared" si="5"/>
        <v>0.36923360227404445</v>
      </c>
      <c r="AN19" s="7">
        <f t="shared" si="6"/>
        <v>0.48588218267541983</v>
      </c>
      <c r="AO19" s="7">
        <f t="shared" si="7"/>
        <v>2.7928496655205581E-2</v>
      </c>
      <c r="AP19" s="7">
        <f t="shared" si="8"/>
        <v>0.24394438628738213</v>
      </c>
      <c r="AQ19" s="7">
        <f t="shared" si="9"/>
        <v>0.35195233110347035</v>
      </c>
      <c r="AR19" s="7">
        <f t="shared" si="10"/>
        <v>0.45996027591955868</v>
      </c>
      <c r="AS19" s="7">
        <f t="shared" si="11"/>
        <v>0.5679682207356469</v>
      </c>
      <c r="AT19" s="7">
        <f t="shared" si="12"/>
        <v>0</v>
      </c>
      <c r="AU19" s="7">
        <f t="shared" si="13"/>
        <v>0</v>
      </c>
      <c r="AV19" s="7">
        <f t="shared" si="14"/>
        <v>0</v>
      </c>
      <c r="AW19" s="7">
        <f t="shared" si="15"/>
        <v>0</v>
      </c>
      <c r="AX19" s="7">
        <f t="shared" si="16"/>
        <v>0</v>
      </c>
      <c r="AY19" s="7">
        <f t="shared" si="17"/>
        <v>0</v>
      </c>
      <c r="AZ19" s="7">
        <f t="shared" si="18"/>
        <v>0</v>
      </c>
      <c r="BA19" s="7">
        <f t="shared" si="19"/>
        <v>0</v>
      </c>
      <c r="BB19" s="7">
        <f t="shared" si="20"/>
        <v>0</v>
      </c>
      <c r="BC19" s="7">
        <f t="shared" si="21"/>
        <v>0</v>
      </c>
      <c r="BD19" s="7">
        <f t="shared" si="22"/>
        <v>0</v>
      </c>
      <c r="BE19" s="7">
        <f t="shared" si="23"/>
        <v>0</v>
      </c>
      <c r="BF19" s="7">
        <f t="shared" si="24"/>
        <v>0</v>
      </c>
      <c r="BG19" s="7">
        <f t="shared" si="25"/>
        <v>0</v>
      </c>
    </row>
    <row r="20" spans="1:59" ht="15" customHeight="1">
      <c r="A20" s="9" t="s">
        <v>11</v>
      </c>
      <c r="B20">
        <v>11.337</v>
      </c>
      <c r="C20">
        <v>47.213492000000002</v>
      </c>
      <c r="D20" s="19"/>
      <c r="E20" s="20"/>
      <c r="F20" s="20"/>
      <c r="G20" s="20"/>
      <c r="I20" t="str">
        <f t="shared" si="26"/>
        <v>Nov</v>
      </c>
      <c r="J20" s="8">
        <f t="shared" si="32"/>
        <v>3.5099983033724107</v>
      </c>
      <c r="K20">
        <f t="shared" si="27"/>
        <v>47.213492000000002</v>
      </c>
      <c r="L20" s="8">
        <f t="shared" si="33"/>
        <v>11.278919999999999</v>
      </c>
      <c r="M20" s="7">
        <f t="shared" si="28"/>
        <v>8.8686278276137884E-2</v>
      </c>
      <c r="N20" s="8">
        <f t="shared" si="29"/>
        <v>59.259287903402502</v>
      </c>
      <c r="O20">
        <f t="shared" si="30"/>
        <v>9.2426826199480132</v>
      </c>
      <c r="P20" s="7">
        <f t="shared" si="31"/>
        <v>0.90896403181151808</v>
      </c>
      <c r="R20">
        <v>0.32200000000000001</v>
      </c>
      <c r="S20">
        <v>0.4</v>
      </c>
      <c r="T20">
        <v>0.1</v>
      </c>
      <c r="U20">
        <v>0.3</v>
      </c>
      <c r="V20">
        <v>0.4</v>
      </c>
      <c r="W20">
        <v>0.5</v>
      </c>
      <c r="X20">
        <v>0.6</v>
      </c>
      <c r="AM20" s="7">
        <f t="shared" si="5"/>
        <v>0.25409589788852127</v>
      </c>
      <c r="AN20" s="7">
        <f t="shared" si="6"/>
        <v>0.33990787423762947</v>
      </c>
      <c r="AO20" s="7">
        <f t="shared" si="7"/>
        <v>0.01</v>
      </c>
      <c r="AP20" s="7">
        <f t="shared" si="8"/>
        <v>0.22989251994390103</v>
      </c>
      <c r="AQ20" s="7">
        <f t="shared" si="9"/>
        <v>0.33990787423762947</v>
      </c>
      <c r="AR20" s="7">
        <f t="shared" si="10"/>
        <v>0.4499232285313578</v>
      </c>
      <c r="AS20" s="7">
        <f t="shared" si="11"/>
        <v>0.55993858282508624</v>
      </c>
      <c r="AT20" s="7">
        <f t="shared" si="12"/>
        <v>0</v>
      </c>
      <c r="AU20" s="7">
        <f t="shared" si="13"/>
        <v>0</v>
      </c>
      <c r="AV20" s="7">
        <f t="shared" si="14"/>
        <v>0</v>
      </c>
      <c r="AW20" s="7">
        <f t="shared" si="15"/>
        <v>0</v>
      </c>
      <c r="AX20" s="7">
        <f t="shared" si="16"/>
        <v>0</v>
      </c>
      <c r="AY20" s="7">
        <f t="shared" si="17"/>
        <v>0</v>
      </c>
      <c r="AZ20" s="7">
        <f t="shared" si="18"/>
        <v>0</v>
      </c>
      <c r="BA20" s="7">
        <f t="shared" si="19"/>
        <v>0</v>
      </c>
      <c r="BB20" s="7">
        <f t="shared" si="20"/>
        <v>0</v>
      </c>
      <c r="BC20" s="7">
        <f t="shared" si="21"/>
        <v>0</v>
      </c>
      <c r="BD20" s="7">
        <f t="shared" si="22"/>
        <v>0</v>
      </c>
      <c r="BE20" s="7">
        <f t="shared" si="23"/>
        <v>0</v>
      </c>
      <c r="BF20" s="7">
        <f t="shared" si="24"/>
        <v>0</v>
      </c>
      <c r="BG20" s="7">
        <f t="shared" si="25"/>
        <v>0</v>
      </c>
    </row>
    <row r="21" spans="1:59" ht="15">
      <c r="A21" s="1" t="s">
        <v>12</v>
      </c>
      <c r="B21">
        <v>11.4594</v>
      </c>
      <c r="C21">
        <v>39.539659999999998</v>
      </c>
      <c r="D21" s="19"/>
      <c r="E21" s="20"/>
      <c r="F21" s="20"/>
      <c r="G21" s="20"/>
      <c r="I21" t="str">
        <f>A21</f>
        <v>Dec</v>
      </c>
      <c r="J21" s="8">
        <f>(B20+B21)/2*$J$5*1609.344/(60*60)</f>
        <v>3.8111482992435293</v>
      </c>
      <c r="K21">
        <f t="shared" si="27"/>
        <v>39.539659999999998</v>
      </c>
      <c r="L21" s="8">
        <f t="shared" si="33"/>
        <v>6.3203199999999997</v>
      </c>
      <c r="M21" s="7">
        <f t="shared" si="28"/>
        <v>6.6012436006112327E-2</v>
      </c>
      <c r="N21" s="8">
        <f t="shared" si="29"/>
        <v>54.576726925395604</v>
      </c>
      <c r="O21">
        <f t="shared" si="30"/>
        <v>7.2748785787121184</v>
      </c>
      <c r="P21" s="7">
        <f t="shared" si="31"/>
        <v>0.89557747304911339</v>
      </c>
      <c r="R21">
        <v>0.27600000000000002</v>
      </c>
      <c r="S21">
        <v>0.4</v>
      </c>
      <c r="T21">
        <v>0.1</v>
      </c>
      <c r="U21">
        <v>0.3</v>
      </c>
      <c r="V21">
        <v>0.4</v>
      </c>
      <c r="W21">
        <v>0.5</v>
      </c>
      <c r="X21">
        <v>0.6</v>
      </c>
      <c r="AM21" s="7">
        <f t="shared" si="5"/>
        <v>0.19158306032972772</v>
      </c>
      <c r="AN21" s="7">
        <f t="shared" si="6"/>
        <v>0.33004121021800648</v>
      </c>
      <c r="AO21" s="7">
        <f t="shared" si="7"/>
        <v>0.01</v>
      </c>
      <c r="AP21" s="7">
        <f t="shared" si="8"/>
        <v>0.21838141192100746</v>
      </c>
      <c r="AQ21" s="7">
        <f t="shared" si="9"/>
        <v>0.33004121021800648</v>
      </c>
      <c r="AR21" s="7">
        <f t="shared" si="10"/>
        <v>0.44170100851500538</v>
      </c>
      <c r="AS21" s="7">
        <f t="shared" si="11"/>
        <v>0.55336080681200417</v>
      </c>
      <c r="AT21" s="7">
        <f t="shared" si="12"/>
        <v>0</v>
      </c>
      <c r="AU21" s="7">
        <f t="shared" si="13"/>
        <v>0</v>
      </c>
      <c r="AV21" s="7">
        <f t="shared" si="14"/>
        <v>0</v>
      </c>
      <c r="AW21" s="7">
        <f t="shared" si="15"/>
        <v>0</v>
      </c>
      <c r="AX21" s="7">
        <f t="shared" si="16"/>
        <v>0</v>
      </c>
      <c r="AY21" s="7">
        <f t="shared" si="17"/>
        <v>0</v>
      </c>
      <c r="AZ21" s="7">
        <f t="shared" si="18"/>
        <v>0</v>
      </c>
      <c r="BA21" s="7">
        <f t="shared" si="19"/>
        <v>0</v>
      </c>
      <c r="BB21" s="7">
        <f t="shared" si="20"/>
        <v>0</v>
      </c>
      <c r="BC21" s="7">
        <f t="shared" si="21"/>
        <v>0</v>
      </c>
      <c r="BD21" s="7">
        <f t="shared" si="22"/>
        <v>0</v>
      </c>
      <c r="BE21" s="7">
        <f t="shared" si="23"/>
        <v>0</v>
      </c>
      <c r="BF21" s="7">
        <f t="shared" si="24"/>
        <v>0</v>
      </c>
      <c r="BG21" s="7">
        <f t="shared" si="25"/>
        <v>0</v>
      </c>
    </row>
    <row r="22" spans="1:59" ht="15">
      <c r="A22" s="1" t="s">
        <v>13</v>
      </c>
      <c r="B22">
        <f>AVERAGE(B10:B21)</f>
        <v>9.8389566666666664</v>
      </c>
      <c r="C22">
        <f>AVERAGE(C10:C21)</f>
        <v>56.346443000000001</v>
      </c>
      <c r="D22" s="19"/>
      <c r="E22" s="20"/>
      <c r="F22" s="20"/>
      <c r="G22" s="21"/>
    </row>
    <row r="23" spans="1:59">
      <c r="I23" t="s">
        <v>50</v>
      </c>
      <c r="J23">
        <v>5</v>
      </c>
      <c r="L23">
        <v>18</v>
      </c>
      <c r="M23">
        <f t="shared" si="28"/>
        <v>0.12977102815536123</v>
      </c>
      <c r="N23">
        <f>208/J23</f>
        <v>41.6</v>
      </c>
      <c r="O23">
        <f>(M23+$L$2)*N23</f>
        <v>8.1974856579011313</v>
      </c>
      <c r="P23">
        <f t="shared" si="31"/>
        <v>0.90231236254445712</v>
      </c>
      <c r="AH23" s="16"/>
      <c r="AI23" s="16"/>
      <c r="AJ23" s="16"/>
      <c r="AK23" s="24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</row>
    <row r="24" spans="1:59" ht="23">
      <c r="A24" s="5"/>
      <c r="AH24" s="16"/>
      <c r="AI24" s="16"/>
      <c r="AJ24" s="16"/>
      <c r="AK24" s="24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</row>
    <row r="25" spans="1:59" ht="18" customHeight="1">
      <c r="Q25" t="s">
        <v>81</v>
      </c>
      <c r="R25" t="s">
        <v>70</v>
      </c>
      <c r="AH25" s="16"/>
      <c r="AI25" s="16"/>
      <c r="AJ25" s="16"/>
      <c r="AK25" s="24"/>
      <c r="AL25" s="16"/>
      <c r="AM25" t="s">
        <v>55</v>
      </c>
      <c r="AN25" s="26" t="str">
        <f>T3</f>
        <v>2060 A1B</v>
      </c>
      <c r="BA25" s="16"/>
      <c r="BB25" s="16"/>
    </row>
    <row r="26" spans="1:59" ht="15">
      <c r="A26" s="6"/>
      <c r="R26" s="10" t="s">
        <v>17</v>
      </c>
      <c r="S26" s="10" t="s">
        <v>18</v>
      </c>
      <c r="T26" s="10" t="s">
        <v>19</v>
      </c>
      <c r="U26" s="10" t="s">
        <v>20</v>
      </c>
      <c r="V26" s="10" t="s">
        <v>21</v>
      </c>
      <c r="W26" s="10" t="s">
        <v>22</v>
      </c>
      <c r="X26" s="10" t="s">
        <v>23</v>
      </c>
      <c r="Y26" s="10" t="s">
        <v>24</v>
      </c>
      <c r="Z26" s="10" t="s">
        <v>25</v>
      </c>
      <c r="AA26" s="10" t="s">
        <v>26</v>
      </c>
      <c r="AB26" s="10" t="s">
        <v>27</v>
      </c>
      <c r="AC26" s="10" t="s">
        <v>28</v>
      </c>
      <c r="AH26" s="16"/>
      <c r="AI26" s="16"/>
      <c r="AJ26" s="16"/>
      <c r="AK26" s="24"/>
      <c r="AL26" s="16"/>
      <c r="AN26" t="s">
        <v>82</v>
      </c>
      <c r="AO26" t="str">
        <f t="array" ref="AO26:AZ26">TRANSPOSE(I10:I21)</f>
        <v>Jan</v>
      </c>
      <c r="AP26" t="str">
        <v>Feb</v>
      </c>
      <c r="AQ26" t="str">
        <v>Mar</v>
      </c>
      <c r="AR26" t="str">
        <v>Apr</v>
      </c>
      <c r="AS26" t="str">
        <v>May</v>
      </c>
      <c r="AT26" t="str">
        <v>Jun</v>
      </c>
      <c r="AU26" t="str">
        <v>Jul</v>
      </c>
      <c r="AV26" t="str">
        <v>Aug</v>
      </c>
      <c r="AW26" t="str">
        <v>Sep</v>
      </c>
      <c r="AX26" t="str">
        <v>Oct</v>
      </c>
      <c r="AY26" t="str">
        <v>Nov</v>
      </c>
      <c r="AZ26" t="str">
        <v>Dec</v>
      </c>
      <c r="BA26" s="16"/>
      <c r="BB26" s="16"/>
    </row>
    <row r="27" spans="1:59" ht="15">
      <c r="A27" s="6"/>
      <c r="B27">
        <v>2.5157799999999999</v>
      </c>
      <c r="C27">
        <f>B27*1.8+32</f>
        <v>36.528404000000002</v>
      </c>
      <c r="Q27" s="24" t="s">
        <v>78</v>
      </c>
      <c r="R27" s="10">
        <v>0.23200000000000001</v>
      </c>
      <c r="S27" s="10">
        <v>0.221</v>
      </c>
      <c r="T27" s="10">
        <v>0.20799999999999999</v>
      </c>
      <c r="U27" s="10">
        <v>0.2</v>
      </c>
      <c r="V27" s="10">
        <v>0.218</v>
      </c>
      <c r="W27" s="10">
        <v>0.312</v>
      </c>
      <c r="X27" s="10">
        <v>0.54700000000000004</v>
      </c>
      <c r="Y27" s="10">
        <v>0.6</v>
      </c>
      <c r="Z27" s="10">
        <v>0.58199999999999996</v>
      </c>
      <c r="AA27" s="10">
        <v>0.41599999999999998</v>
      </c>
      <c r="AB27" s="10">
        <v>0.32200000000000001</v>
      </c>
      <c r="AC27" s="10">
        <v>0.27600000000000002</v>
      </c>
      <c r="AH27" s="16"/>
      <c r="AI27" s="16"/>
      <c r="AJ27" s="16"/>
      <c r="AK27" s="24"/>
      <c r="AL27" s="16"/>
      <c r="AN27" t="str">
        <f t="array" ref="AN27:AZ47">TRANSPOSE(AM9:BG21)</f>
        <v>alf, hom, hwm, hyo, hw, lwm, nal, nhi, nho,nhy,nlo</v>
      </c>
      <c r="AO27" s="7">
        <v>0.13616641787985651</v>
      </c>
      <c r="AP27" s="7">
        <v>0.12287831252706893</v>
      </c>
      <c r="AQ27" s="7">
        <v>0.11371691485758528</v>
      </c>
      <c r="AR27" s="7">
        <v>0.11677144949041263</v>
      </c>
      <c r="AS27" s="7">
        <v>0.15137449308254325</v>
      </c>
      <c r="AT27" s="7">
        <v>0.26489599134011788</v>
      </c>
      <c r="AU27" s="7">
        <v>0.52119980312739489</v>
      </c>
      <c r="AV27" s="7">
        <v>0.57834461806168491</v>
      </c>
      <c r="AW27" s="7">
        <v>0.55560122301126746</v>
      </c>
      <c r="AX27" s="7">
        <v>0.36923360227404445</v>
      </c>
      <c r="AY27" s="7">
        <v>0.25409589788852127</v>
      </c>
      <c r="AZ27" s="7">
        <v>0.19158306032972772</v>
      </c>
      <c r="BA27" s="16"/>
      <c r="BB27" s="16"/>
    </row>
    <row r="28" spans="1:59">
      <c r="A28" s="14"/>
      <c r="B28">
        <v>3.33256</v>
      </c>
      <c r="C28">
        <f t="shared" ref="C28:C39" si="34">B28*1.8+32</f>
        <v>37.998607999999997</v>
      </c>
      <c r="D28" s="15"/>
      <c r="E28" s="15"/>
      <c r="F28" s="15"/>
      <c r="G28" s="15"/>
      <c r="H28" s="16"/>
      <c r="I28" s="16"/>
      <c r="J28" s="16"/>
      <c r="K28" s="16"/>
      <c r="L28" s="16"/>
      <c r="M28" s="16"/>
      <c r="N28" s="16"/>
      <c r="R28" t="s">
        <v>71</v>
      </c>
      <c r="AH28" s="16"/>
      <c r="AI28" s="16"/>
      <c r="AJ28" s="16"/>
      <c r="AK28" s="24"/>
      <c r="AL28" s="16"/>
      <c r="AN28" t="str">
        <v>for</v>
      </c>
      <c r="AO28" s="7">
        <v>0.32513001396863794</v>
      </c>
      <c r="AP28" s="7">
        <v>0.32442488769735733</v>
      </c>
      <c r="AQ28" s="7">
        <v>0.3285734203466556</v>
      </c>
      <c r="AR28" s="7">
        <v>0.47447901244679558</v>
      </c>
      <c r="AS28" s="7">
        <v>0.67444034261478636</v>
      </c>
      <c r="AT28" s="7">
        <v>0.67946046134016758</v>
      </c>
      <c r="AU28" s="7">
        <v>0.68291377690555943</v>
      </c>
      <c r="AV28" s="7">
        <v>0.68375846354626368</v>
      </c>
      <c r="AW28" s="7">
        <v>0.68105350933823017</v>
      </c>
      <c r="AX28" s="7">
        <v>0.48588218267541983</v>
      </c>
      <c r="AY28" s="7">
        <v>0.33990787423762947</v>
      </c>
      <c r="AZ28" s="7">
        <v>0.33004121021800648</v>
      </c>
      <c r="BA28" s="16"/>
      <c r="BB28" s="16"/>
    </row>
    <row r="29" spans="1:59" ht="15">
      <c r="A29" s="17"/>
      <c r="B29">
        <v>6.72464</v>
      </c>
      <c r="C29">
        <f t="shared" si="34"/>
        <v>44.104351999999999</v>
      </c>
      <c r="D29" s="16"/>
      <c r="E29" s="16"/>
      <c r="F29" s="16"/>
      <c r="G29" s="16"/>
      <c r="H29" s="15"/>
      <c r="I29" s="15"/>
      <c r="J29" s="15"/>
      <c r="K29" s="15"/>
      <c r="L29" s="15"/>
      <c r="M29" s="15"/>
      <c r="N29" s="15"/>
      <c r="Q29" t="s">
        <v>79</v>
      </c>
      <c r="R29" s="10">
        <v>0.4</v>
      </c>
      <c r="S29" s="10">
        <v>0.4</v>
      </c>
      <c r="T29" s="10">
        <v>0.4</v>
      </c>
      <c r="U29" s="10">
        <v>0.52400000000000002</v>
      </c>
      <c r="V29" s="10">
        <v>0.7</v>
      </c>
      <c r="W29" s="10">
        <v>0.7</v>
      </c>
      <c r="X29" s="10">
        <v>0.7</v>
      </c>
      <c r="Y29" s="10">
        <v>0.7</v>
      </c>
      <c r="Z29" s="10">
        <v>0.7</v>
      </c>
      <c r="AA29" s="10">
        <v>0.52400000000000002</v>
      </c>
      <c r="AB29" s="10">
        <v>0.4</v>
      </c>
      <c r="AC29" s="10">
        <v>0.4</v>
      </c>
      <c r="AH29" s="16"/>
      <c r="AI29" s="16"/>
      <c r="AJ29" s="16"/>
      <c r="AK29" s="24"/>
      <c r="AL29" s="16"/>
      <c r="AN29" t="str">
        <v>trp,urs,ccn,rcn</v>
      </c>
      <c r="AO29" s="7">
        <v>0.01</v>
      </c>
      <c r="AP29" s="7">
        <v>0.01</v>
      </c>
      <c r="AQ29" s="7">
        <v>0.01</v>
      </c>
      <c r="AR29" s="7">
        <v>0.01</v>
      </c>
      <c r="AS29" s="7">
        <v>2.3321027844359299E-2</v>
      </c>
      <c r="AT29" s="7">
        <v>3.8381384020502951E-2</v>
      </c>
      <c r="AU29" s="7">
        <v>4.874133071667841E-2</v>
      </c>
      <c r="AV29" s="7">
        <v>5.1275390638791163E-2</v>
      </c>
      <c r="AW29" s="7">
        <v>4.3160528014690724E-2</v>
      </c>
      <c r="AX29" s="7">
        <v>2.7928496655205581E-2</v>
      </c>
      <c r="AY29" s="7">
        <v>0.01</v>
      </c>
      <c r="AZ29" s="7">
        <v>0.01</v>
      </c>
      <c r="BA29" s="16"/>
      <c r="BB29" s="16"/>
    </row>
    <row r="30" spans="1:59">
      <c r="B30">
        <v>12.617900000000001</v>
      </c>
      <c r="C30">
        <f t="shared" si="34"/>
        <v>54.712220000000002</v>
      </c>
      <c r="R30" t="s">
        <v>72</v>
      </c>
      <c r="AH30" s="16"/>
      <c r="AI30" s="16"/>
      <c r="AJ30" s="16"/>
      <c r="AK30" s="24"/>
      <c r="AL30" s="16"/>
      <c r="AN30" t="str">
        <v>ces,nex,rex</v>
      </c>
      <c r="AO30" s="7">
        <v>0.21265168296341097</v>
      </c>
      <c r="AP30" s="7">
        <v>0.21182903564691702</v>
      </c>
      <c r="AQ30" s="7">
        <v>0.21666899040443155</v>
      </c>
      <c r="AR30" s="7">
        <v>0.22717501830411113</v>
      </c>
      <c r="AS30" s="7">
        <v>0.24036079943450173</v>
      </c>
      <c r="AT30" s="7">
        <v>0.25207440979372464</v>
      </c>
      <c r="AU30" s="7">
        <v>0.2601321461129722</v>
      </c>
      <c r="AV30" s="7">
        <v>0.26210308160794882</v>
      </c>
      <c r="AW30" s="7">
        <v>0.25579152178920395</v>
      </c>
      <c r="AX30" s="7">
        <v>0.24394438628738213</v>
      </c>
      <c r="AY30" s="7">
        <v>0.22989251994390103</v>
      </c>
      <c r="AZ30" s="7">
        <v>0.21838141192100746</v>
      </c>
      <c r="BA30" s="16"/>
      <c r="BB30" s="24"/>
    </row>
    <row r="31" spans="1:59">
      <c r="B31">
        <v>17.452500000000001</v>
      </c>
      <c r="C31">
        <f t="shared" si="34"/>
        <v>63.414500000000004</v>
      </c>
      <c r="Q31" t="s">
        <v>73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H31" s="16"/>
      <c r="AI31" s="16"/>
      <c r="AJ31" s="16"/>
      <c r="AK31" s="24" t="s">
        <v>83</v>
      </c>
      <c r="AL31" s="16"/>
      <c r="AN31" s="27" t="str">
        <v>none</v>
      </c>
      <c r="AO31" s="28">
        <v>0.32513001396863794</v>
      </c>
      <c r="AP31" s="28">
        <v>0.32442488769735733</v>
      </c>
      <c r="AQ31" s="28">
        <v>0.3285734203466556</v>
      </c>
      <c r="AR31" s="28">
        <v>0.33757858711780953</v>
      </c>
      <c r="AS31" s="28">
        <v>0.34888068522957294</v>
      </c>
      <c r="AT31" s="28">
        <v>0.35892092268033537</v>
      </c>
      <c r="AU31" s="28">
        <v>0.36582755381111898</v>
      </c>
      <c r="AV31" s="28">
        <v>0.36751692709252748</v>
      </c>
      <c r="AW31" s="28">
        <v>0.36210701867646056</v>
      </c>
      <c r="AX31" s="28">
        <v>0.35195233110347035</v>
      </c>
      <c r="AY31" s="28">
        <v>0.33990787423762947</v>
      </c>
      <c r="AZ31" s="28">
        <v>0.33004121021800648</v>
      </c>
      <c r="BA31" s="16"/>
      <c r="BB31" s="16"/>
    </row>
    <row r="32" spans="1:59">
      <c r="B32">
        <v>22.699300000000001</v>
      </c>
      <c r="C32">
        <f t="shared" si="34"/>
        <v>72.858740000000012</v>
      </c>
      <c r="Q32" t="s">
        <v>74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  <c r="X32">
        <v>0.3</v>
      </c>
      <c r="Y32">
        <v>0.3</v>
      </c>
      <c r="Z32">
        <v>0.3</v>
      </c>
      <c r="AA32">
        <v>0.3</v>
      </c>
      <c r="AB32">
        <v>0.3</v>
      </c>
      <c r="AC32">
        <v>0.3</v>
      </c>
      <c r="AH32" s="16"/>
      <c r="AI32" s="16"/>
      <c r="AJ32" s="16"/>
      <c r="AK32" s="24"/>
      <c r="AL32" s="16"/>
      <c r="AN32" t="str">
        <v>npa,pas,hvf</v>
      </c>
      <c r="AO32" s="7">
        <v>0.43760834497386492</v>
      </c>
      <c r="AP32" s="7">
        <v>0.43702073974779776</v>
      </c>
      <c r="AQ32" s="7">
        <v>0.44047785028887965</v>
      </c>
      <c r="AR32" s="7">
        <v>0.44798215593150792</v>
      </c>
      <c r="AS32" s="7">
        <v>0.45740057102464404</v>
      </c>
      <c r="AT32" s="7">
        <v>0.46576743556694611</v>
      </c>
      <c r="AU32" s="7">
        <v>0.47152296150926576</v>
      </c>
      <c r="AV32" s="7">
        <v>0.47293077257710625</v>
      </c>
      <c r="AW32" s="7">
        <v>0.46842251556371706</v>
      </c>
      <c r="AX32" s="7">
        <v>0.45996027591955868</v>
      </c>
      <c r="AY32" s="7">
        <v>0.4499232285313578</v>
      </c>
      <c r="AZ32" s="7">
        <v>0.44170100851500538</v>
      </c>
      <c r="BA32" s="16"/>
      <c r="BB32" s="24"/>
    </row>
    <row r="33" spans="2:54">
      <c r="B33">
        <v>25.724299999999999</v>
      </c>
      <c r="C33">
        <f t="shared" si="34"/>
        <v>78.303740000000005</v>
      </c>
      <c r="Q33" t="s">
        <v>75</v>
      </c>
      <c r="R33">
        <v>0.4</v>
      </c>
      <c r="S33">
        <v>0.4</v>
      </c>
      <c r="T33">
        <v>0.4</v>
      </c>
      <c r="U33">
        <v>0.4</v>
      </c>
      <c r="V33">
        <v>0.4</v>
      </c>
      <c r="W33">
        <v>0.4</v>
      </c>
      <c r="X33">
        <v>0.4</v>
      </c>
      <c r="Y33">
        <v>0.4</v>
      </c>
      <c r="Z33">
        <v>0.4</v>
      </c>
      <c r="AA33">
        <v>0.4</v>
      </c>
      <c r="AB33">
        <v>0.4</v>
      </c>
      <c r="AC33">
        <v>0.4</v>
      </c>
      <c r="AH33" s="16"/>
      <c r="AI33" s="16"/>
      <c r="AJ33" s="16"/>
      <c r="AK33" s="24"/>
      <c r="AL33" s="16"/>
      <c r="AN33" t="str">
        <v>cpd,npd,rpd</v>
      </c>
      <c r="AO33" s="7">
        <v>0.55008667597909189</v>
      </c>
      <c r="AP33" s="7">
        <v>0.5496165917982383</v>
      </c>
      <c r="AQ33" s="7">
        <v>0.5523822802311037</v>
      </c>
      <c r="AR33" s="7">
        <v>0.55838572474520631</v>
      </c>
      <c r="AS33" s="7">
        <v>0.56592045681971515</v>
      </c>
      <c r="AT33" s="7">
        <v>0.57261394845355684</v>
      </c>
      <c r="AU33" s="7">
        <v>0.57721836920741265</v>
      </c>
      <c r="AV33" s="7">
        <v>0.57834461806168491</v>
      </c>
      <c r="AW33" s="7">
        <v>0.57473801245097367</v>
      </c>
      <c r="AX33" s="7">
        <v>0.5679682207356469</v>
      </c>
      <c r="AY33" s="7">
        <v>0.55993858282508624</v>
      </c>
      <c r="AZ33" s="7">
        <v>0.55336080681200417</v>
      </c>
      <c r="BA33" s="16"/>
      <c r="BB33" s="24"/>
    </row>
    <row r="34" spans="2:54">
      <c r="B34">
        <v>24.1128</v>
      </c>
      <c r="C34">
        <f t="shared" si="34"/>
        <v>75.403040000000004</v>
      </c>
      <c r="Q34" t="s">
        <v>76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H34" s="16"/>
      <c r="AI34" s="16"/>
      <c r="AJ34" s="16"/>
      <c r="AK34" s="24"/>
      <c r="AL34" s="16"/>
      <c r="AN34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16"/>
      <c r="BB34" s="24"/>
    </row>
    <row r="35" spans="2:54">
      <c r="B35">
        <v>20.383299999999998</v>
      </c>
      <c r="C35">
        <f t="shared" si="34"/>
        <v>68.689940000000007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Q35" t="s">
        <v>77</v>
      </c>
      <c r="R35">
        <v>0.6</v>
      </c>
      <c r="S35">
        <v>0.6</v>
      </c>
      <c r="T35">
        <v>0.6</v>
      </c>
      <c r="U35">
        <v>0.6</v>
      </c>
      <c r="V35">
        <v>0.6</v>
      </c>
      <c r="W35">
        <v>0.6</v>
      </c>
      <c r="X35">
        <v>0.6</v>
      </c>
      <c r="Y35">
        <v>0.6</v>
      </c>
      <c r="Z35">
        <v>0.6</v>
      </c>
      <c r="AA35">
        <v>0.6</v>
      </c>
      <c r="AB35">
        <v>0.6</v>
      </c>
      <c r="AC35">
        <v>0.6</v>
      </c>
      <c r="AH35" s="16"/>
      <c r="AI35" s="16"/>
      <c r="AJ35" s="16"/>
      <c r="AK35" s="24"/>
      <c r="AL35" s="16"/>
      <c r="AN35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16"/>
      <c r="BB35" s="24"/>
    </row>
    <row r="36" spans="2:54">
      <c r="B36">
        <v>14.1059</v>
      </c>
      <c r="C36">
        <f t="shared" si="34"/>
        <v>57.390619999999998</v>
      </c>
      <c r="D36" s="25"/>
      <c r="E36" s="25"/>
      <c r="F36" s="25"/>
      <c r="G36" s="25"/>
      <c r="H36" s="16"/>
      <c r="I36" s="16"/>
      <c r="J36" s="16"/>
      <c r="K36" s="16"/>
      <c r="L36" s="16"/>
      <c r="M36" s="16"/>
      <c r="N36" s="16"/>
      <c r="AH36" s="16"/>
      <c r="AI36" s="16"/>
      <c r="AJ36" s="16"/>
      <c r="AK36" s="24"/>
      <c r="AL36" s="16"/>
      <c r="AN36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16"/>
      <c r="BB36" s="16"/>
    </row>
    <row r="37" spans="2:54">
      <c r="B37">
        <v>8.4519400000000005</v>
      </c>
      <c r="C37">
        <f t="shared" si="34"/>
        <v>47.213492000000002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AH37" s="16"/>
      <c r="AI37" s="16"/>
      <c r="AJ37" s="16"/>
      <c r="AK37" s="24"/>
      <c r="AL37" s="16"/>
      <c r="AN3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16"/>
      <c r="BB37" s="16"/>
    </row>
    <row r="38" spans="2:54">
      <c r="B38">
        <v>4.1886999999999999</v>
      </c>
      <c r="C38">
        <f t="shared" si="34"/>
        <v>39.539659999999998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AH38" s="16"/>
      <c r="AI38" s="16"/>
      <c r="AJ38" s="16"/>
      <c r="AK38" s="24"/>
      <c r="AL38" s="16"/>
      <c r="AN3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16"/>
      <c r="BB38" s="16"/>
    </row>
    <row r="39" spans="2:54"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AH39" s="16"/>
      <c r="AI39" s="16"/>
      <c r="AJ39" s="16"/>
      <c r="AK39" s="24"/>
      <c r="AL39" s="16"/>
      <c r="AN39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16"/>
      <c r="BB39" s="16"/>
    </row>
    <row r="40" spans="2:54"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AH40" s="16"/>
      <c r="AI40" s="16"/>
      <c r="AJ40" s="16"/>
      <c r="AK40" s="24"/>
      <c r="AL40" s="16"/>
      <c r="AN40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16"/>
      <c r="BB40" s="16"/>
    </row>
    <row r="41" spans="2:54"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AH41" s="16"/>
      <c r="AI41" s="16"/>
      <c r="AJ41" s="16"/>
      <c r="AK41" s="24"/>
      <c r="AL41" s="16"/>
      <c r="AN41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16"/>
      <c r="BB41" s="16"/>
    </row>
    <row r="42" spans="2:54"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AH42" s="16"/>
      <c r="AI42" s="16"/>
      <c r="AJ42" s="16"/>
      <c r="AK42" s="24"/>
      <c r="AL42" s="16"/>
      <c r="AN42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16"/>
      <c r="BB42" s="16"/>
    </row>
    <row r="43" spans="2:54"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AH43" s="16"/>
      <c r="AI43" s="16"/>
      <c r="AJ43" s="16"/>
      <c r="AK43" s="24"/>
      <c r="AL43" s="16"/>
      <c r="AN43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16"/>
      <c r="BB43" s="16"/>
    </row>
    <row r="44" spans="2:54"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AH44" s="16"/>
      <c r="AI44" s="16"/>
      <c r="AJ44" s="16"/>
      <c r="AK44" s="24"/>
      <c r="AL44" s="16"/>
      <c r="AN44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16"/>
      <c r="BB44" s="16"/>
    </row>
    <row r="45" spans="2:54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AH45" s="16"/>
      <c r="AI45" s="16"/>
      <c r="AJ45" s="16"/>
      <c r="AK45" s="24"/>
      <c r="AL45" s="16"/>
      <c r="AN45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16"/>
      <c r="BB45" s="16"/>
    </row>
    <row r="46" spans="2:54"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AH46" s="16"/>
      <c r="AI46" s="16"/>
      <c r="AJ46" s="16"/>
      <c r="AK46" s="24"/>
      <c r="AL46" s="16"/>
      <c r="AN46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16"/>
      <c r="BB46" s="16"/>
    </row>
    <row r="47" spans="2:54">
      <c r="C47" s="16"/>
      <c r="D47" s="16"/>
      <c r="E47" s="16"/>
      <c r="F47" s="16"/>
      <c r="G47" s="16"/>
      <c r="H47" s="25"/>
      <c r="I47" s="25"/>
      <c r="J47" s="25"/>
      <c r="K47" s="25"/>
      <c r="L47" s="25"/>
      <c r="M47" s="25"/>
      <c r="N47" s="25"/>
      <c r="AH47" s="16"/>
      <c r="AI47" s="16"/>
      <c r="AJ47" s="16"/>
      <c r="AK47" s="24"/>
      <c r="AL47" s="16"/>
      <c r="AN4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16"/>
      <c r="BB47" s="16"/>
    </row>
    <row r="48" spans="2:54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AH48" s="16"/>
      <c r="AI48" s="16"/>
      <c r="AJ48" s="16"/>
      <c r="AK48" s="24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</row>
    <row r="49" spans="3:54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AH49" s="16"/>
      <c r="AI49" s="16"/>
      <c r="AJ49" s="16"/>
      <c r="AK49" s="24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</row>
    <row r="50" spans="3:54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AH50" s="16"/>
      <c r="AI50" s="16"/>
      <c r="AJ50" s="16"/>
      <c r="AK50" s="24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</row>
    <row r="51" spans="3:54"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AH51" s="16"/>
      <c r="AI51" s="16"/>
      <c r="AJ51" s="16"/>
      <c r="AK51" s="24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</row>
    <row r="52" spans="3:54"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AH52" s="16"/>
      <c r="AI52" s="16"/>
      <c r="AJ52" s="16"/>
      <c r="AK52" s="24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</row>
    <row r="53" spans="3:54"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AH53" s="16"/>
      <c r="AI53" s="16"/>
      <c r="AJ53" s="16"/>
      <c r="AK53" s="24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</row>
    <row r="54" spans="3:54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AH54" s="16"/>
      <c r="AI54" s="16"/>
      <c r="AJ54" s="16"/>
      <c r="AK54" s="24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</row>
    <row r="55" spans="3:54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AH55" s="16"/>
      <c r="AI55" s="16"/>
      <c r="AJ55" s="16"/>
      <c r="AK55" s="24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</row>
    <row r="56" spans="3:54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AH56" s="16"/>
      <c r="AI56" s="16"/>
      <c r="AJ56" s="16"/>
      <c r="AK56" s="24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</row>
    <row r="57" spans="3:54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AH57" s="16"/>
      <c r="AI57" s="16"/>
      <c r="AJ57" s="16"/>
      <c r="AK57" s="24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</row>
    <row r="58" spans="3:54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AH58" s="16"/>
      <c r="AI58" s="16"/>
      <c r="AJ58" s="16"/>
      <c r="AK58" s="24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</row>
    <row r="59" spans="3:54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AH59" s="16"/>
      <c r="AI59" s="16"/>
      <c r="AJ59" s="16"/>
      <c r="AK59" s="24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</row>
    <row r="60" spans="3:54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AH60" s="16"/>
      <c r="AI60" s="16"/>
      <c r="AJ60" s="16"/>
      <c r="AK60" s="24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</row>
    <row r="61" spans="3:54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AH61" s="16"/>
      <c r="AI61" s="16"/>
      <c r="AJ61" s="16"/>
      <c r="AK61" s="24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</row>
    <row r="62" spans="3:54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AH62" s="16"/>
      <c r="AI62" s="16"/>
      <c r="AJ62" s="16"/>
      <c r="AK62" s="24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</row>
    <row r="63" spans="3:54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AH63" s="16"/>
      <c r="AI63" s="16"/>
      <c r="AJ63" s="16"/>
      <c r="AK63" s="24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</row>
    <row r="64" spans="3:54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AH64" s="16"/>
      <c r="AI64" s="16"/>
      <c r="AJ64" s="16"/>
      <c r="AK64" s="24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</row>
    <row r="65" spans="3:54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AH65" s="16"/>
      <c r="AI65" s="16"/>
      <c r="AJ65" s="16"/>
      <c r="AK65" s="24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</row>
    <row r="66" spans="3:54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AH66" s="16"/>
      <c r="AI66" s="16"/>
      <c r="AJ66" s="16"/>
      <c r="AK66" s="24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</row>
    <row r="67" spans="3:54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AH67" s="16"/>
      <c r="AI67" s="16"/>
      <c r="AJ67" s="16"/>
      <c r="AK67" s="24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</row>
    <row r="68" spans="3:54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AH68" s="16"/>
      <c r="AI68" s="16"/>
      <c r="AJ68" s="16"/>
      <c r="AK68" s="24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</row>
    <row r="69" spans="3:54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AH69" s="16"/>
      <c r="AI69" s="16"/>
      <c r="AJ69" s="16"/>
      <c r="AK69" s="24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</row>
    <row r="70" spans="3:54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AH70" s="16"/>
      <c r="AI70" s="16"/>
      <c r="AJ70" s="16"/>
      <c r="AK70" s="24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</row>
    <row r="71" spans="3:54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AH71" s="16"/>
      <c r="AI71" s="16"/>
      <c r="AJ71" s="16"/>
      <c r="AK71" s="24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</row>
    <row r="72" spans="3:54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AH72" s="16"/>
      <c r="AI72" s="16"/>
      <c r="AJ72" s="16"/>
      <c r="AK72" s="24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</row>
    <row r="73" spans="3:54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AH73" s="16"/>
      <c r="AI73" s="16"/>
      <c r="AJ73" s="16"/>
      <c r="AK73" s="24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3:54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AH74" s="16"/>
      <c r="AI74" s="16"/>
      <c r="AJ74" s="16"/>
      <c r="AK74" s="24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</row>
    <row r="75" spans="3:54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AH75" s="16"/>
      <c r="AI75" s="16"/>
      <c r="AJ75" s="16"/>
      <c r="AK75" s="24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</row>
    <row r="76" spans="3:54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AH76" s="16"/>
      <c r="AI76" s="16"/>
      <c r="AJ76" s="16"/>
      <c r="AK76" s="24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</row>
    <row r="77" spans="3:54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AH77" s="16"/>
      <c r="AI77" s="16"/>
      <c r="AJ77" s="16"/>
      <c r="AK77" s="24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</row>
    <row r="78" spans="3:54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AH78" s="16"/>
      <c r="AI78" s="16"/>
      <c r="AJ78" s="16"/>
      <c r="AK78" s="24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</row>
    <row r="79" spans="3:54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AH79" s="16"/>
      <c r="AI79" s="16"/>
      <c r="AJ79" s="16"/>
      <c r="AK79" s="24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</row>
    <row r="80" spans="3:54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AH80" s="16"/>
      <c r="AI80" s="16"/>
      <c r="AJ80" s="16"/>
      <c r="AK80" s="24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</row>
    <row r="81" spans="3:54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AH81" s="16"/>
      <c r="AI81" s="16"/>
      <c r="AJ81" s="16"/>
      <c r="AK81" s="24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</row>
    <row r="82" spans="3:54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AH82" s="16"/>
      <c r="AI82" s="16"/>
      <c r="AJ82" s="16"/>
      <c r="AK82" s="24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</row>
    <row r="83" spans="3:54">
      <c r="AH83" s="16"/>
      <c r="AI83" s="16"/>
      <c r="AJ83" s="16"/>
      <c r="AK83" s="24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</row>
    <row r="84" spans="3:54">
      <c r="AH84" s="16"/>
      <c r="AI84" s="16"/>
      <c r="AJ84" s="16"/>
      <c r="AK84" s="24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</row>
    <row r="85" spans="3:54">
      <c r="AH85" s="16"/>
      <c r="AI85" s="16"/>
      <c r="AJ85" s="16"/>
      <c r="AK85" s="24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</row>
    <row r="86" spans="3:54">
      <c r="AH86" s="16"/>
      <c r="AI86" s="16"/>
      <c r="AJ86" s="16"/>
      <c r="AK86" s="24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</row>
    <row r="87" spans="3:54">
      <c r="AH87" s="16"/>
      <c r="AI87" s="16"/>
      <c r="AJ87" s="16"/>
      <c r="AK87" s="24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</row>
    <row r="88" spans="3:54">
      <c r="AH88" s="16"/>
      <c r="AI88" s="16"/>
      <c r="AJ88" s="16"/>
      <c r="AK88" s="24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</row>
    <row r="89" spans="3:54">
      <c r="AH89" s="16"/>
      <c r="AI89" s="16"/>
      <c r="AJ89" s="16"/>
      <c r="AK89" s="24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</row>
    <row r="90" spans="3:54">
      <c r="AH90" s="16"/>
      <c r="AI90" s="16"/>
      <c r="AJ90" s="16"/>
      <c r="AK90" s="24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</row>
    <row r="91" spans="3:54">
      <c r="AH91" s="16"/>
      <c r="AI91" s="16"/>
      <c r="AJ91" s="16"/>
      <c r="AK91" s="24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</row>
    <row r="92" spans="3:54">
      <c r="AH92" s="16"/>
      <c r="AI92" s="16"/>
      <c r="AJ92" s="16"/>
      <c r="AK92" s="24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</row>
    <row r="93" spans="3:54">
      <c r="AH93" s="16"/>
      <c r="AI93" s="16"/>
      <c r="AJ93" s="16"/>
      <c r="AK93" s="24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</row>
    <row r="94" spans="3:54">
      <c r="AH94" s="16"/>
      <c r="AI94" s="16"/>
      <c r="AJ94" s="16"/>
      <c r="AK94" s="24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</row>
    <row r="95" spans="3:54">
      <c r="AH95" s="16"/>
      <c r="AI95" s="16"/>
      <c r="AJ95" s="16"/>
      <c r="AK95" s="24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</row>
    <row r="96" spans="3:54">
      <c r="AH96" s="16"/>
      <c r="AI96" s="16"/>
      <c r="AJ96" s="16"/>
      <c r="AK96" s="24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</row>
    <row r="97" spans="34:54">
      <c r="AH97" s="16"/>
      <c r="AI97" s="16"/>
      <c r="AJ97" s="16"/>
      <c r="AK97" s="24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</row>
    <row r="98" spans="34:54">
      <c r="AH98" s="16"/>
      <c r="AI98" s="16"/>
      <c r="AJ98" s="16"/>
      <c r="AK98" s="24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</row>
    <row r="99" spans="34:54">
      <c r="AH99" s="16"/>
      <c r="AI99" s="16"/>
      <c r="AJ99" s="16"/>
      <c r="AK99" s="24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</row>
    <row r="100" spans="34:54">
      <c r="AH100" s="16"/>
      <c r="AI100" s="16"/>
      <c r="AJ100" s="16"/>
      <c r="AK100" s="24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</row>
    <row r="101" spans="34:54">
      <c r="AH101" s="16"/>
      <c r="AI101" s="16"/>
      <c r="AJ101" s="16"/>
      <c r="AK101" s="24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</row>
    <row r="102" spans="34:54">
      <c r="AH102" s="16"/>
      <c r="AI102" s="16"/>
      <c r="AJ102" s="16"/>
      <c r="AK102" s="24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34:54">
      <c r="AH103" s="16"/>
      <c r="AI103" s="16"/>
      <c r="AJ103" s="16"/>
      <c r="AK103" s="24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</row>
    <row r="104" spans="34:54">
      <c r="AH104" s="16"/>
      <c r="AI104" s="16"/>
      <c r="AJ104" s="16"/>
      <c r="AK104" s="24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</row>
    <row r="105" spans="34:54">
      <c r="AH105" s="16"/>
      <c r="AI105" s="16"/>
      <c r="AJ105" s="16"/>
      <c r="AK105" s="24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</row>
    <row r="106" spans="34:54">
      <c r="AH106" s="16"/>
      <c r="AI106" s="16"/>
      <c r="AJ106" s="16"/>
      <c r="AK106" s="24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</row>
    <row r="107" spans="34:54">
      <c r="AH107" s="16"/>
      <c r="AI107" s="16"/>
      <c r="AJ107" s="16"/>
      <c r="AK107" s="24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</row>
    <row r="108" spans="34:54">
      <c r="AH108" s="16"/>
      <c r="AI108" s="16"/>
      <c r="AJ108" s="16"/>
      <c r="AK108" s="24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</row>
    <row r="109" spans="34:54">
      <c r="AH109" s="16"/>
      <c r="AI109" s="16"/>
      <c r="AJ109" s="16"/>
      <c r="AK109" s="24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</row>
    <row r="110" spans="34:54">
      <c r="AH110" s="16"/>
      <c r="AI110" s="16"/>
      <c r="AJ110" s="16"/>
      <c r="AK110" s="24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</row>
    <row r="111" spans="34:54">
      <c r="AH111" s="16"/>
      <c r="AI111" s="16"/>
      <c r="AJ111" s="16"/>
      <c r="AK111" s="24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</row>
    <row r="112" spans="34:54">
      <c r="AH112" s="16"/>
      <c r="AI112" s="16"/>
      <c r="AJ112" s="16"/>
      <c r="AK112" s="24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</row>
    <row r="113" spans="34:54">
      <c r="AH113" s="16"/>
      <c r="AI113" s="16"/>
      <c r="AJ113" s="16"/>
      <c r="AK113" s="24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</row>
    <row r="114" spans="34:54">
      <c r="AH114" s="16"/>
      <c r="AI114" s="16"/>
      <c r="AJ114" s="16"/>
      <c r="AK114" s="24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</row>
    <row r="115" spans="34:54">
      <c r="AH115" s="16"/>
      <c r="AI115" s="16"/>
      <c r="AJ115" s="16"/>
      <c r="AK115" s="24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</row>
    <row r="116" spans="34:54">
      <c r="AH116" s="16"/>
      <c r="AI116" s="16"/>
      <c r="AJ116" s="16"/>
      <c r="AK116" s="24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</row>
    <row r="117" spans="34:54">
      <c r="AH117" s="16"/>
      <c r="AI117" s="16"/>
      <c r="AJ117" s="16"/>
      <c r="AK117" s="24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</row>
    <row r="118" spans="34:54">
      <c r="AH118" s="16"/>
      <c r="AI118" s="16"/>
      <c r="AJ118" s="16"/>
      <c r="AK118" s="24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</row>
    <row r="119" spans="34:54">
      <c r="AH119" s="16"/>
      <c r="AI119" s="16"/>
      <c r="AJ119" s="16"/>
      <c r="AK119" s="24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</row>
    <row r="120" spans="34:54">
      <c r="AH120" s="16"/>
      <c r="AI120" s="16"/>
      <c r="AJ120" s="16"/>
      <c r="AK120" s="24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</row>
    <row r="121" spans="34:54">
      <c r="AH121" s="16"/>
      <c r="AI121" s="16"/>
      <c r="AJ121" s="16"/>
      <c r="AK121" s="24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</row>
    <row r="122" spans="34:54">
      <c r="AH122" s="16"/>
      <c r="AI122" s="16"/>
      <c r="AJ122" s="16"/>
      <c r="AK122" s="24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</row>
    <row r="123" spans="34:54">
      <c r="AH123" s="16"/>
      <c r="AI123" s="16"/>
      <c r="AJ123" s="16"/>
      <c r="AK123" s="24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</row>
    <row r="124" spans="34:54">
      <c r="AH124" s="16"/>
      <c r="AI124" s="16"/>
      <c r="AJ124" s="16"/>
      <c r="AK124" s="24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</row>
    <row r="125" spans="34:54">
      <c r="AH125" s="16"/>
      <c r="AI125" s="16"/>
      <c r="AJ125" s="16"/>
      <c r="AK125" s="24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</row>
    <row r="126" spans="34:54">
      <c r="AH126" s="16"/>
      <c r="AI126" s="16"/>
      <c r="AJ126" s="16"/>
      <c r="AK126" s="24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</row>
    <row r="127" spans="34:54">
      <c r="AH127" s="16"/>
      <c r="AI127" s="16"/>
      <c r="AJ127" s="16"/>
      <c r="AK127" s="24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</row>
    <row r="128" spans="34:54">
      <c r="AH128" s="16"/>
      <c r="AI128" s="16"/>
      <c r="AJ128" s="16"/>
      <c r="AK128" s="24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</row>
    <row r="129" spans="34:54">
      <c r="AH129" s="16"/>
      <c r="AI129" s="16"/>
      <c r="AJ129" s="16"/>
      <c r="AK129" s="24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</row>
    <row r="130" spans="34:54">
      <c r="AH130" s="16"/>
      <c r="AI130" s="16"/>
      <c r="AJ130" s="16"/>
      <c r="AK130" s="24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</row>
    <row r="131" spans="34:54">
      <c r="AH131" s="16"/>
      <c r="AI131" s="16"/>
      <c r="AJ131" s="16"/>
      <c r="AK131" s="24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34:54">
      <c r="AH132" s="16"/>
      <c r="AI132" s="16"/>
      <c r="AJ132" s="16"/>
      <c r="AK132" s="24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</row>
    <row r="133" spans="34:54">
      <c r="AH133" s="16"/>
      <c r="AI133" s="16"/>
      <c r="AJ133" s="16"/>
      <c r="AK133" s="24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</row>
    <row r="134" spans="34:54">
      <c r="AH134" s="16"/>
      <c r="AI134" s="16"/>
      <c r="AJ134" s="16"/>
      <c r="AK134" s="24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</row>
    <row r="135" spans="34:54">
      <c r="AH135" s="16"/>
      <c r="AI135" s="16"/>
      <c r="AJ135" s="16"/>
      <c r="AK135" s="24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</row>
    <row r="136" spans="34:54">
      <c r="AH136" s="16"/>
      <c r="AI136" s="16"/>
      <c r="AJ136" s="16"/>
      <c r="AK136" s="24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</row>
    <row r="137" spans="34:54">
      <c r="AH137" s="16"/>
      <c r="AI137" s="16"/>
      <c r="AJ137" s="16"/>
      <c r="AK137" s="24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</row>
    <row r="138" spans="34:54">
      <c r="AH138" s="16"/>
      <c r="AI138" s="16"/>
      <c r="AJ138" s="16"/>
      <c r="AK138" s="24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</row>
    <row r="139" spans="34:54">
      <c r="AH139" s="16"/>
      <c r="AI139" s="16"/>
      <c r="AJ139" s="16"/>
      <c r="AK139" s="24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</row>
    <row r="140" spans="34:54">
      <c r="AH140" s="16"/>
      <c r="AI140" s="16"/>
      <c r="AJ140" s="16"/>
      <c r="AK140" s="24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</row>
    <row r="141" spans="34:54">
      <c r="AH141" s="16"/>
      <c r="AI141" s="16"/>
      <c r="AJ141" s="16"/>
      <c r="AK141" s="24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</row>
    <row r="142" spans="34:54">
      <c r="AH142" s="16"/>
      <c r="AI142" s="16"/>
      <c r="AJ142" s="16"/>
      <c r="AK142" s="24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</row>
    <row r="143" spans="34:54">
      <c r="AH143" s="16"/>
      <c r="AI143" s="16"/>
      <c r="AJ143" s="16"/>
      <c r="AK143" s="24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</row>
    <row r="144" spans="34:54">
      <c r="AH144" s="16"/>
      <c r="AI144" s="16"/>
      <c r="AJ144" s="16"/>
      <c r="AK144" s="24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</row>
    <row r="145" spans="34:54">
      <c r="AH145" s="16"/>
      <c r="AI145" s="16"/>
      <c r="AJ145" s="16"/>
      <c r="AK145" s="24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</row>
    <row r="146" spans="34:54">
      <c r="AH146" s="16"/>
      <c r="AI146" s="16"/>
      <c r="AJ146" s="16"/>
      <c r="AK146" s="24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</row>
    <row r="147" spans="34:54">
      <c r="AH147" s="16"/>
      <c r="AI147" s="16"/>
      <c r="AJ147" s="16"/>
      <c r="AK147" s="24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</row>
    <row r="148" spans="34:54">
      <c r="AH148" s="16"/>
      <c r="AI148" s="16"/>
      <c r="AJ148" s="16"/>
      <c r="AK148" s="24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</row>
    <row r="149" spans="34:54">
      <c r="AH149" s="16"/>
      <c r="AI149" s="16"/>
      <c r="AJ149" s="16"/>
      <c r="AK149" s="24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</row>
    <row r="150" spans="34:54">
      <c r="AH150" s="16"/>
      <c r="AI150" s="16"/>
      <c r="AJ150" s="16"/>
      <c r="AK150" s="24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</row>
    <row r="151" spans="34:54">
      <c r="AH151" s="16"/>
      <c r="AI151" s="16"/>
      <c r="AJ151" s="16"/>
      <c r="AK151" s="24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</row>
    <row r="152" spans="34:54">
      <c r="AH152" s="16"/>
      <c r="AI152" s="16"/>
      <c r="AJ152" s="16"/>
      <c r="AK152" s="24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</row>
    <row r="153" spans="34:54">
      <c r="AH153" s="16"/>
      <c r="AI153" s="16"/>
      <c r="AJ153" s="16"/>
      <c r="AK153" s="24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</row>
    <row r="154" spans="34:54">
      <c r="AH154" s="16"/>
      <c r="AI154" s="16"/>
      <c r="AJ154" s="16"/>
      <c r="AK154" s="24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</row>
    <row r="155" spans="34:54">
      <c r="AH155" s="16"/>
      <c r="AI155" s="16"/>
      <c r="AJ155" s="16"/>
      <c r="AK155" s="24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</row>
    <row r="156" spans="34:54">
      <c r="AH156" s="16"/>
      <c r="AI156" s="16"/>
      <c r="AJ156" s="16"/>
      <c r="AK156" s="24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</row>
    <row r="157" spans="34:54">
      <c r="AH157" s="16"/>
      <c r="AI157" s="16"/>
      <c r="AJ157" s="16"/>
      <c r="AK157" s="24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</row>
    <row r="158" spans="34:54">
      <c r="AH158" s="16"/>
      <c r="AI158" s="16"/>
      <c r="AJ158" s="16"/>
      <c r="AK158" s="24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</row>
    <row r="159" spans="34:54">
      <c r="AH159" s="16"/>
      <c r="AI159" s="16"/>
      <c r="AJ159" s="16"/>
      <c r="AK159" s="24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</row>
    <row r="160" spans="34:54">
      <c r="AH160" s="16"/>
      <c r="AI160" s="16"/>
      <c r="AJ160" s="16"/>
      <c r="AK160" s="24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34:54">
      <c r="AH161" s="16"/>
      <c r="AI161" s="16"/>
      <c r="AJ161" s="16"/>
      <c r="AK161" s="24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</row>
    <row r="162" spans="34:54">
      <c r="AH162" s="16"/>
      <c r="AI162" s="16"/>
      <c r="AJ162" s="16"/>
      <c r="AK162" s="24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</row>
    <row r="163" spans="34:54">
      <c r="AH163" s="16"/>
      <c r="AI163" s="16"/>
      <c r="AJ163" s="16"/>
      <c r="AK163" s="24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</row>
    <row r="164" spans="34:54">
      <c r="AH164" s="16"/>
      <c r="AI164" s="16"/>
      <c r="AJ164" s="16"/>
      <c r="AK164" s="24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</row>
    <row r="165" spans="34:54">
      <c r="AH165" s="16"/>
      <c r="AI165" s="16"/>
      <c r="AJ165" s="16"/>
      <c r="AK165" s="24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</row>
    <row r="166" spans="34:54">
      <c r="AH166" s="16"/>
      <c r="AI166" s="16"/>
      <c r="AJ166" s="16"/>
      <c r="AK166" s="24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</row>
    <row r="167" spans="34:54">
      <c r="AH167" s="16"/>
      <c r="AI167" s="16"/>
      <c r="AJ167" s="16"/>
      <c r="AK167" s="24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</row>
    <row r="168" spans="34:54">
      <c r="AH168" s="16"/>
      <c r="AI168" s="16"/>
      <c r="AJ168" s="16"/>
      <c r="AK168" s="24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</row>
    <row r="169" spans="34:54">
      <c r="AH169" s="16"/>
      <c r="AI169" s="16"/>
      <c r="AJ169" s="16"/>
      <c r="AK169" s="24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</row>
    <row r="170" spans="34:54">
      <c r="AH170" s="16"/>
      <c r="AI170" s="16"/>
      <c r="AJ170" s="16"/>
      <c r="AK170" s="24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</row>
    <row r="171" spans="34:54">
      <c r="AH171" s="16"/>
      <c r="AI171" s="16"/>
      <c r="AJ171" s="16"/>
      <c r="AK171" s="24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</row>
    <row r="172" spans="34:54">
      <c r="AH172" s="16"/>
      <c r="AI172" s="16"/>
      <c r="AJ172" s="16"/>
      <c r="AK172" s="24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</row>
    <row r="173" spans="34:54">
      <c r="AH173" s="16"/>
      <c r="AI173" s="16"/>
      <c r="AJ173" s="16"/>
      <c r="AK173" s="24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</row>
    <row r="174" spans="34:54">
      <c r="AH174" s="16"/>
      <c r="AI174" s="16"/>
      <c r="AJ174" s="16"/>
      <c r="AK174" s="24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</row>
    <row r="175" spans="34:54">
      <c r="AH175" s="16"/>
      <c r="AI175" s="16"/>
      <c r="AJ175" s="16"/>
      <c r="AK175" s="24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</row>
    <row r="176" spans="34:54">
      <c r="AH176" s="16"/>
      <c r="AI176" s="16"/>
      <c r="AJ176" s="16"/>
      <c r="AK176" s="24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</row>
    <row r="177" spans="34:54">
      <c r="AH177" s="16"/>
      <c r="AI177" s="16"/>
      <c r="AJ177" s="16"/>
      <c r="AK177" s="24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</row>
    <row r="178" spans="34:54">
      <c r="AH178" s="16"/>
      <c r="AI178" s="16"/>
      <c r="AJ178" s="16"/>
      <c r="AK178" s="24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</row>
    <row r="179" spans="34:54">
      <c r="AH179" s="16"/>
      <c r="AI179" s="16"/>
      <c r="AJ179" s="16"/>
      <c r="AK179" s="24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</row>
    <row r="180" spans="34:54">
      <c r="AH180" s="16"/>
      <c r="AI180" s="16"/>
      <c r="AJ180" s="16"/>
      <c r="AK180" s="24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</row>
    <row r="181" spans="34:54">
      <c r="AH181" s="16"/>
      <c r="AI181" s="16"/>
      <c r="AJ181" s="16"/>
      <c r="AK181" s="24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</row>
    <row r="182" spans="34:54">
      <c r="AH182" s="16"/>
      <c r="AI182" s="16"/>
      <c r="AJ182" s="16"/>
      <c r="AK182" s="24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</row>
    <row r="183" spans="34:54">
      <c r="AH183" s="16"/>
      <c r="AI183" s="16"/>
      <c r="AJ183" s="16"/>
      <c r="AK183" s="24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</row>
    <row r="184" spans="34:54">
      <c r="AH184" s="16"/>
      <c r="AI184" s="16"/>
      <c r="AJ184" s="16"/>
      <c r="AK184" s="24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</row>
    <row r="185" spans="34:54">
      <c r="AH185" s="16"/>
      <c r="AI185" s="16"/>
      <c r="AJ185" s="16"/>
      <c r="AK185" s="24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</row>
    <row r="186" spans="34:54">
      <c r="AH186" s="16"/>
      <c r="AI186" s="16"/>
      <c r="AJ186" s="16"/>
      <c r="AK186" s="24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</row>
    <row r="187" spans="34:54">
      <c r="AH187" s="16"/>
      <c r="AI187" s="16"/>
      <c r="AJ187" s="16"/>
      <c r="AK187" s="24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</row>
    <row r="188" spans="34:54">
      <c r="AH188" s="16"/>
      <c r="AI188" s="16"/>
      <c r="AJ188" s="16"/>
      <c r="AK188" s="24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</row>
    <row r="189" spans="34:54">
      <c r="AH189" s="16"/>
      <c r="AI189" s="16"/>
      <c r="AJ189" s="16"/>
      <c r="AK189" s="24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</row>
    <row r="190" spans="34:54">
      <c r="AH190" s="16"/>
      <c r="AI190" s="16"/>
      <c r="AJ190" s="16"/>
      <c r="AK190" s="24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</row>
    <row r="191" spans="34:54">
      <c r="AH191" s="16"/>
      <c r="AI191" s="16"/>
      <c r="AJ191" s="16"/>
      <c r="AK191" s="24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</row>
    <row r="192" spans="34:54">
      <c r="AH192" s="16"/>
      <c r="AI192" s="16"/>
      <c r="AJ192" s="16"/>
      <c r="AK192" s="24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</row>
    <row r="193" spans="34:54">
      <c r="AH193" s="16"/>
      <c r="AI193" s="16"/>
      <c r="AJ193" s="16"/>
      <c r="AK193" s="24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</row>
    <row r="194" spans="34:54">
      <c r="AH194" s="16"/>
      <c r="AI194" s="16"/>
      <c r="AJ194" s="16"/>
      <c r="AK194" s="24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</row>
    <row r="195" spans="34:54">
      <c r="AH195" s="16"/>
      <c r="AI195" s="16"/>
      <c r="AJ195" s="16"/>
      <c r="AK195" s="24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</row>
    <row r="196" spans="34:54">
      <c r="AH196" s="16"/>
      <c r="AI196" s="16"/>
      <c r="AJ196" s="16"/>
      <c r="AK196" s="24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</row>
    <row r="197" spans="34:54">
      <c r="AH197" s="16"/>
      <c r="AI197" s="16"/>
      <c r="AJ197" s="16"/>
      <c r="AK197" s="24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</row>
    <row r="198" spans="34:54">
      <c r="AH198" s="16"/>
      <c r="AI198" s="16"/>
      <c r="AJ198" s="16"/>
      <c r="AK198" s="24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</row>
    <row r="199" spans="34:54">
      <c r="AH199" s="16"/>
      <c r="AI199" s="16"/>
      <c r="AJ199" s="16"/>
      <c r="AK199" s="24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</row>
    <row r="200" spans="34:54">
      <c r="AH200" s="16"/>
      <c r="AI200" s="16"/>
      <c r="AJ200" s="16"/>
      <c r="AK200" s="24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</row>
    <row r="201" spans="34:54">
      <c r="AH201" s="16"/>
      <c r="AI201" s="16"/>
      <c r="AJ201" s="16"/>
      <c r="AK201" s="24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</row>
    <row r="202" spans="34:54">
      <c r="AH202" s="16"/>
      <c r="AI202" s="16"/>
      <c r="AJ202" s="16"/>
      <c r="AK202" s="24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</row>
    <row r="203" spans="34:54">
      <c r="AH203" s="16"/>
      <c r="AI203" s="16"/>
      <c r="AJ203" s="16"/>
      <c r="AK203" s="24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</row>
    <row r="204" spans="34:54">
      <c r="AH204" s="16"/>
      <c r="AI204" s="16"/>
      <c r="AJ204" s="16"/>
      <c r="AK204" s="24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</row>
    <row r="205" spans="34:54">
      <c r="AH205" s="16"/>
      <c r="AI205" s="16"/>
      <c r="AJ205" s="16"/>
      <c r="AK205" s="24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</row>
    <row r="206" spans="34:54">
      <c r="AH206" s="16"/>
      <c r="AI206" s="16"/>
      <c r="AJ206" s="16"/>
      <c r="AK206" s="24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</row>
    <row r="207" spans="34:54">
      <c r="AH207" s="16"/>
      <c r="AI207" s="16"/>
      <c r="AJ207" s="16"/>
      <c r="AK207" s="24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</row>
    <row r="208" spans="34:54">
      <c r="AH208" s="16"/>
      <c r="AI208" s="16"/>
      <c r="AJ208" s="16"/>
      <c r="AK208" s="24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</row>
    <row r="209" spans="34:54">
      <c r="AH209" s="16"/>
      <c r="AI209" s="16"/>
      <c r="AJ209" s="16"/>
      <c r="AK209" s="24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</row>
    <row r="210" spans="34:54">
      <c r="AH210" s="16"/>
      <c r="AI210" s="16"/>
      <c r="AJ210" s="16"/>
      <c r="AK210" s="24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</row>
    <row r="211" spans="34:54">
      <c r="AH211" s="16"/>
      <c r="AI211" s="16"/>
      <c r="AJ211" s="16"/>
      <c r="AK211" s="24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</row>
    <row r="212" spans="34:54">
      <c r="AH212" s="16"/>
      <c r="AI212" s="16"/>
      <c r="AJ212" s="16"/>
      <c r="AK212" s="24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</row>
    <row r="213" spans="34:54">
      <c r="AH213" s="16"/>
      <c r="AI213" s="16"/>
      <c r="AJ213" s="16"/>
      <c r="AK213" s="24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</row>
    <row r="214" spans="34:54">
      <c r="AH214" s="16"/>
      <c r="AI214" s="16"/>
      <c r="AJ214" s="16"/>
      <c r="AK214" s="24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</row>
    <row r="215" spans="34:54">
      <c r="AH215" s="16"/>
      <c r="AI215" s="16"/>
      <c r="AJ215" s="16"/>
      <c r="AK215" s="24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</row>
    <row r="216" spans="34:54">
      <c r="AH216" s="16"/>
      <c r="AI216" s="16"/>
      <c r="AJ216" s="16"/>
      <c r="AK216" s="24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</row>
    <row r="217" spans="34:54">
      <c r="AH217" s="16"/>
      <c r="AI217" s="16"/>
      <c r="AJ217" s="16"/>
      <c r="AK217" s="24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</row>
    <row r="218" spans="34:54">
      <c r="AH218" s="16"/>
      <c r="AI218" s="16"/>
      <c r="AJ218" s="16"/>
      <c r="AK218" s="24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</row>
    <row r="219" spans="34:54">
      <c r="AH219" s="16"/>
      <c r="AI219" s="16"/>
      <c r="AJ219" s="16"/>
      <c r="AK219" s="24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</row>
    <row r="220" spans="34:54">
      <c r="AH220" s="16"/>
      <c r="AI220" s="16"/>
      <c r="AJ220" s="16"/>
      <c r="AK220" s="24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</row>
    <row r="221" spans="34:54">
      <c r="AH221" s="16"/>
      <c r="AI221" s="16"/>
      <c r="AJ221" s="16"/>
      <c r="AK221" s="24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</row>
    <row r="222" spans="34:54">
      <c r="AH222" s="16"/>
      <c r="AI222" s="16"/>
      <c r="AJ222" s="16"/>
      <c r="AK222" s="24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</row>
    <row r="223" spans="34:54">
      <c r="AH223" s="16"/>
      <c r="AI223" s="16"/>
      <c r="AJ223" s="16"/>
      <c r="AK223" s="24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</row>
    <row r="224" spans="34:54">
      <c r="AH224" s="16"/>
      <c r="AI224" s="16"/>
      <c r="AJ224" s="16"/>
      <c r="AK224" s="24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</row>
    <row r="225" spans="34:54">
      <c r="AH225" s="16"/>
      <c r="AI225" s="16"/>
      <c r="AJ225" s="16"/>
      <c r="AK225" s="24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</row>
    <row r="226" spans="34:54">
      <c r="AH226" s="16"/>
      <c r="AI226" s="16"/>
      <c r="AJ226" s="16"/>
      <c r="AK226" s="24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</row>
    <row r="227" spans="34:54">
      <c r="AH227" s="16"/>
      <c r="AI227" s="16"/>
      <c r="AJ227" s="16"/>
      <c r="AK227" s="24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</row>
    <row r="228" spans="34:54">
      <c r="AH228" s="16"/>
      <c r="AI228" s="16"/>
      <c r="AJ228" s="16"/>
      <c r="AK228" s="24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</row>
    <row r="229" spans="34:54">
      <c r="AH229" s="16"/>
      <c r="AI229" s="16"/>
      <c r="AJ229" s="16"/>
      <c r="AK229" s="24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</row>
    <row r="230" spans="34:54">
      <c r="AH230" s="16"/>
      <c r="AI230" s="16"/>
      <c r="AJ230" s="16"/>
      <c r="AK230" s="24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</row>
    <row r="231" spans="34:54">
      <c r="AH231" s="16"/>
      <c r="AI231" s="16"/>
      <c r="AJ231" s="16"/>
      <c r="AK231" s="24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</row>
    <row r="232" spans="34:54">
      <c r="AH232" s="16"/>
      <c r="AI232" s="16"/>
      <c r="AJ232" s="16"/>
      <c r="AK232" s="24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</row>
    <row r="233" spans="34:54">
      <c r="AH233" s="16"/>
      <c r="AI233" s="16"/>
      <c r="AJ233" s="16"/>
      <c r="AK233" s="24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</row>
    <row r="234" spans="34:54">
      <c r="AH234" s="16"/>
      <c r="AI234" s="16"/>
      <c r="AJ234" s="16"/>
      <c r="AK234" s="24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</row>
    <row r="235" spans="34:54">
      <c r="AH235" s="16"/>
      <c r="AI235" s="16"/>
      <c r="AJ235" s="16"/>
      <c r="AK235" s="24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</row>
    <row r="236" spans="34:54">
      <c r="AH236" s="16"/>
      <c r="AI236" s="16"/>
      <c r="AJ236" s="16"/>
      <c r="AK236" s="24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</row>
    <row r="237" spans="34:54">
      <c r="AH237" s="16"/>
      <c r="AI237" s="16"/>
      <c r="AJ237" s="16"/>
      <c r="AK237" s="24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</row>
    <row r="238" spans="34:54">
      <c r="AH238" s="16"/>
      <c r="AI238" s="16"/>
      <c r="AJ238" s="16"/>
      <c r="AK238" s="24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</row>
    <row r="239" spans="34:54">
      <c r="AH239" s="16"/>
      <c r="AI239" s="16"/>
      <c r="AJ239" s="16"/>
      <c r="AK239" s="24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</row>
    <row r="240" spans="34:54">
      <c r="AH240" s="16"/>
      <c r="AI240" s="16"/>
      <c r="AJ240" s="16"/>
      <c r="AK240" s="24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</row>
    <row r="241" spans="34:54">
      <c r="AH241" s="16"/>
      <c r="AI241" s="16"/>
      <c r="AJ241" s="16"/>
      <c r="AK241" s="24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</row>
    <row r="242" spans="34:54">
      <c r="AH242" s="16"/>
      <c r="AI242" s="16"/>
      <c r="AJ242" s="16"/>
      <c r="AK242" s="24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</row>
    <row r="243" spans="34:54">
      <c r="AH243" s="16"/>
      <c r="AI243" s="16"/>
      <c r="AJ243" s="16"/>
      <c r="AK243" s="24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</row>
    <row r="244" spans="34:54">
      <c r="AH244" s="16"/>
      <c r="AI244" s="16"/>
      <c r="AJ244" s="16"/>
      <c r="AK244" s="24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</row>
    <row r="245" spans="34:54">
      <c r="AH245" s="16"/>
      <c r="AI245" s="16"/>
      <c r="AJ245" s="16"/>
      <c r="AK245" s="24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</row>
    <row r="246" spans="34:54">
      <c r="AH246" s="16"/>
      <c r="AI246" s="16"/>
      <c r="AJ246" s="16"/>
      <c r="AK246" s="24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</row>
    <row r="247" spans="34:54">
      <c r="AH247" s="16"/>
      <c r="AI247" s="16"/>
      <c r="AJ247" s="16"/>
      <c r="AK247" s="24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</row>
    <row r="248" spans="34:54">
      <c r="AH248" s="16"/>
      <c r="AI248" s="16"/>
      <c r="AJ248" s="16"/>
      <c r="AK248" s="24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</row>
    <row r="249" spans="34:54">
      <c r="AH249" s="16"/>
      <c r="AI249" s="16"/>
      <c r="AJ249" s="16"/>
      <c r="AK249" s="24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</row>
    <row r="250" spans="34:54">
      <c r="AH250" s="16"/>
      <c r="AI250" s="16"/>
      <c r="AJ250" s="16"/>
      <c r="AK250" s="24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</row>
    <row r="251" spans="34:54">
      <c r="AH251" s="16"/>
      <c r="AI251" s="16"/>
      <c r="AJ251" s="16"/>
      <c r="AK251" s="24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</row>
    <row r="252" spans="34:54">
      <c r="AH252" s="16"/>
      <c r="AI252" s="16"/>
      <c r="AJ252" s="16"/>
      <c r="AK252" s="24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</row>
    <row r="253" spans="34:54">
      <c r="AH253" s="16"/>
      <c r="AI253" s="16"/>
      <c r="AJ253" s="16"/>
      <c r="AK253" s="24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</row>
    <row r="254" spans="34:54">
      <c r="AH254" s="16"/>
      <c r="AI254" s="16"/>
      <c r="AJ254" s="16"/>
      <c r="AK254" s="24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</row>
    <row r="255" spans="34:54">
      <c r="AH255" s="16"/>
      <c r="AI255" s="16"/>
      <c r="AJ255" s="16"/>
      <c r="AK255" s="24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</row>
    <row r="256" spans="34:54">
      <c r="AH256" s="16"/>
      <c r="AI256" s="16"/>
      <c r="AJ256" s="16"/>
      <c r="AK256" s="24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</row>
    <row r="257" spans="34:54">
      <c r="AH257" s="16"/>
      <c r="AI257" s="16"/>
      <c r="AJ257" s="16"/>
      <c r="AK257" s="24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</row>
    <row r="258" spans="34:54">
      <c r="AH258" s="16"/>
      <c r="AI258" s="16"/>
      <c r="AJ258" s="16"/>
      <c r="AK258" s="24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</row>
    <row r="259" spans="34:54">
      <c r="AH259" s="16"/>
      <c r="AI259" s="16"/>
      <c r="AJ259" s="16"/>
      <c r="AK259" s="24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</row>
    <row r="260" spans="34:54">
      <c r="AH260" s="16"/>
      <c r="AI260" s="16"/>
      <c r="AJ260" s="16"/>
      <c r="AK260" s="24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</row>
    <row r="261" spans="34:54">
      <c r="AH261" s="16"/>
      <c r="AI261" s="16"/>
      <c r="AJ261" s="16"/>
      <c r="AK261" s="24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</row>
    <row r="262" spans="34:54">
      <c r="AH262" s="16"/>
      <c r="AI262" s="16"/>
      <c r="AJ262" s="16"/>
      <c r="AK262" s="24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</row>
    <row r="263" spans="34:54">
      <c r="AH263" s="16"/>
      <c r="AI263" s="16"/>
      <c r="AJ263" s="16"/>
      <c r="AK263" s="24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</row>
    <row r="264" spans="34:54">
      <c r="AH264" s="16"/>
      <c r="AI264" s="16"/>
      <c r="AJ264" s="16"/>
      <c r="AK264" s="24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</row>
    <row r="265" spans="34:54">
      <c r="AH265" s="16"/>
      <c r="AI265" s="16"/>
      <c r="AJ265" s="16"/>
      <c r="AK265" s="24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</row>
    <row r="266" spans="34:54">
      <c r="AH266" s="16"/>
      <c r="AI266" s="16"/>
      <c r="AJ266" s="16"/>
      <c r="AK266" s="24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</row>
    <row r="267" spans="34:54">
      <c r="AH267" s="16"/>
      <c r="AI267" s="16"/>
      <c r="AJ267" s="16"/>
      <c r="AK267" s="24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</row>
    <row r="268" spans="34:54">
      <c r="AH268" s="16"/>
      <c r="AI268" s="16"/>
      <c r="AJ268" s="16"/>
      <c r="AK268" s="24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</row>
    <row r="269" spans="34:54">
      <c r="AH269" s="16"/>
      <c r="AI269" s="16"/>
      <c r="AJ269" s="16"/>
      <c r="AK269" s="24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</row>
    <row r="270" spans="34:54">
      <c r="AH270" s="16"/>
      <c r="AI270" s="16"/>
      <c r="AJ270" s="16"/>
      <c r="AK270" s="24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</row>
    <row r="271" spans="34:54">
      <c r="AH271" s="16"/>
      <c r="AI271" s="16"/>
      <c r="AJ271" s="16"/>
      <c r="AK271" s="24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</row>
    <row r="272" spans="34:54">
      <c r="AH272" s="16"/>
      <c r="AI272" s="16"/>
      <c r="AJ272" s="16"/>
      <c r="AK272" s="24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</row>
    <row r="273" spans="34:54">
      <c r="AH273" s="16"/>
      <c r="AI273" s="16"/>
      <c r="AJ273" s="16"/>
      <c r="AK273" s="24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</row>
    <row r="274" spans="34:54">
      <c r="AH274" s="16"/>
      <c r="AI274" s="16"/>
      <c r="AJ274" s="16"/>
      <c r="AK274" s="24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</row>
    <row r="275" spans="34:54">
      <c r="AH275" s="16"/>
      <c r="AI275" s="16"/>
      <c r="AJ275" s="16"/>
      <c r="AK275" s="24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</row>
    <row r="276" spans="34:54">
      <c r="AH276" s="16"/>
      <c r="AI276" s="16"/>
      <c r="AJ276" s="16"/>
      <c r="AK276" s="24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</row>
    <row r="277" spans="34:54">
      <c r="AH277" s="16"/>
      <c r="AI277" s="16"/>
      <c r="AJ277" s="16"/>
      <c r="AK277" s="24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</row>
    <row r="278" spans="34:54">
      <c r="AH278" s="16"/>
      <c r="AI278" s="16"/>
      <c r="AJ278" s="16"/>
      <c r="AK278" s="24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</row>
    <row r="279" spans="34:54">
      <c r="AH279" s="16"/>
      <c r="AI279" s="16"/>
      <c r="AJ279" s="16"/>
      <c r="AK279" s="24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</row>
    <row r="280" spans="34:54">
      <c r="AH280" s="16"/>
      <c r="AI280" s="16"/>
      <c r="AJ280" s="16"/>
      <c r="AK280" s="24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</row>
    <row r="281" spans="34:54">
      <c r="AH281" s="16"/>
      <c r="AI281" s="16"/>
      <c r="AJ281" s="16"/>
      <c r="AK281" s="24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</row>
    <row r="282" spans="34:54">
      <c r="AH282" s="16"/>
      <c r="AI282" s="16"/>
      <c r="AJ282" s="16"/>
      <c r="AK282" s="24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</row>
    <row r="283" spans="34:54">
      <c r="AH283" s="16"/>
      <c r="AI283" s="16"/>
      <c r="AJ283" s="16"/>
      <c r="AK283" s="24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</row>
    <row r="284" spans="34:54">
      <c r="AH284" s="16"/>
      <c r="AI284" s="16"/>
      <c r="AJ284" s="16"/>
      <c r="AK284" s="24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</row>
    <row r="285" spans="34:54">
      <c r="AH285" s="16"/>
      <c r="AI285" s="16"/>
      <c r="AJ285" s="16"/>
      <c r="AK285" s="24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</row>
    <row r="286" spans="34:54">
      <c r="AH286" s="16"/>
      <c r="AI286" s="16"/>
      <c r="AJ286" s="16"/>
      <c r="AK286" s="24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</row>
    <row r="287" spans="34:54">
      <c r="AH287" s="16"/>
      <c r="AI287" s="16"/>
      <c r="AJ287" s="16"/>
      <c r="AK287" s="24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</row>
    <row r="288" spans="34:54">
      <c r="AH288" s="16"/>
      <c r="AI288" s="16"/>
      <c r="AJ288" s="16"/>
      <c r="AK288" s="24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</row>
    <row r="289" spans="34:54">
      <c r="AH289" s="16"/>
      <c r="AI289" s="16"/>
      <c r="AJ289" s="16"/>
      <c r="AK289" s="24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</row>
    <row r="290" spans="34:54">
      <c r="AH290" s="16"/>
      <c r="AI290" s="16"/>
      <c r="AJ290" s="16"/>
      <c r="AK290" s="24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</row>
    <row r="291" spans="34:54">
      <c r="AH291" s="16"/>
      <c r="AI291" s="16"/>
      <c r="AJ291" s="16"/>
      <c r="AK291" s="24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</row>
    <row r="292" spans="34:54">
      <c r="AH292" s="16"/>
      <c r="AI292" s="16"/>
      <c r="AJ292" s="16"/>
      <c r="AK292" s="24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</row>
    <row r="293" spans="34:54">
      <c r="AH293" s="16"/>
      <c r="AI293" s="16"/>
      <c r="AJ293" s="16"/>
      <c r="AK293" s="24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</row>
    <row r="294" spans="34:54">
      <c r="AH294" s="16"/>
      <c r="AI294" s="16"/>
      <c r="AJ294" s="16"/>
      <c r="AK294" s="24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</row>
    <row r="295" spans="34:54">
      <c r="AH295" s="16"/>
      <c r="AI295" s="16"/>
      <c r="AJ295" s="16"/>
      <c r="AK295" s="24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</row>
    <row r="296" spans="34:54">
      <c r="AH296" s="16"/>
      <c r="AI296" s="16"/>
      <c r="AJ296" s="16"/>
      <c r="AK296" s="24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</row>
    <row r="297" spans="34:54">
      <c r="AH297" s="16"/>
      <c r="AI297" s="16"/>
      <c r="AJ297" s="16"/>
      <c r="AK297" s="24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</row>
    <row r="298" spans="34:54">
      <c r="AH298" s="16"/>
      <c r="AI298" s="16"/>
      <c r="AJ298" s="16"/>
      <c r="AK298" s="24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</row>
    <row r="299" spans="34:54">
      <c r="AH299" s="16"/>
      <c r="AI299" s="16"/>
      <c r="AJ299" s="16"/>
      <c r="AK299" s="24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</row>
    <row r="300" spans="34:54">
      <c r="AH300" s="16"/>
      <c r="AI300" s="16"/>
      <c r="AJ300" s="16"/>
      <c r="AK300" s="24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</row>
    <row r="301" spans="34:54">
      <c r="AH301" s="16"/>
      <c r="AI301" s="16"/>
      <c r="AJ301" s="16"/>
      <c r="AK301" s="24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</row>
    <row r="302" spans="34:54">
      <c r="AH302" s="16"/>
      <c r="AI302" s="16"/>
      <c r="AJ302" s="16"/>
      <c r="AK302" s="24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</row>
    <row r="303" spans="34:54">
      <c r="AH303" s="16"/>
      <c r="AI303" s="16"/>
      <c r="AJ303" s="16"/>
      <c r="AK303" s="24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</row>
    <row r="304" spans="34:54">
      <c r="AH304" s="16"/>
      <c r="AI304" s="16"/>
      <c r="AJ304" s="16"/>
      <c r="AK304" s="24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</row>
    <row r="305" spans="34:54">
      <c r="AH305" s="16"/>
      <c r="AI305" s="16"/>
      <c r="AJ305" s="16"/>
      <c r="AK305" s="24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</row>
    <row r="306" spans="34:54">
      <c r="AH306" s="16"/>
      <c r="AI306" s="16"/>
      <c r="AJ306" s="16"/>
      <c r="AK306" s="24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</row>
    <row r="307" spans="34:54">
      <c r="AH307" s="16"/>
      <c r="AI307" s="16"/>
      <c r="AJ307" s="16"/>
      <c r="AK307" s="24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</row>
    <row r="308" spans="34:54">
      <c r="AH308" s="16"/>
      <c r="AI308" s="16"/>
      <c r="AJ308" s="16"/>
      <c r="AK308" s="24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</row>
    <row r="309" spans="34:54">
      <c r="AH309" s="16"/>
      <c r="AI309" s="16"/>
      <c r="AJ309" s="16"/>
      <c r="AK309" s="24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</row>
    <row r="310" spans="34:54">
      <c r="AH310" s="16"/>
      <c r="AI310" s="16"/>
      <c r="AJ310" s="16"/>
      <c r="AK310" s="24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</row>
    <row r="311" spans="34:54">
      <c r="AH311" s="16"/>
      <c r="AI311" s="16"/>
      <c r="AJ311" s="16"/>
      <c r="AK311" s="24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</row>
    <row r="312" spans="34:54">
      <c r="AH312" s="16"/>
      <c r="AI312" s="16"/>
      <c r="AJ312" s="16"/>
      <c r="AK312" s="24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</row>
    <row r="313" spans="34:54">
      <c r="AH313" s="16"/>
      <c r="AI313" s="16"/>
      <c r="AJ313" s="16"/>
      <c r="AK313" s="24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</row>
    <row r="314" spans="34:54">
      <c r="AH314" s="16"/>
      <c r="AI314" s="16"/>
      <c r="AJ314" s="16"/>
      <c r="AK314" s="24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</row>
    <row r="315" spans="34:54">
      <c r="AH315" s="16"/>
      <c r="AI315" s="16"/>
      <c r="AJ315" s="16"/>
      <c r="AK315" s="24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</row>
    <row r="316" spans="34:54">
      <c r="AH316" s="16"/>
      <c r="AI316" s="16"/>
      <c r="AJ316" s="16"/>
      <c r="AK316" s="24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</row>
    <row r="317" spans="34:54">
      <c r="AH317" s="16"/>
      <c r="AI317" s="16"/>
      <c r="AJ317" s="16"/>
      <c r="AK317" s="24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</row>
    <row r="318" spans="34:54">
      <c r="AH318" s="16"/>
      <c r="AI318" s="16"/>
      <c r="AJ318" s="16"/>
      <c r="AK318" s="24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</row>
    <row r="319" spans="34:54">
      <c r="AH319" s="16"/>
      <c r="AI319" s="16"/>
      <c r="AJ319" s="16"/>
      <c r="AK319" s="24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</row>
    <row r="320" spans="34:54">
      <c r="AH320" s="16"/>
      <c r="AI320" s="16"/>
      <c r="AJ320" s="16"/>
      <c r="AK320" s="24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</row>
    <row r="321" spans="34:54">
      <c r="AH321" s="16"/>
      <c r="AI321" s="16"/>
      <c r="AJ321" s="16"/>
      <c r="AK321" s="24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</row>
    <row r="322" spans="34:54">
      <c r="AH322" s="16"/>
      <c r="AI322" s="16"/>
      <c r="AJ322" s="16"/>
      <c r="AK322" s="24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</row>
    <row r="323" spans="34:54">
      <c r="AH323" s="16"/>
      <c r="AI323" s="16"/>
      <c r="AJ323" s="16"/>
      <c r="AK323" s="24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</row>
    <row r="324" spans="34:54">
      <c r="AH324" s="16"/>
      <c r="AI324" s="16"/>
      <c r="AJ324" s="16"/>
      <c r="AK324" s="24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</row>
    <row r="325" spans="34:54">
      <c r="AH325" s="16"/>
      <c r="AI325" s="16"/>
      <c r="AJ325" s="16"/>
      <c r="AK325" s="24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</row>
    <row r="326" spans="34:54">
      <c r="AH326" s="16"/>
      <c r="AI326" s="16"/>
      <c r="AJ326" s="16"/>
      <c r="AK326" s="24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</row>
    <row r="327" spans="34:54">
      <c r="AH327" s="16"/>
      <c r="AI327" s="16"/>
      <c r="AJ327" s="16"/>
      <c r="AK327" s="24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</row>
    <row r="328" spans="34:54">
      <c r="AH328" s="16"/>
      <c r="AI328" s="16"/>
      <c r="AJ328" s="16"/>
      <c r="AK328" s="24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</row>
    <row r="329" spans="34:54">
      <c r="AH329" s="16"/>
      <c r="AI329" s="16"/>
      <c r="AJ329" s="16"/>
      <c r="AK329" s="24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</row>
    <row r="330" spans="34:54">
      <c r="AH330" s="16"/>
      <c r="AI330" s="16"/>
      <c r="AJ330" s="16"/>
      <c r="AK330" s="24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</row>
    <row r="331" spans="34:54">
      <c r="AH331" s="16"/>
      <c r="AI331" s="16"/>
      <c r="AJ331" s="16"/>
      <c r="AK331" s="24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</row>
    <row r="332" spans="34:54">
      <c r="AH332" s="16"/>
      <c r="AI332" s="16"/>
      <c r="AJ332" s="16"/>
      <c r="AK332" s="24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</row>
    <row r="333" spans="34:54">
      <c r="AH333" s="16"/>
      <c r="AI333" s="16"/>
      <c r="AJ333" s="16"/>
      <c r="AK333" s="24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</row>
    <row r="334" spans="34:54">
      <c r="AH334" s="16"/>
      <c r="AI334" s="16"/>
      <c r="AJ334" s="16"/>
      <c r="AK334" s="24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</row>
    <row r="335" spans="34:54">
      <c r="AH335" s="16"/>
      <c r="AI335" s="16"/>
      <c r="AJ335" s="16"/>
      <c r="AK335" s="24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</row>
    <row r="336" spans="34:54">
      <c r="AH336" s="16"/>
      <c r="AI336" s="16"/>
      <c r="AJ336" s="16"/>
      <c r="AK336" s="24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</row>
    <row r="337" spans="34:54">
      <c r="AH337" s="16"/>
      <c r="AI337" s="16"/>
      <c r="AJ337" s="16"/>
      <c r="AK337" s="24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</row>
    <row r="338" spans="34:54">
      <c r="AH338" s="16"/>
      <c r="AI338" s="16"/>
      <c r="AJ338" s="16"/>
      <c r="AK338" s="24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</row>
    <row r="339" spans="34:54">
      <c r="AH339" s="16"/>
      <c r="AI339" s="16"/>
      <c r="AJ339" s="16"/>
      <c r="AK339" s="24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</row>
    <row r="340" spans="34:54">
      <c r="AH340" s="16"/>
      <c r="AI340" s="16"/>
      <c r="AJ340" s="16"/>
      <c r="AK340" s="24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</row>
    <row r="341" spans="34:54">
      <c r="AH341" s="16"/>
      <c r="AI341" s="16"/>
      <c r="AJ341" s="16"/>
      <c r="AK341" s="24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</row>
    <row r="342" spans="34:54">
      <c r="AH342" s="16"/>
      <c r="AI342" s="16"/>
      <c r="AJ342" s="16"/>
      <c r="AK342" s="24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</row>
    <row r="343" spans="34:54">
      <c r="AH343" s="16"/>
      <c r="AI343" s="16"/>
      <c r="AJ343" s="16"/>
      <c r="AK343" s="24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</row>
    <row r="344" spans="34:54">
      <c r="AH344" s="16"/>
      <c r="AI344" s="16"/>
      <c r="AJ344" s="16"/>
      <c r="AK344" s="24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</row>
    <row r="345" spans="34:54">
      <c r="AH345" s="16"/>
      <c r="AI345" s="16"/>
      <c r="AJ345" s="16"/>
      <c r="AK345" s="24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</row>
    <row r="346" spans="34:54">
      <c r="AH346" s="16"/>
      <c r="AI346" s="16"/>
      <c r="AJ346" s="16"/>
      <c r="AK346" s="24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</row>
    <row r="347" spans="34:54">
      <c r="AH347" s="16"/>
      <c r="AI347" s="16"/>
      <c r="AJ347" s="16"/>
      <c r="AK347" s="24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</row>
    <row r="348" spans="34:54">
      <c r="AH348" s="16"/>
      <c r="AI348" s="16"/>
      <c r="AJ348" s="16"/>
      <c r="AK348" s="24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</row>
    <row r="349" spans="34:54">
      <c r="AH349" s="16"/>
      <c r="AI349" s="16"/>
      <c r="AJ349" s="16"/>
      <c r="AK349" s="24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</row>
    <row r="350" spans="34:54">
      <c r="AH350" s="16"/>
      <c r="AI350" s="16"/>
      <c r="AJ350" s="16"/>
      <c r="AK350" s="24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</row>
    <row r="351" spans="34:54">
      <c r="AH351" s="16"/>
      <c r="AI351" s="16"/>
      <c r="AJ351" s="16"/>
      <c r="AK351" s="24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</row>
    <row r="352" spans="34:54">
      <c r="AH352" s="16"/>
      <c r="AI352" s="16"/>
      <c r="AJ352" s="16"/>
      <c r="AK352" s="24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</row>
    <row r="353" spans="34:54">
      <c r="AH353" s="16"/>
      <c r="AI353" s="16"/>
      <c r="AJ353" s="16"/>
      <c r="AK353" s="24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</row>
    <row r="354" spans="34:54">
      <c r="AH354" s="16"/>
      <c r="AI354" s="16"/>
      <c r="AJ354" s="16"/>
      <c r="AK354" s="24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</row>
    <row r="355" spans="34:54">
      <c r="AH355" s="16"/>
      <c r="AI355" s="16"/>
      <c r="AJ355" s="16"/>
      <c r="AK355" s="24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</row>
    <row r="356" spans="34:54">
      <c r="AH356" s="16"/>
      <c r="AI356" s="16"/>
      <c r="AJ356" s="16"/>
      <c r="AK356" s="24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</row>
    <row r="357" spans="34:54">
      <c r="AH357" s="16"/>
      <c r="AI357" s="16"/>
      <c r="AJ357" s="16"/>
      <c r="AK357" s="24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</row>
    <row r="358" spans="34:54">
      <c r="AH358" s="16"/>
      <c r="AI358" s="16"/>
      <c r="AJ358" s="16"/>
      <c r="AK358" s="24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</row>
    <row r="359" spans="34:54">
      <c r="AH359" s="16"/>
      <c r="AI359" s="16"/>
      <c r="AJ359" s="16"/>
      <c r="AK359" s="24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</row>
    <row r="360" spans="34:54">
      <c r="AH360" s="16"/>
      <c r="AI360" s="16"/>
      <c r="AJ360" s="16"/>
      <c r="AK360" s="24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</row>
    <row r="361" spans="34:54">
      <c r="AH361" s="16"/>
      <c r="AI361" s="16"/>
      <c r="AJ361" s="16"/>
      <c r="AK361" s="24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</row>
    <row r="362" spans="34:54">
      <c r="AH362" s="16"/>
      <c r="AI362" s="16"/>
      <c r="AJ362" s="16"/>
      <c r="AK362" s="24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</row>
    <row r="363" spans="34:54">
      <c r="AH363" s="16"/>
      <c r="AI363" s="16"/>
      <c r="AJ363" s="16"/>
      <c r="AK363" s="24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</row>
    <row r="364" spans="34:54">
      <c r="AH364" s="16"/>
      <c r="AI364" s="16"/>
      <c r="AJ364" s="16"/>
      <c r="AK364" s="24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</row>
    <row r="365" spans="34:54">
      <c r="AH365" s="16"/>
      <c r="AI365" s="16"/>
      <c r="AJ365" s="16"/>
      <c r="AK365" s="24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</row>
    <row r="366" spans="34:54">
      <c r="AH366" s="16"/>
      <c r="AI366" s="16"/>
      <c r="AJ366" s="16"/>
      <c r="AK366" s="24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</row>
    <row r="367" spans="34:54">
      <c r="AH367" s="16"/>
      <c r="AI367" s="16"/>
      <c r="AJ367" s="16"/>
      <c r="AK367" s="24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</row>
    <row r="368" spans="34:54">
      <c r="AH368" s="16"/>
      <c r="AI368" s="16"/>
      <c r="AJ368" s="16"/>
      <c r="AK368" s="24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</row>
    <row r="369" spans="34:54">
      <c r="AH369" s="16"/>
      <c r="AI369" s="16"/>
      <c r="AJ369" s="16"/>
      <c r="AK369" s="24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</row>
    <row r="370" spans="34:54">
      <c r="AH370" s="16"/>
      <c r="AI370" s="16"/>
      <c r="AJ370" s="16"/>
      <c r="AK370" s="24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</row>
    <row r="371" spans="34:54">
      <c r="AH371" s="16"/>
      <c r="AI371" s="16"/>
      <c r="AJ371" s="16"/>
      <c r="AK371" s="24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</row>
    <row r="372" spans="34:54">
      <c r="AH372" s="16"/>
      <c r="AI372" s="16"/>
      <c r="AJ372" s="16"/>
      <c r="AK372" s="24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</row>
    <row r="373" spans="34:54">
      <c r="AH373" s="16"/>
      <c r="AI373" s="16"/>
      <c r="AJ373" s="16"/>
      <c r="AK373" s="24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</row>
    <row r="374" spans="34:54">
      <c r="AH374" s="16"/>
      <c r="AI374" s="16"/>
      <c r="AJ374" s="16"/>
      <c r="AK374" s="24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</row>
    <row r="375" spans="34:54">
      <c r="AH375" s="16"/>
      <c r="AI375" s="16"/>
      <c r="AJ375" s="16"/>
      <c r="AK375" s="24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</row>
    <row r="376" spans="34:54">
      <c r="AH376" s="16"/>
      <c r="AI376" s="16"/>
      <c r="AJ376" s="16"/>
      <c r="AK376" s="24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</row>
    <row r="377" spans="34:54">
      <c r="AH377" s="16"/>
      <c r="AI377" s="16"/>
      <c r="AJ377" s="16"/>
      <c r="AK377" s="24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</row>
    <row r="378" spans="34:54">
      <c r="AH378" s="16"/>
      <c r="AI378" s="16"/>
      <c r="AJ378" s="16"/>
      <c r="AK378" s="24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</row>
    <row r="379" spans="34:54">
      <c r="AH379" s="16"/>
      <c r="AI379" s="16"/>
      <c r="AJ379" s="16"/>
      <c r="AK379" s="24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</row>
    <row r="380" spans="34:54">
      <c r="AH380" s="16"/>
      <c r="AI380" s="16"/>
      <c r="AJ380" s="16"/>
      <c r="AK380" s="24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</row>
    <row r="381" spans="34:54">
      <c r="AH381" s="16"/>
      <c r="AI381" s="16"/>
      <c r="AJ381" s="16"/>
      <c r="AK381" s="24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</row>
    <row r="382" spans="34:54">
      <c r="AH382" s="16"/>
      <c r="AI382" s="16"/>
      <c r="AJ382" s="16"/>
      <c r="AK382" s="24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</row>
    <row r="383" spans="34:54">
      <c r="AH383" s="16"/>
      <c r="AI383" s="16"/>
      <c r="AJ383" s="16"/>
      <c r="AK383" s="24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</row>
    <row r="384" spans="34:54">
      <c r="AH384" s="16"/>
      <c r="AI384" s="16"/>
      <c r="AJ384" s="16"/>
      <c r="AK384" s="24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</row>
    <row r="385" spans="34:54">
      <c r="AH385" s="16"/>
      <c r="AI385" s="16"/>
      <c r="AJ385" s="16"/>
      <c r="AK385" s="24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</row>
    <row r="386" spans="34:54">
      <c r="AH386" s="16"/>
      <c r="AI386" s="16"/>
      <c r="AJ386" s="16"/>
      <c r="AK386" s="24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</row>
    <row r="387" spans="34:54">
      <c r="AH387" s="16"/>
      <c r="AI387" s="16"/>
      <c r="AJ387" s="16"/>
      <c r="AK387" s="24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</row>
    <row r="388" spans="34:54">
      <c r="AH388" s="16"/>
      <c r="AI388" s="16"/>
      <c r="AJ388" s="16"/>
      <c r="AK388" s="24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</row>
    <row r="389" spans="34:54">
      <c r="AH389" s="16"/>
      <c r="AI389" s="16"/>
      <c r="AJ389" s="16"/>
      <c r="AK389" s="24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</row>
    <row r="390" spans="34:54">
      <c r="AH390" s="16"/>
      <c r="AI390" s="16"/>
      <c r="AJ390" s="16"/>
      <c r="AK390" s="24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</row>
    <row r="391" spans="34:54">
      <c r="AH391" s="16"/>
      <c r="AI391" s="16"/>
      <c r="AJ391" s="16"/>
      <c r="AK391" s="24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</row>
    <row r="392" spans="34:54">
      <c r="AH392" s="16"/>
      <c r="AI392" s="16"/>
      <c r="AJ392" s="16"/>
      <c r="AK392" s="24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</row>
    <row r="393" spans="34:54">
      <c r="AH393" s="16"/>
      <c r="AI393" s="16"/>
      <c r="AJ393" s="16"/>
      <c r="AK393" s="24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</row>
    <row r="394" spans="34:54">
      <c r="AH394" s="16"/>
      <c r="AI394" s="16"/>
      <c r="AJ394" s="16"/>
      <c r="AK394" s="24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</row>
    <row r="395" spans="34:54">
      <c r="AH395" s="16"/>
      <c r="AI395" s="16"/>
      <c r="AJ395" s="16"/>
      <c r="AK395" s="24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</row>
    <row r="396" spans="34:54">
      <c r="AH396" s="16"/>
      <c r="AI396" s="16"/>
      <c r="AJ396" s="16"/>
      <c r="AK396" s="24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</row>
    <row r="397" spans="34:54">
      <c r="AH397" s="16"/>
      <c r="AI397" s="16"/>
      <c r="AJ397" s="16"/>
      <c r="AK397" s="24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</row>
    <row r="398" spans="34:54">
      <c r="AH398" s="16"/>
      <c r="AI398" s="16"/>
      <c r="AJ398" s="16"/>
      <c r="AK398" s="24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</row>
    <row r="399" spans="34:54">
      <c r="AH399" s="16"/>
      <c r="AI399" s="16"/>
      <c r="AJ399" s="16"/>
      <c r="AK399" s="24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</row>
    <row r="400" spans="34:54">
      <c r="AH400" s="16"/>
      <c r="AI400" s="16"/>
      <c r="AJ400" s="16"/>
      <c r="AK400" s="24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</row>
    <row r="401" spans="34:54">
      <c r="AH401" s="16"/>
      <c r="AI401" s="16"/>
      <c r="AJ401" s="16"/>
      <c r="AK401" s="24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</row>
    <row r="402" spans="34:54">
      <c r="AH402" s="16"/>
      <c r="AI402" s="16"/>
      <c r="AJ402" s="16"/>
      <c r="AK402" s="24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</row>
    <row r="403" spans="34:54">
      <c r="AH403" s="16"/>
      <c r="AI403" s="16"/>
      <c r="AJ403" s="16"/>
      <c r="AK403" s="24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</row>
    <row r="404" spans="34:54">
      <c r="AH404" s="16"/>
      <c r="AI404" s="16"/>
      <c r="AJ404" s="16"/>
      <c r="AK404" s="24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</row>
    <row r="405" spans="34:54">
      <c r="AH405" s="16"/>
      <c r="AI405" s="16"/>
      <c r="AJ405" s="16"/>
      <c r="AK405" s="24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</row>
    <row r="406" spans="34:54">
      <c r="AH406" s="16"/>
      <c r="AI406" s="16"/>
      <c r="AJ406" s="16"/>
      <c r="AK406" s="24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</row>
    <row r="407" spans="34:54">
      <c r="AH407" s="16"/>
      <c r="AI407" s="16"/>
      <c r="AJ407" s="16"/>
      <c r="AK407" s="24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</row>
    <row r="408" spans="34:54">
      <c r="AH408" s="16"/>
      <c r="AI408" s="16"/>
      <c r="AJ408" s="16"/>
      <c r="AK408" s="24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</row>
    <row r="409" spans="34:54">
      <c r="AH409" s="16"/>
      <c r="AI409" s="16"/>
      <c r="AJ409" s="16"/>
      <c r="AK409" s="24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</row>
    <row r="410" spans="34:54">
      <c r="AH410" s="16"/>
      <c r="AI410" s="16"/>
      <c r="AJ410" s="16"/>
      <c r="AK410" s="24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</row>
    <row r="411" spans="34:54">
      <c r="AH411" s="16"/>
      <c r="AI411" s="16"/>
      <c r="AJ411" s="16"/>
      <c r="AK411" s="24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</row>
    <row r="412" spans="34:54">
      <c r="AH412" s="16"/>
      <c r="AI412" s="16"/>
      <c r="AJ412" s="16"/>
      <c r="AK412" s="24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</row>
    <row r="413" spans="34:54">
      <c r="AH413" s="16"/>
      <c r="AI413" s="16"/>
      <c r="AJ413" s="16"/>
      <c r="AK413" s="24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</row>
    <row r="414" spans="34:54">
      <c r="AH414" s="16"/>
      <c r="AI414" s="16"/>
      <c r="AJ414" s="16"/>
      <c r="AK414" s="24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</row>
    <row r="415" spans="34:54">
      <c r="AH415" s="16"/>
      <c r="AI415" s="16"/>
      <c r="AJ415" s="16"/>
      <c r="AK415" s="24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</row>
    <row r="416" spans="34:54">
      <c r="AH416" s="16"/>
      <c r="AI416" s="16"/>
      <c r="AJ416" s="16"/>
      <c r="AK416" s="24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</row>
    <row r="417" spans="34:54">
      <c r="AH417" s="16"/>
      <c r="AI417" s="16"/>
      <c r="AJ417" s="16"/>
      <c r="AK417" s="24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</row>
    <row r="418" spans="34:54">
      <c r="AH418" s="16"/>
      <c r="AI418" s="16"/>
      <c r="AJ418" s="16"/>
      <c r="AK418" s="24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</row>
    <row r="419" spans="34:54">
      <c r="AH419" s="16"/>
      <c r="AI419" s="16"/>
      <c r="AJ419" s="16"/>
      <c r="AK419" s="24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</row>
    <row r="420" spans="34:54">
      <c r="AH420" s="16"/>
      <c r="AI420" s="16"/>
      <c r="AJ420" s="16"/>
      <c r="AK420" s="24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</row>
    <row r="421" spans="34:54">
      <c r="AH421" s="16"/>
      <c r="AI421" s="16"/>
      <c r="AJ421" s="16"/>
      <c r="AK421" s="24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</row>
    <row r="422" spans="34:54">
      <c r="AH422" s="16"/>
      <c r="AI422" s="16"/>
      <c r="AJ422" s="16"/>
      <c r="AK422" s="24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</row>
    <row r="423" spans="34:54">
      <c r="AH423" s="16"/>
      <c r="AI423" s="16"/>
      <c r="AJ423" s="16"/>
      <c r="AK423" s="24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</row>
    <row r="424" spans="34:54">
      <c r="AH424" s="16"/>
      <c r="AI424" s="16"/>
      <c r="AJ424" s="16"/>
      <c r="AK424" s="24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</row>
    <row r="425" spans="34:54">
      <c r="AH425" s="16"/>
      <c r="AI425" s="16"/>
      <c r="AJ425" s="16"/>
      <c r="AK425" s="24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</row>
    <row r="426" spans="34:54">
      <c r="AH426" s="16"/>
      <c r="AI426" s="16"/>
      <c r="AJ426" s="16"/>
      <c r="AK426" s="24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</row>
    <row r="427" spans="34:54">
      <c r="AH427" s="16"/>
      <c r="AI427" s="16"/>
      <c r="AJ427" s="16"/>
      <c r="AK427" s="24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</row>
    <row r="428" spans="34:54">
      <c r="AH428" s="16"/>
      <c r="AI428" s="16"/>
      <c r="AJ428" s="16"/>
      <c r="AK428" s="24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</row>
    <row r="429" spans="34:54">
      <c r="AH429" s="16"/>
      <c r="AI429" s="16"/>
      <c r="AJ429" s="16"/>
      <c r="AK429" s="24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</row>
    <row r="430" spans="34:54">
      <c r="AH430" s="16"/>
      <c r="AI430" s="16"/>
      <c r="AJ430" s="16"/>
      <c r="AK430" s="24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</row>
    <row r="431" spans="34:54">
      <c r="AH431" s="16"/>
      <c r="AI431" s="16"/>
      <c r="AJ431" s="16"/>
      <c r="AK431" s="24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</row>
    <row r="432" spans="34:54">
      <c r="AH432" s="16"/>
      <c r="AI432" s="16"/>
      <c r="AJ432" s="16"/>
      <c r="AK432" s="24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</row>
    <row r="433" spans="34:54">
      <c r="AH433" s="16"/>
      <c r="AI433" s="16"/>
      <c r="AJ433" s="16"/>
      <c r="AK433" s="24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</row>
    <row r="434" spans="34:54">
      <c r="AH434" s="16"/>
      <c r="AI434" s="16"/>
      <c r="AJ434" s="16"/>
      <c r="AK434" s="24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</row>
    <row r="435" spans="34:54">
      <c r="AH435" s="16"/>
      <c r="AI435" s="16"/>
      <c r="AJ435" s="16"/>
      <c r="AK435" s="24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</row>
    <row r="436" spans="34:54">
      <c r="AH436" s="16"/>
      <c r="AI436" s="16"/>
      <c r="AJ436" s="16"/>
      <c r="AK436" s="24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</row>
    <row r="437" spans="34:54">
      <c r="AH437" s="16"/>
      <c r="AI437" s="16"/>
      <c r="AJ437" s="16"/>
      <c r="AK437" s="24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</row>
    <row r="438" spans="34:54">
      <c r="AH438" s="16"/>
      <c r="AI438" s="16"/>
      <c r="AJ438" s="16"/>
      <c r="AK438" s="24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</row>
    <row r="439" spans="34:54">
      <c r="AH439" s="16"/>
      <c r="AI439" s="16"/>
      <c r="AJ439" s="16"/>
      <c r="AK439" s="24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</row>
    <row r="440" spans="34:54">
      <c r="AH440" s="16"/>
      <c r="AI440" s="16"/>
      <c r="AJ440" s="16"/>
      <c r="AK440" s="24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</row>
    <row r="441" spans="34:54">
      <c r="AH441" s="16"/>
      <c r="AI441" s="16"/>
      <c r="AJ441" s="16"/>
      <c r="AK441" s="24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</row>
    <row r="442" spans="34:54">
      <c r="AH442" s="16"/>
      <c r="AI442" s="16"/>
      <c r="AJ442" s="16"/>
      <c r="AK442" s="24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</row>
    <row r="443" spans="34:54">
      <c r="AH443" s="16"/>
      <c r="AI443" s="16"/>
      <c r="AJ443" s="16"/>
      <c r="AK443" s="24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</row>
    <row r="444" spans="34:54">
      <c r="AH444" s="16"/>
      <c r="AI444" s="16"/>
      <c r="AJ444" s="16"/>
      <c r="AK444" s="24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</row>
    <row r="445" spans="34:54">
      <c r="AH445" s="16"/>
      <c r="AI445" s="16"/>
      <c r="AJ445" s="16"/>
      <c r="AK445" s="24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</row>
    <row r="446" spans="34:54">
      <c r="AH446" s="16"/>
      <c r="AI446" s="16"/>
      <c r="AJ446" s="16"/>
      <c r="AK446" s="24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</row>
    <row r="447" spans="34:54">
      <c r="AH447" s="16"/>
      <c r="AI447" s="16"/>
      <c r="AJ447" s="16"/>
      <c r="AK447" s="24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</row>
    <row r="448" spans="34:54">
      <c r="AH448" s="16"/>
      <c r="AI448" s="16"/>
      <c r="AJ448" s="16"/>
      <c r="AK448" s="24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</row>
    <row r="449" spans="34:54">
      <c r="AH449" s="16"/>
      <c r="AI449" s="16"/>
      <c r="AJ449" s="16"/>
      <c r="AK449" s="24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</row>
    <row r="450" spans="34:54">
      <c r="AH450" s="16"/>
      <c r="AI450" s="16"/>
      <c r="AJ450" s="16"/>
      <c r="AK450" s="24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</row>
    <row r="451" spans="34:54">
      <c r="AH451" s="16"/>
      <c r="AI451" s="16"/>
      <c r="AJ451" s="16"/>
      <c r="AK451" s="24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</row>
    <row r="452" spans="34:54">
      <c r="AH452" s="16"/>
      <c r="AI452" s="16"/>
      <c r="AJ452" s="16"/>
      <c r="AK452" s="24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</row>
    <row r="453" spans="34:54">
      <c r="AH453" s="16"/>
      <c r="AI453" s="16"/>
      <c r="AJ453" s="16"/>
      <c r="AK453" s="24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</row>
    <row r="454" spans="34:54">
      <c r="AH454" s="16"/>
      <c r="AI454" s="16"/>
      <c r="AJ454" s="16"/>
      <c r="AK454" s="24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</row>
    <row r="455" spans="34:54">
      <c r="AH455" s="16"/>
      <c r="AI455" s="16"/>
      <c r="AJ455" s="16"/>
      <c r="AK455" s="24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</row>
    <row r="456" spans="34:54">
      <c r="AH456" s="16"/>
      <c r="AI456" s="16"/>
      <c r="AJ456" s="16"/>
      <c r="AK456" s="24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</row>
    <row r="457" spans="34:54">
      <c r="AH457" s="16"/>
      <c r="AI457" s="16"/>
      <c r="AJ457" s="16"/>
      <c r="AK457" s="24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</row>
    <row r="458" spans="34:54">
      <c r="AH458" s="16"/>
      <c r="AI458" s="16"/>
      <c r="AJ458" s="16"/>
      <c r="AK458" s="24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</row>
    <row r="459" spans="34:54">
      <c r="AH459" s="16"/>
      <c r="AI459" s="16"/>
      <c r="AJ459" s="16"/>
      <c r="AK459" s="24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</row>
    <row r="460" spans="34:54">
      <c r="AH460" s="16"/>
      <c r="AI460" s="16"/>
      <c r="AJ460" s="16"/>
      <c r="AK460" s="24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</row>
    <row r="461" spans="34:54">
      <c r="AH461" s="16"/>
      <c r="AI461" s="16"/>
      <c r="AJ461" s="16"/>
      <c r="AK461" s="24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</row>
    <row r="462" spans="34:54">
      <c r="AH462" s="16"/>
      <c r="AI462" s="16"/>
      <c r="AJ462" s="16"/>
      <c r="AK462" s="24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</row>
    <row r="463" spans="34:54">
      <c r="AH463" s="16"/>
      <c r="AI463" s="16"/>
      <c r="AJ463" s="16"/>
      <c r="AK463" s="24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</row>
    <row r="464" spans="34:54">
      <c r="AH464" s="16"/>
      <c r="AI464" s="16"/>
      <c r="AJ464" s="16"/>
      <c r="AK464" s="24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</row>
    <row r="465" spans="34:54">
      <c r="AH465" s="16"/>
      <c r="AI465" s="16"/>
      <c r="AJ465" s="16"/>
      <c r="AK465" s="24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</row>
    <row r="466" spans="34:54">
      <c r="AH466" s="16"/>
      <c r="AI466" s="16"/>
      <c r="AJ466" s="16"/>
      <c r="AK466" s="24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</row>
    <row r="467" spans="34:54">
      <c r="AH467" s="16"/>
      <c r="AI467" s="16"/>
      <c r="AJ467" s="16"/>
      <c r="AK467" s="24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</row>
    <row r="468" spans="34:54">
      <c r="AH468" s="16"/>
      <c r="AI468" s="16"/>
      <c r="AJ468" s="16"/>
      <c r="AK468" s="24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</row>
    <row r="469" spans="34:54">
      <c r="AH469" s="16"/>
      <c r="AI469" s="16"/>
      <c r="AJ469" s="16"/>
      <c r="AK469" s="24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</row>
    <row r="470" spans="34:54">
      <c r="AH470" s="16"/>
      <c r="AI470" s="16"/>
      <c r="AJ470" s="16"/>
      <c r="AK470" s="24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</row>
    <row r="471" spans="34:54">
      <c r="AH471" s="16"/>
      <c r="AI471" s="16"/>
      <c r="AJ471" s="16"/>
      <c r="AK471" s="24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</row>
    <row r="472" spans="34:54">
      <c r="AH472" s="16"/>
      <c r="AI472" s="16"/>
      <c r="AJ472" s="16"/>
      <c r="AK472" s="24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</row>
    <row r="473" spans="34:54">
      <c r="AH473" s="16"/>
      <c r="AI473" s="16"/>
      <c r="AJ473" s="16"/>
      <c r="AK473" s="24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</row>
    <row r="474" spans="34:54">
      <c r="AH474" s="16"/>
      <c r="AI474" s="16"/>
      <c r="AJ474" s="16"/>
      <c r="AK474" s="24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</row>
    <row r="475" spans="34:54">
      <c r="AH475" s="16"/>
      <c r="AI475" s="16"/>
      <c r="AJ475" s="16"/>
      <c r="AK475" s="24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</row>
    <row r="476" spans="34:54">
      <c r="AH476" s="16"/>
      <c r="AI476" s="16"/>
      <c r="AJ476" s="16"/>
      <c r="AK476" s="24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</row>
    <row r="477" spans="34:54">
      <c r="AH477" s="16"/>
      <c r="AI477" s="16"/>
      <c r="AJ477" s="16"/>
      <c r="AK477" s="24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</row>
    <row r="478" spans="34:54">
      <c r="AH478" s="16"/>
      <c r="AI478" s="16"/>
      <c r="AJ478" s="16"/>
      <c r="AK478" s="24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</row>
    <row r="479" spans="34:54">
      <c r="AH479" s="16"/>
      <c r="AI479" s="16"/>
      <c r="AJ479" s="16"/>
      <c r="AK479" s="24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</row>
    <row r="480" spans="34:54">
      <c r="AH480" s="16"/>
      <c r="AI480" s="16"/>
      <c r="AJ480" s="16"/>
      <c r="AK480" s="24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</row>
    <row r="481" spans="34:54">
      <c r="AH481" s="16"/>
      <c r="AI481" s="16"/>
      <c r="AJ481" s="16"/>
      <c r="AK481" s="24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</row>
    <row r="482" spans="34:54">
      <c r="AH482" s="16"/>
      <c r="AI482" s="16"/>
      <c r="AJ482" s="16"/>
      <c r="AK482" s="24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</row>
    <row r="483" spans="34:54">
      <c r="AH483" s="16"/>
      <c r="AI483" s="16"/>
      <c r="AJ483" s="16"/>
      <c r="AK483" s="24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</row>
    <row r="484" spans="34:54">
      <c r="AH484" s="16"/>
      <c r="AI484" s="16"/>
      <c r="AJ484" s="16"/>
      <c r="AK484" s="24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</row>
    <row r="485" spans="34:54">
      <c r="AH485" s="16"/>
      <c r="AI485" s="16"/>
      <c r="AJ485" s="16"/>
      <c r="AK485" s="24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</row>
    <row r="486" spans="34:54">
      <c r="AH486" s="16"/>
      <c r="AI486" s="16"/>
      <c r="AJ486" s="16"/>
      <c r="AK486" s="24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</row>
    <row r="487" spans="34:54">
      <c r="AH487" s="16"/>
      <c r="AI487" s="16"/>
      <c r="AJ487" s="16"/>
      <c r="AK487" s="24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</row>
    <row r="488" spans="34:54">
      <c r="AH488" s="16"/>
      <c r="AI488" s="16"/>
      <c r="AJ488" s="16"/>
      <c r="AK488" s="24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</row>
    <row r="489" spans="34:54">
      <c r="AH489" s="16"/>
      <c r="AI489" s="16"/>
      <c r="AJ489" s="16"/>
      <c r="AK489" s="24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</row>
    <row r="490" spans="34:54">
      <c r="AH490" s="16"/>
      <c r="AI490" s="16"/>
      <c r="AJ490" s="16"/>
      <c r="AK490" s="24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</row>
    <row r="491" spans="34:54">
      <c r="AH491" s="16"/>
      <c r="AI491" s="16"/>
      <c r="AJ491" s="16"/>
      <c r="AK491" s="24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</row>
    <row r="492" spans="34:54">
      <c r="AH492" s="16"/>
      <c r="AI492" s="16"/>
      <c r="AJ492" s="16"/>
      <c r="AK492" s="24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</row>
    <row r="493" spans="34:54">
      <c r="AH493" s="16"/>
      <c r="AI493" s="16"/>
      <c r="AJ493" s="16"/>
      <c r="AK493" s="24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</row>
    <row r="494" spans="34:54">
      <c r="AH494" s="16"/>
      <c r="AI494" s="16"/>
      <c r="AJ494" s="16"/>
      <c r="AK494" s="24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</row>
    <row r="495" spans="34:54">
      <c r="AH495" s="16"/>
      <c r="AI495" s="16"/>
      <c r="AJ495" s="16"/>
      <c r="AK495" s="24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</row>
    <row r="496" spans="34:54">
      <c r="AH496" s="16"/>
      <c r="AI496" s="16"/>
      <c r="AJ496" s="16"/>
      <c r="AK496" s="24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</row>
    <row r="497" spans="34:54">
      <c r="AH497" s="16"/>
      <c r="AI497" s="16"/>
      <c r="AJ497" s="16"/>
      <c r="AK497" s="24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</row>
    <row r="498" spans="34:54">
      <c r="AH498" s="16"/>
      <c r="AI498" s="16"/>
      <c r="AJ498" s="16"/>
      <c r="AK498" s="24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</row>
    <row r="499" spans="34:54">
      <c r="AH499" s="16"/>
      <c r="AI499" s="16"/>
      <c r="AJ499" s="16"/>
      <c r="AK499" s="24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</row>
    <row r="500" spans="34:54">
      <c r="AH500" s="16"/>
      <c r="AI500" s="16"/>
      <c r="AJ500" s="16"/>
      <c r="AK500" s="24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</row>
    <row r="501" spans="34:54">
      <c r="AH501" s="16"/>
      <c r="AI501" s="16"/>
      <c r="AJ501" s="16"/>
      <c r="AK501" s="24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</row>
    <row r="502" spans="34:54">
      <c r="AH502" s="16"/>
      <c r="AI502" s="16"/>
      <c r="AJ502" s="16"/>
      <c r="AK502" s="24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</row>
    <row r="503" spans="34:54">
      <c r="AH503" s="16"/>
      <c r="AI503" s="16"/>
      <c r="AJ503" s="16"/>
      <c r="AK503" s="24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</row>
    <row r="504" spans="34:54">
      <c r="AH504" s="16"/>
      <c r="AI504" s="16"/>
      <c r="AJ504" s="16"/>
      <c r="AK504" s="24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</row>
    <row r="505" spans="34:54">
      <c r="AH505" s="16"/>
      <c r="AI505" s="16"/>
      <c r="AJ505" s="16"/>
      <c r="AK505" s="24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</row>
    <row r="506" spans="34:54">
      <c r="AH506" s="16"/>
      <c r="AI506" s="16"/>
      <c r="AJ506" s="16"/>
      <c r="AK506" s="24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</row>
    <row r="507" spans="34:54">
      <c r="AH507" s="16"/>
      <c r="AI507" s="16"/>
      <c r="AJ507" s="16"/>
      <c r="AK507" s="24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</row>
    <row r="508" spans="34:54">
      <c r="AH508" s="16"/>
      <c r="AI508" s="16"/>
      <c r="AJ508" s="16"/>
      <c r="AK508" s="24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</row>
    <row r="509" spans="34:54">
      <c r="AH509" s="16"/>
      <c r="AI509" s="16"/>
      <c r="AJ509" s="16"/>
      <c r="AK509" s="24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</row>
    <row r="510" spans="34:54">
      <c r="AH510" s="16"/>
      <c r="AI510" s="16"/>
      <c r="AJ510" s="16"/>
      <c r="AK510" s="24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</row>
    <row r="511" spans="34:54">
      <c r="AH511" s="16"/>
      <c r="AI511" s="16"/>
      <c r="AJ511" s="16"/>
      <c r="AK511" s="24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</row>
    <row r="512" spans="34:54">
      <c r="AH512" s="16"/>
      <c r="AI512" s="16"/>
      <c r="AJ512" s="16"/>
      <c r="AK512" s="24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</row>
    <row r="513" spans="34:54">
      <c r="AH513" s="16"/>
      <c r="AI513" s="16"/>
      <c r="AJ513" s="16"/>
      <c r="AK513" s="24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</row>
    <row r="514" spans="34:54">
      <c r="AH514" s="16"/>
      <c r="AI514" s="16"/>
      <c r="AJ514" s="16"/>
      <c r="AK514" s="24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</row>
    <row r="515" spans="34:54">
      <c r="AH515" s="16"/>
      <c r="AI515" s="16"/>
      <c r="AJ515" s="16"/>
      <c r="AK515" s="24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</row>
    <row r="516" spans="34:54">
      <c r="AH516" s="16"/>
      <c r="AI516" s="16"/>
      <c r="AJ516" s="16"/>
      <c r="AK516" s="24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</row>
    <row r="517" spans="34:54">
      <c r="AH517" s="16"/>
      <c r="AI517" s="16"/>
      <c r="AJ517" s="16"/>
      <c r="AK517" s="24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</row>
    <row r="518" spans="34:54">
      <c r="AH518" s="16"/>
      <c r="AI518" s="16"/>
      <c r="AJ518" s="16"/>
      <c r="AK518" s="24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</row>
    <row r="519" spans="34:54">
      <c r="AH519" s="16"/>
      <c r="AI519" s="16"/>
      <c r="AJ519" s="16"/>
      <c r="AK519" s="24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</row>
    <row r="520" spans="34:54">
      <c r="AH520" s="16"/>
      <c r="AI520" s="16"/>
      <c r="AJ520" s="16"/>
      <c r="AK520" s="24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</row>
    <row r="521" spans="34:54">
      <c r="AH521" s="16"/>
      <c r="AI521" s="16"/>
      <c r="AJ521" s="16"/>
      <c r="AK521" s="24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</row>
    <row r="522" spans="34:54">
      <c r="AH522" s="16"/>
      <c r="AI522" s="16"/>
      <c r="AJ522" s="16"/>
      <c r="AK522" s="24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</row>
    <row r="523" spans="34:54">
      <c r="AH523" s="16"/>
      <c r="AI523" s="16"/>
      <c r="AJ523" s="16"/>
      <c r="AK523" s="24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</row>
    <row r="524" spans="34:54">
      <c r="AH524" s="16"/>
      <c r="AI524" s="16"/>
      <c r="AJ524" s="16"/>
      <c r="AK524" s="24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</row>
    <row r="525" spans="34:54">
      <c r="AH525" s="16"/>
      <c r="AI525" s="16"/>
      <c r="AJ525" s="16"/>
      <c r="AK525" s="24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</row>
    <row r="526" spans="34:54">
      <c r="AH526" s="16"/>
      <c r="AI526" s="16"/>
      <c r="AJ526" s="16"/>
      <c r="AK526" s="24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</row>
    <row r="527" spans="34:54">
      <c r="AH527" s="16"/>
      <c r="AI527" s="16"/>
      <c r="AJ527" s="16"/>
      <c r="AK527" s="24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</row>
    <row r="528" spans="34:54">
      <c r="AH528" s="16"/>
      <c r="AI528" s="16"/>
      <c r="AJ528" s="16"/>
      <c r="AK528" s="24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</row>
    <row r="529" spans="34:54">
      <c r="AH529" s="16"/>
      <c r="AI529" s="16"/>
      <c r="AJ529" s="16"/>
      <c r="AK529" s="24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</row>
    <row r="530" spans="34:54">
      <c r="AH530" s="16"/>
      <c r="AI530" s="16"/>
      <c r="AJ530" s="16"/>
      <c r="AK530" s="24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</row>
    <row r="531" spans="34:54">
      <c r="AH531" s="16"/>
      <c r="AI531" s="16"/>
      <c r="AJ531" s="16"/>
      <c r="AK531" s="24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</row>
    <row r="532" spans="34:54">
      <c r="AH532" s="16"/>
      <c r="AI532" s="16"/>
      <c r="AJ532" s="16"/>
      <c r="AK532" s="24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</row>
    <row r="533" spans="34:54">
      <c r="AH533" s="16"/>
      <c r="AI533" s="16"/>
      <c r="AJ533" s="16"/>
      <c r="AK533" s="24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</row>
    <row r="534" spans="34:54">
      <c r="AH534" s="16"/>
      <c r="AI534" s="16"/>
      <c r="AJ534" s="16"/>
      <c r="AK534" s="24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</row>
    <row r="535" spans="34:54">
      <c r="AH535" s="16"/>
      <c r="AI535" s="16"/>
      <c r="AJ535" s="16"/>
      <c r="AK535" s="24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</row>
    <row r="536" spans="34:54">
      <c r="AH536" s="16"/>
      <c r="AI536" s="16"/>
      <c r="AJ536" s="16"/>
      <c r="AK536" s="24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</row>
    <row r="537" spans="34:54">
      <c r="AH537" s="16"/>
      <c r="AI537" s="16"/>
      <c r="AJ537" s="16"/>
      <c r="AK537" s="24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</row>
    <row r="538" spans="34:54">
      <c r="AH538" s="16"/>
      <c r="AI538" s="16"/>
      <c r="AJ538" s="16"/>
      <c r="AK538" s="24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</row>
    <row r="539" spans="34:54">
      <c r="AH539" s="16"/>
      <c r="AI539" s="16"/>
      <c r="AJ539" s="16"/>
      <c r="AK539" s="24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</row>
    <row r="540" spans="34:54">
      <c r="AH540" s="16"/>
      <c r="AI540" s="16"/>
      <c r="AJ540" s="16"/>
      <c r="AK540" s="24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</row>
    <row r="541" spans="34:54">
      <c r="AH541" s="16"/>
      <c r="AI541" s="16"/>
      <c r="AJ541" s="16"/>
      <c r="AK541" s="24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</row>
    <row r="542" spans="34:54">
      <c r="AH542" s="16"/>
      <c r="AI542" s="16"/>
      <c r="AJ542" s="16"/>
      <c r="AK542" s="24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</row>
    <row r="543" spans="34:54">
      <c r="AH543" s="16"/>
      <c r="AI543" s="16"/>
      <c r="AJ543" s="16"/>
      <c r="AK543" s="24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</row>
    <row r="544" spans="34:54">
      <c r="AH544" s="16"/>
      <c r="AI544" s="16"/>
      <c r="AJ544" s="16"/>
      <c r="AK544" s="24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</row>
    <row r="545" spans="34:54">
      <c r="AH545" s="16"/>
      <c r="AI545" s="16"/>
      <c r="AJ545" s="16"/>
      <c r="AK545" s="24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</row>
    <row r="546" spans="34:54">
      <c r="AH546" s="16"/>
      <c r="AI546" s="16"/>
      <c r="AJ546" s="16"/>
      <c r="AK546" s="24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</row>
    <row r="547" spans="34:54">
      <c r="AH547" s="16"/>
      <c r="AI547" s="16"/>
      <c r="AJ547" s="16"/>
      <c r="AK547" s="24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</row>
    <row r="548" spans="34:54">
      <c r="AH548" s="16"/>
      <c r="AI548" s="16"/>
      <c r="AJ548" s="16"/>
      <c r="AK548" s="24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</row>
    <row r="549" spans="34:54">
      <c r="AH549" s="16"/>
      <c r="AI549" s="16"/>
      <c r="AJ549" s="16"/>
      <c r="AK549" s="24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</row>
    <row r="550" spans="34:54">
      <c r="AH550" s="16"/>
      <c r="AI550" s="16"/>
      <c r="AJ550" s="16"/>
      <c r="AK550" s="24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</row>
    <row r="551" spans="34:54">
      <c r="AH551" s="16"/>
      <c r="AI551" s="16"/>
      <c r="AJ551" s="16"/>
      <c r="AK551" s="24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</row>
    <row r="552" spans="34:54">
      <c r="AH552" s="16"/>
      <c r="AI552" s="16"/>
      <c r="AJ552" s="16"/>
      <c r="AK552" s="24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</row>
    <row r="553" spans="34:54">
      <c r="AH553" s="16"/>
      <c r="AI553" s="16"/>
      <c r="AJ553" s="16"/>
      <c r="AK553" s="24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</row>
    <row r="554" spans="34:54">
      <c r="AH554" s="16"/>
      <c r="AI554" s="16"/>
      <c r="AJ554" s="16"/>
      <c r="AK554" s="24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</row>
    <row r="555" spans="34:54">
      <c r="AH555" s="16"/>
      <c r="AI555" s="16"/>
      <c r="AJ555" s="16"/>
      <c r="AK555" s="24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</row>
    <row r="556" spans="34:54">
      <c r="AH556" s="16"/>
      <c r="AI556" s="16"/>
      <c r="AJ556" s="16"/>
      <c r="AK556" s="24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</row>
    <row r="557" spans="34:54">
      <c r="AH557" s="16"/>
      <c r="AI557" s="16"/>
      <c r="AJ557" s="16"/>
      <c r="AK557" s="24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</row>
    <row r="558" spans="34:54">
      <c r="AH558" s="16"/>
      <c r="AI558" s="16"/>
      <c r="AJ558" s="16"/>
      <c r="AK558" s="24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</row>
    <row r="559" spans="34:54">
      <c r="AH559" s="16"/>
      <c r="AI559" s="16"/>
      <c r="AJ559" s="16"/>
      <c r="AK559" s="24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</row>
    <row r="560" spans="34:54">
      <c r="AH560" s="16"/>
      <c r="AI560" s="16"/>
      <c r="AJ560" s="16"/>
      <c r="AK560" s="24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</row>
    <row r="561" spans="34:54">
      <c r="AH561" s="16"/>
      <c r="AI561" s="16"/>
      <c r="AJ561" s="16"/>
      <c r="AK561" s="24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</row>
    <row r="562" spans="34:54">
      <c r="AH562" s="16"/>
      <c r="AI562" s="16"/>
      <c r="AJ562" s="16"/>
      <c r="AK562" s="24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</row>
    <row r="563" spans="34:54">
      <c r="AH563" s="16"/>
      <c r="AI563" s="16"/>
      <c r="AJ563" s="16"/>
      <c r="AK563" s="24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</row>
    <row r="564" spans="34:54">
      <c r="AH564" s="16"/>
      <c r="AI564" s="16"/>
      <c r="AJ564" s="16"/>
      <c r="AK564" s="24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</row>
    <row r="565" spans="34:54">
      <c r="AH565" s="16"/>
      <c r="AI565" s="16"/>
      <c r="AJ565" s="16"/>
      <c r="AK565" s="24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</row>
    <row r="566" spans="34:54">
      <c r="AH566" s="16"/>
      <c r="AI566" s="16"/>
      <c r="AJ566" s="16"/>
      <c r="AK566" s="24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</row>
    <row r="567" spans="34:54">
      <c r="AH567" s="16"/>
      <c r="AI567" s="16"/>
      <c r="AJ567" s="16"/>
      <c r="AK567" s="24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</row>
    <row r="568" spans="34:54">
      <c r="AH568" s="16"/>
      <c r="AI568" s="16"/>
      <c r="AJ568" s="16"/>
      <c r="AK568" s="24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</row>
    <row r="569" spans="34:54">
      <c r="AH569" s="16"/>
      <c r="AI569" s="16"/>
      <c r="AJ569" s="16"/>
      <c r="AK569" s="24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</row>
    <row r="570" spans="34:54">
      <c r="AH570" s="16"/>
      <c r="AI570" s="16"/>
      <c r="AJ570" s="16"/>
      <c r="AK570" s="24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</row>
    <row r="571" spans="34:54">
      <c r="AH571" s="16"/>
      <c r="AI571" s="16"/>
      <c r="AJ571" s="16"/>
      <c r="AK571" s="24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</row>
    <row r="572" spans="34:54">
      <c r="AH572" s="16"/>
      <c r="AI572" s="16"/>
      <c r="AJ572" s="16"/>
      <c r="AK572" s="24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</row>
    <row r="573" spans="34:54">
      <c r="AH573" s="16"/>
      <c r="AI573" s="16"/>
      <c r="AJ573" s="16"/>
      <c r="AK573" s="24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</row>
    <row r="574" spans="34:54">
      <c r="AH574" s="16"/>
      <c r="AI574" s="16"/>
      <c r="AJ574" s="16"/>
      <c r="AK574" s="24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</row>
    <row r="575" spans="34:54">
      <c r="AH575" s="16"/>
      <c r="AI575" s="16"/>
      <c r="AJ575" s="16"/>
      <c r="AK575" s="24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</row>
    <row r="576" spans="34:54">
      <c r="AH576" s="16"/>
      <c r="AI576" s="16"/>
      <c r="AJ576" s="16"/>
      <c r="AK576" s="24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</row>
    <row r="577" spans="34:54">
      <c r="AH577" s="16"/>
      <c r="AI577" s="16"/>
      <c r="AJ577" s="16"/>
      <c r="AK577" s="24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</row>
    <row r="578" spans="34:54">
      <c r="AH578" s="16"/>
      <c r="AI578" s="16"/>
      <c r="AJ578" s="16"/>
      <c r="AK578" s="24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</row>
    <row r="579" spans="34:54">
      <c r="AH579" s="16"/>
      <c r="AI579" s="16"/>
      <c r="AJ579" s="16"/>
      <c r="AK579" s="24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</row>
    <row r="580" spans="34:54">
      <c r="AH580" s="16"/>
      <c r="AI580" s="16"/>
      <c r="AJ580" s="16"/>
      <c r="AK580" s="24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</row>
    <row r="581" spans="34:54">
      <c r="AH581" s="16"/>
      <c r="AI581" s="16"/>
      <c r="AJ581" s="16"/>
      <c r="AK581" s="24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</row>
    <row r="582" spans="34:54">
      <c r="AH582" s="16"/>
      <c r="AI582" s="16"/>
      <c r="AJ582" s="16"/>
      <c r="AK582" s="24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</row>
    <row r="583" spans="34:54">
      <c r="AH583" s="16"/>
      <c r="AI583" s="16"/>
      <c r="AJ583" s="16"/>
      <c r="AK583" s="24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</row>
    <row r="584" spans="34:54">
      <c r="AH584" s="16"/>
      <c r="AI584" s="16"/>
      <c r="AJ584" s="16"/>
      <c r="AK584" s="24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</row>
    <row r="585" spans="34:54">
      <c r="AH585" s="16"/>
      <c r="AI585" s="16"/>
      <c r="AJ585" s="16"/>
      <c r="AK585" s="24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</row>
    <row r="586" spans="34:54">
      <c r="AH586" s="16"/>
      <c r="AI586" s="16"/>
      <c r="AJ586" s="16"/>
      <c r="AK586" s="24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</row>
    <row r="587" spans="34:54"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</row>
    <row r="588" spans="34:54">
      <c r="AH588" s="16"/>
      <c r="AI588" s="16"/>
      <c r="AJ588" s="16"/>
      <c r="AK588" s="24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</row>
    <row r="589" spans="34:54"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</row>
    <row r="590" spans="34:54"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</row>
    <row r="591" spans="34:54"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</row>
    <row r="592" spans="34:54"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</row>
    <row r="593" spans="34:54"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</row>
    <row r="594" spans="34:54"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</row>
    <row r="595" spans="34:54"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</row>
    <row r="596" spans="34:54"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</row>
    <row r="597" spans="34:54"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</row>
    <row r="598" spans="34:54"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</row>
    <row r="599" spans="34:54"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</row>
    <row r="600" spans="34:54"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</row>
    <row r="601" spans="34:54"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</row>
    <row r="602" spans="34:54"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</row>
    <row r="603" spans="34:54"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</row>
    <row r="604" spans="34:54"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</row>
    <row r="605" spans="34:54"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</row>
    <row r="606" spans="34:54"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</row>
    <row r="607" spans="34:54"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</row>
    <row r="608" spans="34:54"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</row>
    <row r="609" spans="34:54"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</row>
    <row r="610" spans="34:54"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</row>
    <row r="611" spans="34:54"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</row>
    <row r="612" spans="34:54"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</row>
    <row r="613" spans="34:54"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</row>
    <row r="614" spans="34:54"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</row>
    <row r="615" spans="34:54"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</row>
    <row r="616" spans="34:54"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</row>
    <row r="617" spans="34:54"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</row>
    <row r="618" spans="34:54"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</row>
    <row r="619" spans="34:54"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</row>
    <row r="620" spans="34:54"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</row>
    <row r="621" spans="34:54"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</row>
    <row r="622" spans="34:54"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</row>
    <row r="623" spans="34:54"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</row>
    <row r="624" spans="34:54"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</row>
    <row r="625" spans="34:54"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</row>
    <row r="626" spans="34:54"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</row>
    <row r="627" spans="34:54"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</row>
    <row r="628" spans="34:54"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</row>
    <row r="629" spans="34:54"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</row>
    <row r="630" spans="34:54"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</row>
    <row r="631" spans="34:54"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</row>
    <row r="632" spans="34:54"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</row>
    <row r="633" spans="34:54"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</row>
    <row r="634" spans="34:54"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</row>
    <row r="635" spans="34:54"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</row>
    <row r="636" spans="34:54"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</row>
    <row r="637" spans="34:54"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</row>
    <row r="638" spans="34:54"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</row>
    <row r="639" spans="34:54"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</row>
    <row r="640" spans="34:54"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</row>
    <row r="641" spans="34:54"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</row>
    <row r="642" spans="34:54"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</row>
    <row r="643" spans="34:54"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</row>
    <row r="644" spans="34:54"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</row>
    <row r="645" spans="34:54"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</row>
    <row r="646" spans="34:54"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</row>
    <row r="647" spans="34:54"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</row>
    <row r="648" spans="34:54"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</row>
    <row r="649" spans="34:54"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</row>
    <row r="650" spans="34:54"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</row>
    <row r="651" spans="34:54"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</row>
    <row r="652" spans="34:54"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</row>
    <row r="653" spans="34:54"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</row>
    <row r="654" spans="34:54"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</row>
    <row r="655" spans="34:54"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</row>
    <row r="656" spans="34:54"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</row>
    <row r="657" spans="34:54"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</row>
    <row r="658" spans="34:54"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</row>
    <row r="659" spans="34:54"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</row>
    <row r="660" spans="34:54"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</row>
    <row r="661" spans="34:54"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</row>
    <row r="662" spans="34:54"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</row>
    <row r="663" spans="34:54"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</row>
    <row r="664" spans="34:54"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</row>
    <row r="665" spans="34:54"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</row>
    <row r="666" spans="34:54"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</row>
    <row r="667" spans="34:54"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</row>
    <row r="668" spans="34:54"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</row>
    <row r="669" spans="34:54"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</row>
    <row r="670" spans="34:54"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</row>
    <row r="671" spans="34:54"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</row>
    <row r="672" spans="34:54"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</row>
    <row r="673" spans="34:54"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</row>
    <row r="674" spans="34:54"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</row>
    <row r="675" spans="34:54"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</row>
    <row r="676" spans="34:54"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</row>
    <row r="677" spans="34:54"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</row>
    <row r="678" spans="34:54"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</row>
    <row r="679" spans="34:54"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</row>
    <row r="680" spans="34:54"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</row>
    <row r="681" spans="34:54"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</row>
    <row r="682" spans="34:54"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</row>
    <row r="683" spans="34:54"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</row>
    <row r="684" spans="34:54"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</row>
    <row r="685" spans="34:54"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</row>
    <row r="686" spans="34:54"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</row>
    <row r="687" spans="34:54"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</row>
    <row r="688" spans="34:54"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</row>
    <row r="689" spans="34:54"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</row>
    <row r="690" spans="34:54"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</row>
    <row r="691" spans="34:54"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</row>
    <row r="692" spans="34:54"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</row>
    <row r="693" spans="34:54"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</row>
    <row r="694" spans="34:54"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</row>
    <row r="695" spans="34:54"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</row>
    <row r="696" spans="34:54"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</row>
    <row r="697" spans="34:54"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</row>
    <row r="698" spans="34:54"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</row>
    <row r="699" spans="34:54"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</row>
    <row r="700" spans="34:54"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</row>
    <row r="701" spans="34:54"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</row>
    <row r="702" spans="34:54"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</row>
    <row r="703" spans="34:54"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</row>
    <row r="704" spans="34:54"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</row>
    <row r="705" spans="34:54"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</row>
    <row r="706" spans="34:54"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</row>
    <row r="707" spans="34:54"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</row>
    <row r="708" spans="34:54"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</row>
    <row r="709" spans="34:54"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</row>
    <row r="710" spans="34:54"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</row>
    <row r="711" spans="34:54"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</row>
    <row r="712" spans="34:54"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</row>
    <row r="713" spans="34:54"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</row>
    <row r="714" spans="34:54"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</row>
    <row r="715" spans="34:54"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</row>
    <row r="716" spans="34:54"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</row>
    <row r="717" spans="34:54"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</row>
    <row r="718" spans="34:54"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</row>
    <row r="719" spans="34:54"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</row>
    <row r="720" spans="34:54"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</row>
    <row r="721" spans="34:54"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</row>
    <row r="722" spans="34:54"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</row>
    <row r="723" spans="34:54"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</row>
    <row r="724" spans="34:54"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</row>
    <row r="725" spans="34:54"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</row>
    <row r="726" spans="34:54"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</row>
    <row r="727" spans="34:54"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</row>
    <row r="728" spans="34:54"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</row>
    <row r="729" spans="34:54"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</row>
    <row r="730" spans="34:54"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</row>
    <row r="731" spans="34:54"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</row>
    <row r="732" spans="34:54"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</row>
    <row r="733" spans="34:54"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</row>
    <row r="734" spans="34:54"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</row>
    <row r="735" spans="34:54"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</row>
    <row r="736" spans="34:54"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</row>
    <row r="737" spans="34:54"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</row>
    <row r="738" spans="34:54"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</row>
    <row r="739" spans="34:54"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</row>
    <row r="740" spans="34:54"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</row>
    <row r="741" spans="34:54"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</row>
    <row r="742" spans="34:54"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</row>
    <row r="743" spans="34:54"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</row>
    <row r="744" spans="34:54"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</row>
    <row r="745" spans="34:54"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</row>
    <row r="746" spans="34:54"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</row>
    <row r="747" spans="34:54"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</row>
    <row r="748" spans="34:54"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</row>
    <row r="749" spans="34:54"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</row>
    <row r="750" spans="34:54"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</row>
    <row r="751" spans="34:54"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</row>
    <row r="752" spans="34:54"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</row>
    <row r="753" spans="34:54"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</row>
    <row r="754" spans="34:54"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</row>
    <row r="755" spans="34:54"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</row>
    <row r="756" spans="34:54"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</row>
    <row r="757" spans="34:54"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</row>
    <row r="758" spans="34:54"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</row>
    <row r="759" spans="34:54"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</row>
    <row r="760" spans="34:54"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</row>
    <row r="761" spans="34:54"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</row>
    <row r="762" spans="34:54"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</row>
    <row r="763" spans="34:54"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</row>
    <row r="764" spans="34:54"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</row>
    <row r="765" spans="34:54"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</row>
    <row r="766" spans="34:54"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</row>
    <row r="767" spans="34:54"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</row>
    <row r="768" spans="34:54"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</row>
    <row r="769" spans="34:54"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</row>
    <row r="770" spans="34:54"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</row>
    <row r="771" spans="34:54"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</row>
    <row r="772" spans="34:54"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</row>
    <row r="773" spans="34:54"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</row>
    <row r="774" spans="34:54"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</row>
    <row r="775" spans="34:54"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</row>
    <row r="776" spans="34:54"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</row>
    <row r="777" spans="34:54"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</row>
    <row r="778" spans="34:54"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</row>
    <row r="779" spans="34:54"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</row>
    <row r="780" spans="34:54"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</row>
    <row r="781" spans="34:54"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</row>
    <row r="782" spans="34:54"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</row>
    <row r="783" spans="34:54"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</row>
    <row r="784" spans="34:54"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</row>
    <row r="785" spans="34:54"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</row>
    <row r="786" spans="34:54"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</row>
    <row r="787" spans="34:54"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</row>
    <row r="788" spans="34:54"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</row>
    <row r="789" spans="34:54"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</row>
    <row r="790" spans="34:54"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</row>
    <row r="791" spans="34:54"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</row>
    <row r="792" spans="34:54"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</row>
    <row r="793" spans="34:54"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</row>
    <row r="794" spans="34:54"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</row>
    <row r="795" spans="34:54"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</row>
    <row r="796" spans="34:54"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</row>
    <row r="797" spans="34:54"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</row>
    <row r="798" spans="34:54"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</row>
    <row r="799" spans="34:54"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</row>
    <row r="800" spans="34:54"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</row>
    <row r="801" spans="34:54"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</row>
    <row r="802" spans="34:54"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</row>
    <row r="803" spans="34:54"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</row>
    <row r="804" spans="34:54"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</row>
    <row r="805" spans="34:54"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</row>
    <row r="806" spans="34:54"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</row>
    <row r="807" spans="34:54"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</row>
    <row r="808" spans="34:54"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</row>
    <row r="809" spans="34:54"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</row>
    <row r="810" spans="34:54"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</row>
    <row r="811" spans="34:54"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</row>
    <row r="812" spans="34:54"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</row>
    <row r="813" spans="34:54"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</row>
    <row r="814" spans="34:54"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</row>
    <row r="815" spans="34:54"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</row>
    <row r="816" spans="34:54"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</row>
    <row r="817" spans="34:54"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</row>
    <row r="818" spans="34:54"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</row>
    <row r="819" spans="34:54"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</row>
    <row r="820" spans="34:54"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</row>
    <row r="821" spans="34:54"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</row>
    <row r="822" spans="34:54"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</row>
    <row r="823" spans="34:54"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</row>
    <row r="824" spans="34:54"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</row>
    <row r="825" spans="34:54"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</row>
    <row r="826" spans="34:54"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</row>
    <row r="827" spans="34:54"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</row>
    <row r="828" spans="34:54"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</row>
    <row r="829" spans="34:54"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</row>
    <row r="830" spans="34:54"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</row>
    <row r="831" spans="34:54"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</row>
    <row r="832" spans="34:54"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</row>
    <row r="833" spans="34:54"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</row>
    <row r="834" spans="34:54"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</row>
    <row r="835" spans="34:54"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</row>
    <row r="836" spans="34:54"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</row>
    <row r="837" spans="34:54"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</row>
    <row r="838" spans="34:54"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</row>
    <row r="839" spans="34:54"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</row>
    <row r="840" spans="34:54"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</row>
    <row r="841" spans="34:54"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</row>
    <row r="842" spans="34:54"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</row>
    <row r="843" spans="34:54"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</row>
    <row r="844" spans="34:54"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</row>
    <row r="845" spans="34:54"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</row>
    <row r="846" spans="34:54"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</row>
    <row r="847" spans="34:54"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</row>
    <row r="848" spans="34:54"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</row>
    <row r="849" spans="34:54"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</row>
    <row r="850" spans="34:54"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</row>
    <row r="851" spans="34:54"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</row>
    <row r="852" spans="34:54"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</row>
    <row r="853" spans="34:54"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</row>
    <row r="854" spans="34:54"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</row>
    <row r="855" spans="34:54"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</row>
    <row r="856" spans="34:54"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</row>
    <row r="857" spans="34:54"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</row>
    <row r="858" spans="34:54"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</row>
    <row r="859" spans="34:54"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</row>
    <row r="860" spans="34:54"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</row>
    <row r="861" spans="34:54"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</row>
    <row r="862" spans="34:54"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</row>
    <row r="863" spans="34:54"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</row>
    <row r="864" spans="34:54"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</row>
    <row r="865" spans="34:54"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</row>
    <row r="866" spans="34:54"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</row>
    <row r="867" spans="34:54"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</row>
    <row r="868" spans="34:54"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</row>
    <row r="869" spans="34:54"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</row>
    <row r="870" spans="34:54"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</row>
    <row r="871" spans="34:54"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</row>
    <row r="872" spans="34:54"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</row>
    <row r="873" spans="34:54"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</row>
    <row r="874" spans="34:54"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</row>
    <row r="875" spans="34:54"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</row>
    <row r="876" spans="34:54"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</row>
    <row r="877" spans="34:54"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</row>
    <row r="878" spans="34:54"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</row>
    <row r="879" spans="34:54"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</row>
    <row r="880" spans="34:54"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</row>
    <row r="881" spans="34:54"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</row>
    <row r="882" spans="34:54"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</row>
    <row r="883" spans="34:54"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</row>
    <row r="884" spans="34:54"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</row>
    <row r="885" spans="34:54"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</row>
    <row r="886" spans="34:54"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</row>
    <row r="887" spans="34:54"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</row>
    <row r="888" spans="34:54"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</row>
    <row r="889" spans="34:54"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</row>
    <row r="890" spans="34:54"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</row>
    <row r="891" spans="34:54"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</row>
    <row r="892" spans="34:54"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</row>
    <row r="893" spans="34:54"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</row>
    <row r="894" spans="34:54"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</row>
    <row r="895" spans="34:54"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</row>
    <row r="896" spans="34:54"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</row>
    <row r="897" spans="34:54"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</row>
    <row r="898" spans="34:54"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</row>
    <row r="899" spans="34:54"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</row>
    <row r="900" spans="34:54"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</row>
    <row r="901" spans="34:54"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</row>
    <row r="902" spans="34:54"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</row>
    <row r="903" spans="34:54"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</row>
    <row r="904" spans="34:54"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</row>
    <row r="905" spans="34:54"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</row>
    <row r="906" spans="34:54"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</row>
    <row r="907" spans="34:54"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</row>
    <row r="908" spans="34:54"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</row>
    <row r="909" spans="34:54"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</row>
    <row r="910" spans="34:54"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</row>
    <row r="911" spans="34:54"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</row>
    <row r="912" spans="34:54"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</row>
    <row r="913" spans="34:54"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</row>
    <row r="914" spans="34:54"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</row>
    <row r="915" spans="34:54"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</row>
    <row r="916" spans="34:54"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</row>
    <row r="917" spans="34:54"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</row>
    <row r="918" spans="34:54"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</row>
    <row r="919" spans="34:54"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</row>
    <row r="920" spans="34:54"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</row>
    <row r="921" spans="34:54"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</row>
    <row r="922" spans="34:54"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</row>
    <row r="923" spans="34:54"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</row>
    <row r="924" spans="34:54"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</row>
    <row r="925" spans="34:54"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</row>
    <row r="926" spans="34:54"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</row>
    <row r="927" spans="34:54"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</row>
    <row r="928" spans="34:54"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</row>
    <row r="929" spans="34:54"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</row>
    <row r="930" spans="34:54"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</row>
    <row r="931" spans="34:54"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</row>
    <row r="932" spans="34:54"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</row>
    <row r="933" spans="34:54"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</row>
    <row r="934" spans="34:54"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</row>
    <row r="935" spans="34:54"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</row>
    <row r="936" spans="34:54"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</row>
    <row r="937" spans="34:54"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</row>
    <row r="938" spans="34:54"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</row>
    <row r="939" spans="34:54"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</row>
    <row r="940" spans="34:54"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</row>
    <row r="941" spans="34:54"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</row>
    <row r="942" spans="34:54"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</row>
    <row r="943" spans="34:54"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</row>
    <row r="944" spans="34:54"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</row>
    <row r="945" spans="34:54"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</row>
    <row r="946" spans="34:54"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</row>
    <row r="947" spans="34:54"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</row>
    <row r="948" spans="34:54"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</row>
    <row r="949" spans="34:54"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</row>
    <row r="950" spans="34:54"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</row>
    <row r="951" spans="34:54"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</row>
    <row r="952" spans="34:54"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</row>
    <row r="953" spans="34:54"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</row>
    <row r="954" spans="34:54"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</row>
    <row r="955" spans="34:54"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</row>
    <row r="956" spans="34:54"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</row>
    <row r="957" spans="34:54"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</row>
    <row r="958" spans="34:54"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</row>
    <row r="959" spans="34:54"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</row>
    <row r="960" spans="34:54"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</row>
    <row r="961" spans="34:54"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</row>
    <row r="962" spans="34:54"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</row>
    <row r="963" spans="34:54"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</row>
    <row r="964" spans="34:54"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</row>
    <row r="965" spans="34:54"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</row>
    <row r="966" spans="34:54"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</row>
    <row r="967" spans="34:54"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</row>
    <row r="968" spans="34:54"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</row>
    <row r="969" spans="34:54"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</row>
    <row r="970" spans="34:54"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</row>
    <row r="971" spans="34:54"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</row>
    <row r="972" spans="34:54"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</row>
    <row r="973" spans="34:54"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</row>
    <row r="974" spans="34:54"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</row>
    <row r="975" spans="34:54"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</row>
    <row r="976" spans="34:54"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</row>
    <row r="977" spans="34:54"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</row>
    <row r="978" spans="34:54"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</row>
    <row r="979" spans="34:54"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</row>
    <row r="980" spans="34:54"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</row>
    <row r="981" spans="34:54"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</row>
    <row r="982" spans="34:54"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</row>
    <row r="983" spans="34:54"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</row>
    <row r="984" spans="34:54"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</row>
    <row r="985" spans="34:54"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</row>
    <row r="986" spans="34:54"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</row>
    <row r="987" spans="34:54"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</row>
    <row r="988" spans="34:54"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</row>
    <row r="989" spans="34:54"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</row>
    <row r="990" spans="34:54"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</row>
    <row r="991" spans="34:54"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</row>
    <row r="992" spans="34:54"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</row>
    <row r="993" spans="34:54"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</row>
    <row r="994" spans="34:54"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</row>
    <row r="995" spans="34:54"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</row>
    <row r="996" spans="34:54"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</row>
    <row r="997" spans="34:54"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</row>
    <row r="998" spans="34:54"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</row>
    <row r="999" spans="34:54"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</row>
    <row r="1000" spans="34:54"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</row>
    <row r="1001" spans="34:54"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</row>
    <row r="1002" spans="34:54"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</row>
    <row r="1003" spans="34:54"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</row>
    <row r="1004" spans="34:54"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</row>
    <row r="1005" spans="34:54"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</row>
    <row r="1006" spans="34:54"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</row>
    <row r="1007" spans="34:54"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</row>
    <row r="1008" spans="34:54"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</row>
    <row r="1009" spans="34:54"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</row>
    <row r="1010" spans="34:54"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</row>
    <row r="1011" spans="34:54"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</row>
    <row r="1012" spans="34:54"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</row>
    <row r="1013" spans="34:54"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</row>
    <row r="1014" spans="34:54"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</row>
    <row r="1015" spans="34:54"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</row>
    <row r="1016" spans="34:54"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</row>
    <row r="1017" spans="34:54"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</row>
    <row r="1018" spans="34:54"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</row>
    <row r="1019" spans="34:54"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</row>
  </sheetData>
  <mergeCells count="1">
    <mergeCell ref="A8:A9"/>
  </mergeCells>
  <phoneticPr fontId="6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2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2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Butcher</dc:creator>
  <cp:lastModifiedBy>Gopal Bhatt</cp:lastModifiedBy>
  <dcterms:created xsi:type="dcterms:W3CDTF">2012-10-04T18:14:55Z</dcterms:created>
  <dcterms:modified xsi:type="dcterms:W3CDTF">2015-07-29T19:38:40Z</dcterms:modified>
</cp:coreProperties>
</file>