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7955" windowHeight="9240" activeTab="1"/>
  </bookViews>
  <sheets>
    <sheet name="V2" sheetId="4" r:id="rId1"/>
    <sheet name="V3" sheetId="5" r:id="rId2"/>
    <sheet name="Sheet1" sheetId="6" r:id="rId3"/>
  </sheets>
  <calcPr calcId="125725"/>
</workbook>
</file>

<file path=xl/calcChain.xml><?xml version="1.0" encoding="utf-8"?>
<calcChain xmlns="http://schemas.openxmlformats.org/spreadsheetml/2006/main">
  <c r="F40" i="4"/>
  <c r="F39"/>
  <c r="E40"/>
  <c r="E39"/>
  <c r="K69" i="5"/>
  <c r="K68"/>
  <c r="P61"/>
  <c r="O61"/>
  <c r="P51"/>
  <c r="O51"/>
  <c r="F40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E40" s="1"/>
  <c r="Q14"/>
  <c r="P14"/>
  <c r="O14"/>
  <c r="N14"/>
  <c r="M14"/>
  <c r="Q13"/>
  <c r="P13"/>
  <c r="O13"/>
  <c r="N13"/>
  <c r="M13"/>
  <c r="Q12"/>
  <c r="P12"/>
  <c r="F39" s="1"/>
  <c r="F41" s="1"/>
  <c r="O12"/>
  <c r="N12"/>
  <c r="M12"/>
  <c r="E39" s="1"/>
  <c r="E41" s="1"/>
  <c r="P61" i="4"/>
  <c r="O61"/>
  <c r="P51"/>
  <c r="O51"/>
  <c r="K69"/>
  <c r="K68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N12"/>
  <c r="O12"/>
  <c r="P12"/>
  <c r="Q12"/>
  <c r="M12"/>
  <c r="F41" l="1"/>
  <c r="E41"/>
</calcChain>
</file>

<file path=xl/sharedStrings.xml><?xml version="1.0" encoding="utf-8"?>
<sst xmlns="http://schemas.openxmlformats.org/spreadsheetml/2006/main" count="579" uniqueCount="64">
  <si>
    <t>out_calib</t>
  </si>
  <si>
    <t>SEGMENT</t>
  </si>
  <si>
    <t>A10001</t>
  </si>
  <si>
    <t>CALIBRATION:</t>
  </si>
  <si>
    <t>NLDc8505HydBeQual</t>
  </si>
  <si>
    <t>apptyp</t>
  </si>
  <si>
    <t>no3n</t>
  </si>
  <si>
    <t>nh3n</t>
  </si>
  <si>
    <t>orgn</t>
  </si>
  <si>
    <t>po4p</t>
  </si>
  <si>
    <t>orgp</t>
  </si>
  <si>
    <t>atdep</t>
  </si>
  <si>
    <t>coverc</t>
  </si>
  <si>
    <t>plow</t>
  </si>
  <si>
    <t>fert</t>
  </si>
  <si>
    <t>manure</t>
  </si>
  <si>
    <t>legume</t>
  </si>
  <si>
    <t>uptake</t>
  </si>
  <si>
    <t>muptak</t>
  </si>
  <si>
    <t>reforg</t>
  </si>
  <si>
    <t>SCENARIO:</t>
  </si>
  <si>
    <t>PQ20140613_01</t>
  </si>
  <si>
    <t>LAND USE</t>
  </si>
  <si>
    <t>HOM</t>
  </si>
  <si>
    <t>SCENARIO - CALIBRATION</t>
  </si>
  <si>
    <t>INPUTS</t>
  </si>
  <si>
    <t>SENSITIVITES</t>
  </si>
  <si>
    <t>ATDEP</t>
  </si>
  <si>
    <t>lsegmt</t>
  </si>
  <si>
    <t>NO3</t>
  </si>
  <si>
    <t>NH3</t>
  </si>
  <si>
    <t>LON</t>
  </si>
  <si>
    <t>RON</t>
  </si>
  <si>
    <t>PO4</t>
  </si>
  <si>
    <t>mNH3</t>
  </si>
  <si>
    <t>mNO3</t>
  </si>
  <si>
    <t>mLON</t>
  </si>
  <si>
    <t>mRON</t>
  </si>
  <si>
    <t>mPO4</t>
  </si>
  <si>
    <t>1x0.43</t>
  </si>
  <si>
    <t>2x0.012</t>
  </si>
  <si>
    <t>3x0.1</t>
  </si>
  <si>
    <t>D1</t>
  </si>
  <si>
    <t>FERTILIZER</t>
  </si>
  <si>
    <t>1x0.23</t>
  </si>
  <si>
    <t>2x0.005</t>
  </si>
  <si>
    <t>1x0.41</t>
  </si>
  <si>
    <t>2x0.009</t>
  </si>
  <si>
    <t>LEGUME</t>
  </si>
  <si>
    <t>1x-0.05</t>
  </si>
  <si>
    <t>2x0.006</t>
  </si>
  <si>
    <t>UPTAKE</t>
  </si>
  <si>
    <t>OUTPUT</t>
  </si>
  <si>
    <t>qual</t>
  </si>
  <si>
    <t>state</t>
  </si>
  <si>
    <t>delta_out</t>
  </si>
  <si>
    <t>pcent_delta</t>
  </si>
  <si>
    <t>MANUAL CALC</t>
  </si>
  <si>
    <t>TOTAL_N</t>
  </si>
  <si>
    <t>TOTAL_P</t>
  </si>
  <si>
    <t>TOTAL</t>
  </si>
  <si>
    <t>TOTAL N</t>
  </si>
  <si>
    <t>TOTAL P</t>
  </si>
  <si>
    <t>A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</si>
</sst>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2" borderId="0" xfId="0" applyNumberFormat="1" applyFill="1"/>
    <xf numFmtId="2" fontId="1" fillId="2" borderId="0" xfId="0" applyNumberFormat="1" applyFont="1" applyFill="1"/>
    <xf numFmtId="0" fontId="2" fillId="2" borderId="0" xfId="0" applyFont="1" applyFill="1"/>
    <xf numFmtId="164" fontId="0" fillId="0" borderId="0" xfId="0" applyNumberFormat="1"/>
    <xf numFmtId="0" fontId="0" fillId="2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69"/>
  <sheetViews>
    <sheetView workbookViewId="0">
      <selection activeCell="F41" sqref="F41"/>
    </sheetView>
  </sheetViews>
  <sheetFormatPr defaultRowHeight="15"/>
  <cols>
    <col min="5" max="5" width="9.28515625" bestFit="1" customWidth="1"/>
    <col min="10" max="10" width="10.5703125" customWidth="1"/>
    <col min="11" max="11" width="9.28515625" bestFit="1" customWidth="1"/>
    <col min="13" max="13" width="9.28515625" bestFit="1" customWidth="1"/>
  </cols>
  <sheetData>
    <row r="2" spans="2:17">
      <c r="B2" s="1"/>
      <c r="C2" s="1"/>
      <c r="D2" s="1" t="s">
        <v>1</v>
      </c>
      <c r="E2" s="1" t="s">
        <v>2</v>
      </c>
      <c r="F2" s="1" t="s">
        <v>22</v>
      </c>
      <c r="G2" s="1" t="s">
        <v>23</v>
      </c>
    </row>
    <row r="4" spans="2:17">
      <c r="B4" s="6" t="s">
        <v>25</v>
      </c>
      <c r="C4" s="6"/>
      <c r="D4" s="1" t="s">
        <v>3</v>
      </c>
      <c r="E4" s="1"/>
      <c r="F4" s="1" t="s">
        <v>4</v>
      </c>
      <c r="G4" s="1"/>
      <c r="H4" s="1"/>
      <c r="I4" s="1"/>
    </row>
    <row r="5" spans="2:17">
      <c r="B5" s="1"/>
      <c r="C5" s="1"/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2:17">
      <c r="B6" s="1"/>
      <c r="C6" s="1"/>
      <c r="D6" s="1" t="s">
        <v>11</v>
      </c>
      <c r="E6" s="2">
        <v>141.02000000000001</v>
      </c>
      <c r="F6" s="2">
        <v>0</v>
      </c>
      <c r="G6" s="2">
        <v>0</v>
      </c>
      <c r="H6" s="2">
        <v>0</v>
      </c>
      <c r="I6" s="2">
        <v>0</v>
      </c>
    </row>
    <row r="7" spans="2:17">
      <c r="B7" s="1"/>
      <c r="C7" s="1"/>
      <c r="D7" s="1" t="s">
        <v>12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2:17">
      <c r="B8" s="1"/>
      <c r="C8" s="1"/>
      <c r="D8" s="1" t="s">
        <v>13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2:17">
      <c r="B9" s="1"/>
      <c r="C9" s="1"/>
      <c r="D9" s="1" t="s">
        <v>14</v>
      </c>
      <c r="E9" s="2">
        <v>153.61000000000001</v>
      </c>
      <c r="F9" s="2">
        <v>460.83</v>
      </c>
      <c r="G9" s="2">
        <v>0</v>
      </c>
      <c r="H9" s="2">
        <v>221.92</v>
      </c>
      <c r="I9" s="2">
        <v>0</v>
      </c>
    </row>
    <row r="10" spans="2:17">
      <c r="B10" s="1"/>
      <c r="C10" s="1"/>
      <c r="D10" s="1" t="s">
        <v>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L10" s="1" t="s">
        <v>24</v>
      </c>
      <c r="M10" s="1"/>
      <c r="N10" s="1"/>
      <c r="O10" s="1"/>
      <c r="P10" s="1"/>
      <c r="Q10" s="1"/>
    </row>
    <row r="11" spans="2:17">
      <c r="B11" s="1"/>
      <c r="C11" s="1"/>
      <c r="D11" s="1" t="s">
        <v>16</v>
      </c>
      <c r="E11" s="2">
        <v>0</v>
      </c>
      <c r="F11" s="2">
        <v>1315.8</v>
      </c>
      <c r="G11" s="2">
        <v>0</v>
      </c>
      <c r="H11" s="2">
        <v>0</v>
      </c>
      <c r="I11" s="2">
        <v>0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9</v>
      </c>
      <c r="Q11" s="1" t="s">
        <v>10</v>
      </c>
    </row>
    <row r="12" spans="2:17">
      <c r="B12" s="1"/>
      <c r="C12" s="1"/>
      <c r="D12" s="1" t="s">
        <v>17</v>
      </c>
      <c r="E12" s="2">
        <v>883.58</v>
      </c>
      <c r="F12" s="2">
        <v>0</v>
      </c>
      <c r="G12" s="2">
        <v>0</v>
      </c>
      <c r="H12" s="2">
        <v>208.04</v>
      </c>
      <c r="I12" s="2">
        <v>0</v>
      </c>
      <c r="L12" s="1" t="s">
        <v>11</v>
      </c>
      <c r="M12" s="2">
        <f>E18-E6</f>
        <v>-2.1599999999999966</v>
      </c>
      <c r="N12" s="2">
        <f t="shared" ref="N12:Q12" si="0">F18-F6</f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</row>
    <row r="13" spans="2:17">
      <c r="B13" s="1"/>
      <c r="C13" s="1"/>
      <c r="D13" s="1" t="s">
        <v>18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L13" s="1" t="s">
        <v>12</v>
      </c>
      <c r="M13" s="2">
        <f t="shared" ref="M13:M20" si="1">E19-E7</f>
        <v>0</v>
      </c>
      <c r="N13" s="2">
        <f t="shared" ref="N13:N20" si="2">F19-F7</f>
        <v>0</v>
      </c>
      <c r="O13" s="2">
        <f t="shared" ref="O13:O20" si="3">G19-G7</f>
        <v>0</v>
      </c>
      <c r="P13" s="2">
        <f t="shared" ref="P13:P20" si="4">H19-H7</f>
        <v>0</v>
      </c>
      <c r="Q13" s="2">
        <f t="shared" ref="Q13:Q20" si="5">I19-I7</f>
        <v>0</v>
      </c>
    </row>
    <row r="14" spans="2:17">
      <c r="B14" s="1"/>
      <c r="C14" s="1"/>
      <c r="D14" s="1" t="s">
        <v>19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L14" s="1" t="s">
        <v>13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</v>
      </c>
      <c r="Q14" s="2">
        <f t="shared" si="5"/>
        <v>0</v>
      </c>
    </row>
    <row r="15" spans="2:17">
      <c r="B15" s="1"/>
      <c r="C15" s="1"/>
      <c r="D15" s="1"/>
      <c r="E15" s="1"/>
      <c r="F15" s="1"/>
      <c r="G15" s="1"/>
      <c r="H15" s="1"/>
      <c r="I15" s="1"/>
      <c r="L15" s="1" t="s">
        <v>14</v>
      </c>
      <c r="M15" s="2">
        <f t="shared" si="1"/>
        <v>-32.730000000000018</v>
      </c>
      <c r="N15" s="2">
        <f t="shared" si="2"/>
        <v>-98.18</v>
      </c>
      <c r="O15" s="2">
        <f t="shared" si="3"/>
        <v>0</v>
      </c>
      <c r="P15" s="2">
        <f t="shared" si="4"/>
        <v>1.2300000000000182</v>
      </c>
      <c r="Q15" s="2">
        <f t="shared" si="5"/>
        <v>0</v>
      </c>
    </row>
    <row r="16" spans="2:17">
      <c r="B16" s="1"/>
      <c r="C16" s="1"/>
      <c r="D16" s="1" t="s">
        <v>20</v>
      </c>
      <c r="E16" s="1"/>
      <c r="F16" s="1" t="s">
        <v>21</v>
      </c>
      <c r="G16" s="1"/>
      <c r="H16" s="1"/>
      <c r="I16" s="1"/>
      <c r="L16" s="1" t="s">
        <v>15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</v>
      </c>
      <c r="Q16" s="2">
        <f t="shared" si="5"/>
        <v>0</v>
      </c>
    </row>
    <row r="17" spans="2:17">
      <c r="B17" s="1"/>
      <c r="C17" s="1"/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L17" s="1" t="s">
        <v>16</v>
      </c>
      <c r="M17" s="2">
        <f t="shared" si="1"/>
        <v>0</v>
      </c>
      <c r="N17" s="2">
        <f t="shared" si="2"/>
        <v>0</v>
      </c>
      <c r="O17" s="2">
        <f t="shared" si="3"/>
        <v>0</v>
      </c>
      <c r="P17" s="2">
        <f t="shared" si="4"/>
        <v>0</v>
      </c>
      <c r="Q17" s="2">
        <f t="shared" si="5"/>
        <v>0</v>
      </c>
    </row>
    <row r="18" spans="2:17">
      <c r="B18" s="1"/>
      <c r="C18" s="1"/>
      <c r="D18" s="1" t="s">
        <v>11</v>
      </c>
      <c r="E18" s="2">
        <v>138.86000000000001</v>
      </c>
      <c r="F18" s="2">
        <v>0</v>
      </c>
      <c r="G18" s="2">
        <v>0</v>
      </c>
      <c r="H18" s="2">
        <v>0</v>
      </c>
      <c r="I18" s="2">
        <v>0</v>
      </c>
      <c r="L18" s="1" t="s">
        <v>17</v>
      </c>
      <c r="M18" s="2">
        <f t="shared" si="1"/>
        <v>0</v>
      </c>
      <c r="N18" s="2">
        <f t="shared" si="2"/>
        <v>0</v>
      </c>
      <c r="O18" s="2">
        <f t="shared" si="3"/>
        <v>0</v>
      </c>
      <c r="P18" s="2">
        <f t="shared" si="4"/>
        <v>0</v>
      </c>
      <c r="Q18" s="2">
        <f t="shared" si="5"/>
        <v>0</v>
      </c>
    </row>
    <row r="19" spans="2:17">
      <c r="B19" s="1"/>
      <c r="C19" s="1"/>
      <c r="D19" s="1" t="s">
        <v>12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L19" s="1" t="s">
        <v>18</v>
      </c>
      <c r="M19" s="2">
        <f t="shared" si="1"/>
        <v>0</v>
      </c>
      <c r="N19" s="2">
        <f t="shared" si="2"/>
        <v>0</v>
      </c>
      <c r="O19" s="2">
        <f t="shared" si="3"/>
        <v>0</v>
      </c>
      <c r="P19" s="2">
        <f t="shared" si="4"/>
        <v>0</v>
      </c>
      <c r="Q19" s="2">
        <f t="shared" si="5"/>
        <v>0</v>
      </c>
    </row>
    <row r="20" spans="2:17">
      <c r="B20" s="1"/>
      <c r="C20" s="1"/>
      <c r="D20" s="1" t="s">
        <v>13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L20" s="1" t="s">
        <v>19</v>
      </c>
      <c r="M20" s="2">
        <f t="shared" si="1"/>
        <v>0</v>
      </c>
      <c r="N20" s="2">
        <f t="shared" si="2"/>
        <v>0</v>
      </c>
      <c r="O20" s="2">
        <f t="shared" si="3"/>
        <v>0</v>
      </c>
      <c r="P20" s="2">
        <f t="shared" si="4"/>
        <v>0</v>
      </c>
      <c r="Q20" s="2">
        <f t="shared" si="5"/>
        <v>0</v>
      </c>
    </row>
    <row r="21" spans="2:17">
      <c r="B21" s="1"/>
      <c r="C21" s="1"/>
      <c r="D21" s="1" t="s">
        <v>14</v>
      </c>
      <c r="E21" s="2">
        <v>120.88</v>
      </c>
      <c r="F21" s="2">
        <v>362.65</v>
      </c>
      <c r="G21" s="2">
        <v>0</v>
      </c>
      <c r="H21" s="2">
        <v>223.15</v>
      </c>
      <c r="I21" s="2">
        <v>0</v>
      </c>
    </row>
    <row r="22" spans="2:17">
      <c r="B22" s="1"/>
      <c r="C22" s="1"/>
      <c r="D22" s="1" t="s">
        <v>15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2:17">
      <c r="B23" s="1"/>
      <c r="C23" s="1"/>
      <c r="D23" s="1" t="s">
        <v>16</v>
      </c>
      <c r="E23" s="2">
        <v>0</v>
      </c>
      <c r="F23" s="2">
        <v>1315.8</v>
      </c>
      <c r="G23" s="2">
        <v>0</v>
      </c>
      <c r="H23" s="2">
        <v>0</v>
      </c>
      <c r="I23" s="2">
        <v>0</v>
      </c>
    </row>
    <row r="24" spans="2:17">
      <c r="B24" s="1"/>
      <c r="C24" s="1"/>
      <c r="D24" s="1" t="s">
        <v>17</v>
      </c>
      <c r="E24" s="2">
        <v>883.58</v>
      </c>
      <c r="F24" s="2">
        <v>0</v>
      </c>
      <c r="G24" s="2">
        <v>0</v>
      </c>
      <c r="H24" s="2">
        <v>208.04</v>
      </c>
      <c r="I24" s="2">
        <v>0</v>
      </c>
    </row>
    <row r="25" spans="2:17">
      <c r="B25" s="1"/>
      <c r="C25" s="1"/>
      <c r="D25" s="1" t="s">
        <v>18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2:17">
      <c r="B26" s="1"/>
      <c r="C26" s="1"/>
      <c r="D26" s="1" t="s">
        <v>19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8" spans="2:17">
      <c r="B28" s="6" t="s">
        <v>26</v>
      </c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7">
      <c r="B29" s="1"/>
      <c r="C29" s="1"/>
      <c r="D29" s="1" t="s">
        <v>27</v>
      </c>
      <c r="E29" s="1" t="s">
        <v>28</v>
      </c>
      <c r="F29" s="1" t="s">
        <v>29</v>
      </c>
      <c r="G29" s="1" t="s">
        <v>30</v>
      </c>
      <c r="H29" s="1" t="s">
        <v>31</v>
      </c>
      <c r="I29" s="1" t="s">
        <v>32</v>
      </c>
      <c r="J29" s="1" t="s">
        <v>33</v>
      </c>
      <c r="K29" s="1" t="s">
        <v>34</v>
      </c>
      <c r="L29" s="1" t="s">
        <v>35</v>
      </c>
      <c r="M29" s="1" t="s">
        <v>36</v>
      </c>
      <c r="N29" s="1" t="s">
        <v>37</v>
      </c>
      <c r="O29" s="1" t="s">
        <v>38</v>
      </c>
    </row>
    <row r="30" spans="2:17">
      <c r="B30" s="1"/>
      <c r="C30" s="1"/>
      <c r="D30" s="1"/>
      <c r="E30" s="1" t="s">
        <v>2</v>
      </c>
      <c r="F30" s="1">
        <v>0.215</v>
      </c>
      <c r="G30" s="1">
        <v>0.215</v>
      </c>
      <c r="H30" s="1">
        <v>6.0000000000000001E-3</v>
      </c>
      <c r="I30" s="1">
        <v>6.0000000000000001E-3</v>
      </c>
      <c r="J30" s="1">
        <v>0.1</v>
      </c>
      <c r="K30" s="1" t="s">
        <v>63</v>
      </c>
      <c r="L30" s="1" t="s">
        <v>63</v>
      </c>
      <c r="M30" s="1" t="s">
        <v>63</v>
      </c>
      <c r="N30" s="1" t="s">
        <v>63</v>
      </c>
      <c r="O30" s="1" t="s">
        <v>63</v>
      </c>
    </row>
    <row r="31" spans="2:17">
      <c r="B31" s="1"/>
      <c r="C31" s="1"/>
      <c r="D31" s="1" t="s">
        <v>43</v>
      </c>
      <c r="E31" s="1" t="s">
        <v>28</v>
      </c>
      <c r="F31" s="1" t="s">
        <v>29</v>
      </c>
      <c r="G31" s="1" t="s">
        <v>30</v>
      </c>
      <c r="H31" s="1" t="s">
        <v>31</v>
      </c>
      <c r="I31" s="1" t="s">
        <v>32</v>
      </c>
      <c r="J31" s="1" t="s">
        <v>33</v>
      </c>
      <c r="K31" s="1" t="s">
        <v>34</v>
      </c>
      <c r="L31" s="1" t="s">
        <v>35</v>
      </c>
      <c r="M31" s="1" t="s">
        <v>36</v>
      </c>
      <c r="N31" s="1" t="s">
        <v>37</v>
      </c>
      <c r="O31" s="1" t="s">
        <v>38</v>
      </c>
    </row>
    <row r="32" spans="2:17">
      <c r="B32" s="1"/>
      <c r="C32" s="1"/>
      <c r="D32" s="1"/>
      <c r="E32" s="1" t="s">
        <v>2</v>
      </c>
      <c r="F32" s="1">
        <v>0.115</v>
      </c>
      <c r="G32" s="1">
        <v>0.115</v>
      </c>
      <c r="H32" s="1">
        <v>2.5000000000000001E-3</v>
      </c>
      <c r="I32" s="1">
        <v>2.5000000000000001E-3</v>
      </c>
      <c r="J32" s="1">
        <v>0.1</v>
      </c>
      <c r="K32" s="1" t="s">
        <v>63</v>
      </c>
      <c r="L32" s="1" t="s">
        <v>63</v>
      </c>
      <c r="M32" s="1" t="s">
        <v>63</v>
      </c>
      <c r="N32" s="1" t="s">
        <v>63</v>
      </c>
      <c r="O32" s="1" t="s">
        <v>63</v>
      </c>
    </row>
    <row r="33" spans="2:15">
      <c r="B33" s="1"/>
      <c r="C33" s="1"/>
      <c r="D33" s="1" t="s">
        <v>48</v>
      </c>
      <c r="E33" s="1" t="s">
        <v>28</v>
      </c>
      <c r="F33" s="1" t="s">
        <v>29</v>
      </c>
      <c r="G33" s="1" t="s">
        <v>30</v>
      </c>
      <c r="H33" s="1" t="s">
        <v>31</v>
      </c>
      <c r="I33" s="1" t="s">
        <v>32</v>
      </c>
      <c r="J33" s="1" t="s">
        <v>33</v>
      </c>
      <c r="K33" s="1" t="s">
        <v>34</v>
      </c>
      <c r="L33" s="1" t="s">
        <v>35</v>
      </c>
      <c r="M33" s="1" t="s">
        <v>36</v>
      </c>
      <c r="N33" s="1" t="s">
        <v>37</v>
      </c>
      <c r="O33" s="1" t="s">
        <v>38</v>
      </c>
    </row>
    <row r="34" spans="2:15">
      <c r="B34" s="1"/>
      <c r="C34" s="1"/>
      <c r="D34" s="1"/>
      <c r="E34" s="1" t="s">
        <v>2</v>
      </c>
      <c r="F34" s="1">
        <v>0.20499999999999999</v>
      </c>
      <c r="G34" s="1">
        <v>0.20499999999999999</v>
      </c>
      <c r="H34" s="1">
        <v>4.4999999999999997E-3</v>
      </c>
      <c r="I34" s="1">
        <v>4.4999999999999997E-3</v>
      </c>
      <c r="J34" s="1">
        <v>0.1</v>
      </c>
      <c r="K34" s="1" t="s">
        <v>63</v>
      </c>
      <c r="L34" s="1" t="s">
        <v>63</v>
      </c>
      <c r="M34" s="1" t="s">
        <v>63</v>
      </c>
      <c r="N34" s="1" t="s">
        <v>63</v>
      </c>
      <c r="O34" s="1" t="s">
        <v>63</v>
      </c>
    </row>
    <row r="35" spans="2:15">
      <c r="B35" s="1"/>
      <c r="C35" s="1"/>
      <c r="D35" s="1" t="s">
        <v>51</v>
      </c>
      <c r="E35" s="1" t="s">
        <v>28</v>
      </c>
      <c r="F35" s="1" t="s">
        <v>29</v>
      </c>
      <c r="G35" s="1" t="s">
        <v>30</v>
      </c>
      <c r="H35" s="1" t="s">
        <v>31</v>
      </c>
      <c r="I35" s="1" t="s">
        <v>32</v>
      </c>
      <c r="J35" s="1" t="s">
        <v>33</v>
      </c>
      <c r="K35" s="1" t="s">
        <v>34</v>
      </c>
      <c r="L35" s="1" t="s">
        <v>35</v>
      </c>
      <c r="M35" s="1" t="s">
        <v>36</v>
      </c>
      <c r="N35" s="1" t="s">
        <v>37</v>
      </c>
      <c r="O35" s="1" t="s">
        <v>38</v>
      </c>
    </row>
    <row r="36" spans="2:15">
      <c r="B36" s="1"/>
      <c r="C36" s="1"/>
      <c r="D36" s="1"/>
      <c r="E36" s="1" t="s">
        <v>2</v>
      </c>
      <c r="F36" s="1">
        <v>-2.5000000000000001E-2</v>
      </c>
      <c r="G36" s="1">
        <v>-2.5000000000000001E-2</v>
      </c>
      <c r="H36" s="1">
        <v>3.0000000000000001E-3</v>
      </c>
      <c r="I36" s="1">
        <v>3.0000000000000001E-3</v>
      </c>
      <c r="J36" s="1">
        <v>0.1</v>
      </c>
      <c r="K36" s="1" t="s">
        <v>63</v>
      </c>
      <c r="L36" s="1" t="s">
        <v>63</v>
      </c>
      <c r="M36" s="1" t="s">
        <v>63</v>
      </c>
      <c r="N36" s="1" t="s">
        <v>63</v>
      </c>
      <c r="O36" s="1" t="s">
        <v>63</v>
      </c>
    </row>
    <row r="38" spans="2:15">
      <c r="B38" s="6" t="s">
        <v>57</v>
      </c>
      <c r="C38" s="6"/>
      <c r="D38" s="1"/>
      <c r="E38" s="1" t="s">
        <v>58</v>
      </c>
      <c r="F38" s="1" t="s">
        <v>59</v>
      </c>
    </row>
    <row r="39" spans="2:15">
      <c r="B39" s="1"/>
      <c r="C39" s="1"/>
      <c r="D39" s="1" t="s">
        <v>27</v>
      </c>
      <c r="E39" s="2">
        <f>F30*SUM(M12:O12)+G30*SUM(M12:O12)+H30*SUM(M12:O12)+I30*SUM(M12:O12)</f>
        <v>-0.95471999999999846</v>
      </c>
      <c r="F39" s="2">
        <f>J30*SUM(P12:Q12)</f>
        <v>0</v>
      </c>
    </row>
    <row r="40" spans="2:15">
      <c r="B40" s="1"/>
      <c r="C40" s="1"/>
      <c r="D40" s="1" t="s">
        <v>43</v>
      </c>
      <c r="E40" s="2">
        <f>F32*SUM(M15:O15)+G32*SUM(M15:O15)+H32*SUM(M15:O15)+I32*SUM(M15:O15)</f>
        <v>-30.763850000000009</v>
      </c>
      <c r="F40" s="2">
        <f>J32*SUM(P15:Q15)</f>
        <v>0.12300000000000183</v>
      </c>
    </row>
    <row r="41" spans="2:15" ht="18.75">
      <c r="B41" s="1"/>
      <c r="C41" s="1"/>
      <c r="D41" s="4" t="s">
        <v>60</v>
      </c>
      <c r="E41" s="3">
        <f>SUM(E39:E40)</f>
        <v>-31.718570000000007</v>
      </c>
      <c r="F41" s="3">
        <f>SUM(F39:F40)</f>
        <v>0.12300000000000183</v>
      </c>
    </row>
    <row r="43" spans="2:15">
      <c r="B43" s="6" t="s">
        <v>52</v>
      </c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5">
      <c r="B44" s="1"/>
      <c r="C44" s="1"/>
      <c r="D44" s="1" t="s">
        <v>53</v>
      </c>
      <c r="E44" s="1">
        <v>1</v>
      </c>
      <c r="F44" s="1" t="s">
        <v>54</v>
      </c>
      <c r="G44" s="1">
        <v>1</v>
      </c>
      <c r="H44" s="1" t="s">
        <v>0</v>
      </c>
      <c r="I44" s="2">
        <v>2.8736000000000002</v>
      </c>
      <c r="J44" s="1" t="s">
        <v>55</v>
      </c>
      <c r="K44" s="2">
        <v>-1.55820143</v>
      </c>
      <c r="L44" s="1" t="s">
        <v>56</v>
      </c>
      <c r="M44" s="1">
        <v>-0.54225617599999998</v>
      </c>
    </row>
    <row r="45" spans="2:15">
      <c r="B45" s="1"/>
      <c r="C45" s="1"/>
      <c r="D45" s="1" t="s">
        <v>53</v>
      </c>
      <c r="E45" s="1">
        <v>1</v>
      </c>
      <c r="F45" s="1" t="s">
        <v>54</v>
      </c>
      <c r="G45" s="1">
        <v>2</v>
      </c>
      <c r="H45" s="1" t="s">
        <v>0</v>
      </c>
      <c r="I45" s="2">
        <v>1.9298999999999999</v>
      </c>
      <c r="J45" s="1" t="s">
        <v>55</v>
      </c>
      <c r="K45" s="2">
        <v>-1.0464870900000001</v>
      </c>
      <c r="L45" s="1" t="s">
        <v>56</v>
      </c>
      <c r="M45" s="1">
        <v>-0.54225617599999998</v>
      </c>
    </row>
    <row r="46" spans="2:15">
      <c r="B46" s="1"/>
      <c r="C46" s="1"/>
      <c r="D46" s="1" t="s">
        <v>53</v>
      </c>
      <c r="E46" s="1">
        <v>1</v>
      </c>
      <c r="F46" s="1" t="s">
        <v>54</v>
      </c>
      <c r="G46" s="1">
        <v>3</v>
      </c>
      <c r="H46" s="1" t="s">
        <v>0</v>
      </c>
      <c r="I46" s="2">
        <v>11.930999999999999</v>
      </c>
      <c r="J46" s="1" t="s">
        <v>55</v>
      </c>
      <c r="K46" s="2">
        <v>-6.4696483599999999</v>
      </c>
      <c r="L46" s="1" t="s">
        <v>56</v>
      </c>
      <c r="M46" s="1">
        <v>-0.54225611699999998</v>
      </c>
    </row>
    <row r="47" spans="2:15">
      <c r="B47" s="1"/>
      <c r="C47" s="1"/>
      <c r="D47" s="1" t="s">
        <v>53</v>
      </c>
      <c r="E47" s="1">
        <v>1</v>
      </c>
      <c r="F47" s="1" t="s">
        <v>54</v>
      </c>
      <c r="G47" s="1">
        <v>4</v>
      </c>
      <c r="H47" s="1" t="s">
        <v>0</v>
      </c>
      <c r="I47" s="2">
        <v>11.888</v>
      </c>
      <c r="J47" s="1" t="s">
        <v>55</v>
      </c>
      <c r="K47" s="2">
        <v>-6.4464006400000002</v>
      </c>
      <c r="L47" s="1" t="s">
        <v>56</v>
      </c>
      <c r="M47" s="1">
        <v>-0.54225617599999998</v>
      </c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6">
      <c r="B49" s="1"/>
      <c r="C49" s="1"/>
      <c r="D49" s="1" t="s">
        <v>53</v>
      </c>
      <c r="E49" s="1">
        <v>2</v>
      </c>
      <c r="F49" s="1" t="s">
        <v>54</v>
      </c>
      <c r="G49" s="1">
        <v>2</v>
      </c>
      <c r="H49" s="1" t="s">
        <v>0</v>
      </c>
      <c r="I49" s="2">
        <v>6.4172000000000002</v>
      </c>
      <c r="J49" s="1" t="s">
        <v>55</v>
      </c>
      <c r="K49" s="2">
        <v>-0.297863871</v>
      </c>
      <c r="L49" s="1" t="s">
        <v>56</v>
      </c>
      <c r="M49" s="1">
        <v>-4.6416417000000001E-2</v>
      </c>
    </row>
    <row r="50" spans="2:16">
      <c r="B50" s="1"/>
      <c r="C50" s="1"/>
      <c r="D50" s="1" t="s">
        <v>53</v>
      </c>
      <c r="E50" s="1">
        <v>2</v>
      </c>
      <c r="F50" s="1" t="s">
        <v>54</v>
      </c>
      <c r="G50" s="1">
        <v>3</v>
      </c>
      <c r="H50" s="1" t="s">
        <v>0</v>
      </c>
      <c r="I50" s="2">
        <v>78.66</v>
      </c>
      <c r="J50" s="1" t="s">
        <v>55</v>
      </c>
      <c r="K50" s="2">
        <v>-3.6510970600000001</v>
      </c>
      <c r="L50" s="1" t="s">
        <v>56</v>
      </c>
      <c r="M50" s="1">
        <v>-4.6416417000000001E-2</v>
      </c>
    </row>
    <row r="51" spans="2:16">
      <c r="B51" s="1"/>
      <c r="C51" s="1"/>
      <c r="D51" s="1" t="s">
        <v>53</v>
      </c>
      <c r="E51" s="1">
        <v>2</v>
      </c>
      <c r="F51" s="1" t="s">
        <v>54</v>
      </c>
      <c r="G51" s="1">
        <v>4</v>
      </c>
      <c r="H51" s="1" t="s">
        <v>0</v>
      </c>
      <c r="I51" s="2">
        <v>249.3</v>
      </c>
      <c r="J51" s="1" t="s">
        <v>55</v>
      </c>
      <c r="K51" s="2">
        <v>-11.5716152</v>
      </c>
      <c r="L51" s="1" t="s">
        <v>56</v>
      </c>
      <c r="M51" s="1">
        <v>-4.6416417000000001E-2</v>
      </c>
      <c r="O51" s="5">
        <f>SUM(I44:I47)/SUM(I49:I51)</f>
        <v>8.5599436803705492E-2</v>
      </c>
      <c r="P51" s="5">
        <f>SUM(K44:K47)/SUM(K49:K51)</f>
        <v>1.0000103983897659</v>
      </c>
    </row>
    <row r="52" spans="2: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6">
      <c r="B53" s="1"/>
      <c r="C53" s="1"/>
      <c r="D53" s="1" t="s">
        <v>53</v>
      </c>
      <c r="E53" s="1">
        <v>3</v>
      </c>
      <c r="F53" s="1" t="s">
        <v>54</v>
      </c>
      <c r="G53" s="1">
        <v>1</v>
      </c>
      <c r="H53" s="1" t="s">
        <v>0</v>
      </c>
      <c r="I53" s="2">
        <v>0.62617</v>
      </c>
      <c r="J53" s="1" t="s">
        <v>55</v>
      </c>
      <c r="K53" s="2">
        <v>-3.2625094E-2</v>
      </c>
      <c r="L53" s="1" t="s">
        <v>56</v>
      </c>
      <c r="M53" s="1">
        <v>-5.2102849E-2</v>
      </c>
    </row>
    <row r="54" spans="2:16">
      <c r="B54" s="1"/>
      <c r="C54" s="1"/>
      <c r="D54" s="1" t="s">
        <v>53</v>
      </c>
      <c r="E54" s="1">
        <v>3</v>
      </c>
      <c r="F54" s="1" t="s">
        <v>54</v>
      </c>
      <c r="G54" s="1">
        <v>2</v>
      </c>
      <c r="H54" s="1" t="s">
        <v>0</v>
      </c>
      <c r="I54" s="2">
        <v>2.0553999999999999E-2</v>
      </c>
      <c r="J54" s="1" t="s">
        <v>55</v>
      </c>
      <c r="K54" s="2">
        <v>-1.0709230000000001E-3</v>
      </c>
      <c r="L54" s="1" t="s">
        <v>56</v>
      </c>
      <c r="M54" s="1">
        <v>-5.2102852999999998E-2</v>
      </c>
    </row>
    <row r="55" spans="2:16">
      <c r="B55" s="1"/>
      <c r="C55" s="1"/>
      <c r="D55" s="1" t="s">
        <v>53</v>
      </c>
      <c r="E55" s="1">
        <v>3</v>
      </c>
      <c r="F55" s="1" t="s">
        <v>54</v>
      </c>
      <c r="G55" s="1">
        <v>3</v>
      </c>
      <c r="H55" s="1" t="s">
        <v>0</v>
      </c>
      <c r="I55" s="2">
        <v>2.6358999999999999</v>
      </c>
      <c r="J55" s="1" t="s">
        <v>55</v>
      </c>
      <c r="K55" s="2">
        <v>-0.13733875800000001</v>
      </c>
      <c r="L55" s="1" t="s">
        <v>56</v>
      </c>
      <c r="M55" s="1">
        <v>-5.2102845000000002E-2</v>
      </c>
    </row>
    <row r="56" spans="2:16">
      <c r="B56" s="1"/>
      <c r="C56" s="1"/>
      <c r="D56" s="1" t="s">
        <v>53</v>
      </c>
      <c r="E56" s="1">
        <v>3</v>
      </c>
      <c r="F56" s="1" t="s">
        <v>54</v>
      </c>
      <c r="G56" s="1">
        <v>4</v>
      </c>
      <c r="H56" s="1" t="s">
        <v>0</v>
      </c>
      <c r="I56" s="2">
        <v>3.2482000000000002</v>
      </c>
      <c r="J56" s="1" t="s">
        <v>55</v>
      </c>
      <c r="K56" s="2">
        <v>-0.16924264999999999</v>
      </c>
      <c r="L56" s="1" t="s">
        <v>56</v>
      </c>
      <c r="M56" s="1">
        <v>-5.2102845000000002E-2</v>
      </c>
    </row>
    <row r="57" spans="2: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6">
      <c r="B58" s="1"/>
      <c r="C58" s="1"/>
      <c r="D58" s="1" t="s">
        <v>53</v>
      </c>
      <c r="E58" s="1">
        <v>4</v>
      </c>
      <c r="F58" s="1" t="s">
        <v>54</v>
      </c>
      <c r="G58" s="1">
        <v>1</v>
      </c>
      <c r="H58" s="1" t="s">
        <v>0</v>
      </c>
      <c r="I58" s="2">
        <v>5.9481999999999999</v>
      </c>
      <c r="J58" s="1" t="s">
        <v>55</v>
      </c>
      <c r="K58" s="2">
        <v>-3.1087399000000002E-2</v>
      </c>
      <c r="L58" s="1" t="s">
        <v>56</v>
      </c>
      <c r="M58" s="1">
        <v>-5.2263209999999999E-3</v>
      </c>
    </row>
    <row r="59" spans="2:16">
      <c r="B59" s="1"/>
      <c r="C59" s="1"/>
      <c r="D59" s="1" t="s">
        <v>53</v>
      </c>
      <c r="E59" s="1">
        <v>4</v>
      </c>
      <c r="F59" s="1" t="s">
        <v>54</v>
      </c>
      <c r="G59" s="1">
        <v>2</v>
      </c>
      <c r="H59" s="1" t="s">
        <v>0</v>
      </c>
      <c r="I59" s="2">
        <v>1.948</v>
      </c>
      <c r="J59" s="1" t="s">
        <v>55</v>
      </c>
      <c r="K59" s="2">
        <v>-1.0180751E-2</v>
      </c>
      <c r="L59" s="1" t="s">
        <v>56</v>
      </c>
      <c r="M59" s="1">
        <v>-5.2263209999999999E-3</v>
      </c>
    </row>
    <row r="60" spans="2:16">
      <c r="B60" s="1"/>
      <c r="C60" s="1"/>
      <c r="D60" s="1" t="s">
        <v>53</v>
      </c>
      <c r="E60" s="1">
        <v>4</v>
      </c>
      <c r="F60" s="1" t="s">
        <v>54</v>
      </c>
      <c r="G60" s="1">
        <v>3</v>
      </c>
      <c r="H60" s="1" t="s">
        <v>0</v>
      </c>
      <c r="I60" s="2">
        <v>24.693999999999999</v>
      </c>
      <c r="J60" s="1" t="s">
        <v>55</v>
      </c>
      <c r="K60" s="2">
        <v>-0.12905873400000001</v>
      </c>
      <c r="L60" s="1" t="s">
        <v>56</v>
      </c>
      <c r="M60" s="1">
        <v>-5.2263209999999999E-3</v>
      </c>
    </row>
    <row r="61" spans="2:16">
      <c r="B61" s="1"/>
      <c r="C61" s="1"/>
      <c r="D61" s="1" t="s">
        <v>53</v>
      </c>
      <c r="E61" s="1">
        <v>4</v>
      </c>
      <c r="F61" s="1" t="s">
        <v>54</v>
      </c>
      <c r="G61" s="1">
        <v>4</v>
      </c>
      <c r="H61" s="1" t="s">
        <v>0</v>
      </c>
      <c r="I61" s="2">
        <v>32.517000000000003</v>
      </c>
      <c r="J61" s="1" t="s">
        <v>55</v>
      </c>
      <c r="K61" s="2">
        <v>-0.16994597</v>
      </c>
      <c r="L61" s="1" t="s">
        <v>56</v>
      </c>
      <c r="M61" s="1">
        <v>-5.2263209999999999E-3</v>
      </c>
      <c r="O61" s="5">
        <f>SUM(I53:I56)/SUM(I58:I61)</f>
        <v>0.10030878305317997</v>
      </c>
      <c r="P61" s="5">
        <f>SUM(K53:K56)/SUM(K58:K61)</f>
        <v>1.0000134333372359</v>
      </c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6">
      <c r="B63" s="1"/>
      <c r="C63" s="1"/>
      <c r="D63" s="1" t="s">
        <v>53</v>
      </c>
      <c r="E63" s="1">
        <v>5</v>
      </c>
      <c r="F63" s="1" t="s">
        <v>54</v>
      </c>
      <c r="G63" s="1">
        <v>1</v>
      </c>
      <c r="H63" s="1" t="s">
        <v>0</v>
      </c>
      <c r="I63" s="2">
        <v>3.8616000000000001</v>
      </c>
      <c r="J63" s="1" t="s">
        <v>55</v>
      </c>
      <c r="K63" s="2">
        <v>2.2916664999999999E-2</v>
      </c>
      <c r="L63" s="1" t="s">
        <v>56</v>
      </c>
      <c r="M63" s="1">
        <v>5.9344890000000003E-3</v>
      </c>
    </row>
    <row r="64" spans="2:16">
      <c r="B64" s="1"/>
      <c r="C64" s="1"/>
      <c r="D64" s="1" t="s">
        <v>53</v>
      </c>
      <c r="E64" s="1">
        <v>5</v>
      </c>
      <c r="F64" s="1" t="s">
        <v>54</v>
      </c>
      <c r="G64" s="1">
        <v>2</v>
      </c>
      <c r="H64" s="1" t="s">
        <v>0</v>
      </c>
      <c r="I64" s="2">
        <v>0.79915999999999998</v>
      </c>
      <c r="J64" s="1" t="s">
        <v>55</v>
      </c>
      <c r="K64" s="2">
        <v>4.742591E-3</v>
      </c>
      <c r="L64" s="1" t="s">
        <v>56</v>
      </c>
      <c r="M64" s="1">
        <v>5.9344879999999999E-3</v>
      </c>
    </row>
    <row r="65" spans="2:13">
      <c r="B65" s="1"/>
      <c r="C65" s="1"/>
      <c r="D65" s="1" t="s">
        <v>53</v>
      </c>
      <c r="E65" s="1">
        <v>5</v>
      </c>
      <c r="F65" s="1" t="s">
        <v>54</v>
      </c>
      <c r="G65" s="1">
        <v>3</v>
      </c>
      <c r="H65" s="1" t="s">
        <v>0</v>
      </c>
      <c r="I65" s="2">
        <v>15.954000000000001</v>
      </c>
      <c r="J65" s="1" t="s">
        <v>55</v>
      </c>
      <c r="K65" s="2">
        <v>9.4679706000000002E-2</v>
      </c>
      <c r="L65" s="1" t="s">
        <v>56</v>
      </c>
      <c r="M65" s="1">
        <v>5.9344890000000003E-3</v>
      </c>
    </row>
    <row r="66" spans="2:13">
      <c r="B66" s="1"/>
      <c r="C66" s="1"/>
      <c r="D66" s="1" t="s">
        <v>53</v>
      </c>
      <c r="E66" s="1">
        <v>5</v>
      </c>
      <c r="F66" s="1" t="s">
        <v>54</v>
      </c>
      <c r="G66" s="1">
        <v>4</v>
      </c>
      <c r="H66" s="1" t="s">
        <v>0</v>
      </c>
      <c r="I66" s="2">
        <v>0.20132</v>
      </c>
      <c r="J66" s="1" t="s">
        <v>55</v>
      </c>
      <c r="K66" s="2">
        <v>1.194723E-3</v>
      </c>
      <c r="L66" s="1" t="s">
        <v>56</v>
      </c>
      <c r="M66" s="1">
        <v>5.9344879999999999E-3</v>
      </c>
    </row>
    <row r="68" spans="2:13" ht="18.75">
      <c r="J68" s="4" t="s">
        <v>61</v>
      </c>
      <c r="K68" s="3">
        <f>SUM(K44:K61)</f>
        <v>-31.721863930000005</v>
      </c>
    </row>
    <row r="69" spans="2:13" ht="18.75">
      <c r="J69" s="4" t="s">
        <v>62</v>
      </c>
      <c r="K69" s="3">
        <f>SUM(K63:K66)</f>
        <v>0.12353368499999999</v>
      </c>
    </row>
  </sheetData>
  <mergeCells count="4">
    <mergeCell ref="B4:C4"/>
    <mergeCell ref="B28:C28"/>
    <mergeCell ref="B43:C43"/>
    <mergeCell ref="B38:C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69"/>
  <sheetViews>
    <sheetView tabSelected="1" topLeftCell="A37" workbookViewId="0">
      <selection activeCell="O51" sqref="O51"/>
    </sheetView>
  </sheetViews>
  <sheetFormatPr defaultRowHeight="15"/>
  <cols>
    <col min="5" max="5" width="9.28515625" bestFit="1" customWidth="1"/>
    <col min="10" max="10" width="10.5703125" customWidth="1"/>
    <col min="11" max="11" width="9.28515625" bestFit="1" customWidth="1"/>
    <col min="13" max="13" width="9.28515625" bestFit="1" customWidth="1"/>
  </cols>
  <sheetData>
    <row r="2" spans="2:17">
      <c r="B2" s="1"/>
      <c r="C2" s="1"/>
      <c r="D2" s="1" t="s">
        <v>1</v>
      </c>
      <c r="E2" s="1" t="s">
        <v>2</v>
      </c>
      <c r="F2" s="1" t="s">
        <v>22</v>
      </c>
      <c r="G2" s="1" t="s">
        <v>23</v>
      </c>
    </row>
    <row r="4" spans="2:17">
      <c r="B4" s="6" t="s">
        <v>25</v>
      </c>
      <c r="C4" s="6"/>
      <c r="D4" s="1" t="s">
        <v>3</v>
      </c>
      <c r="E4" s="1"/>
      <c r="F4" s="1" t="s">
        <v>4</v>
      </c>
      <c r="G4" s="1"/>
      <c r="H4" s="1"/>
      <c r="I4" s="1"/>
    </row>
    <row r="5" spans="2:17">
      <c r="B5" s="1"/>
      <c r="C5" s="1"/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2:17">
      <c r="B6" s="1"/>
      <c r="C6" s="1"/>
      <c r="D6" s="1" t="s">
        <v>11</v>
      </c>
      <c r="E6" s="2">
        <v>141.02000000000001</v>
      </c>
      <c r="F6" s="2">
        <v>0</v>
      </c>
      <c r="G6" s="2">
        <v>0</v>
      </c>
      <c r="H6" s="2">
        <v>0</v>
      </c>
      <c r="I6" s="2">
        <v>0</v>
      </c>
    </row>
    <row r="7" spans="2:17">
      <c r="B7" s="1"/>
      <c r="C7" s="1"/>
      <c r="D7" s="1" t="s">
        <v>12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2:17">
      <c r="B8" s="1"/>
      <c r="C8" s="1"/>
      <c r="D8" s="1" t="s">
        <v>13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2:17">
      <c r="B9" s="1"/>
      <c r="C9" s="1"/>
      <c r="D9" s="1" t="s">
        <v>14</v>
      </c>
      <c r="E9" s="2">
        <v>153.61000000000001</v>
      </c>
      <c r="F9" s="2">
        <v>460.83</v>
      </c>
      <c r="G9" s="2">
        <v>0</v>
      </c>
      <c r="H9" s="2">
        <v>221.92</v>
      </c>
      <c r="I9" s="2">
        <v>0</v>
      </c>
    </row>
    <row r="10" spans="2:17">
      <c r="B10" s="1"/>
      <c r="C10" s="1"/>
      <c r="D10" s="1" t="s">
        <v>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L10" s="1" t="s">
        <v>24</v>
      </c>
      <c r="M10" s="1"/>
      <c r="N10" s="1"/>
      <c r="O10" s="1"/>
      <c r="P10" s="1"/>
      <c r="Q10" s="1"/>
    </row>
    <row r="11" spans="2:17">
      <c r="B11" s="1"/>
      <c r="C11" s="1"/>
      <c r="D11" s="1" t="s">
        <v>16</v>
      </c>
      <c r="E11" s="2">
        <v>0</v>
      </c>
      <c r="F11" s="2">
        <v>1315.8</v>
      </c>
      <c r="G11" s="2">
        <v>0</v>
      </c>
      <c r="H11" s="2">
        <v>0</v>
      </c>
      <c r="I11" s="2">
        <v>0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9</v>
      </c>
      <c r="Q11" s="1" t="s">
        <v>10</v>
      </c>
    </row>
    <row r="12" spans="2:17">
      <c r="B12" s="1"/>
      <c r="C12" s="1"/>
      <c r="D12" s="1" t="s">
        <v>17</v>
      </c>
      <c r="E12" s="2">
        <v>883.58</v>
      </c>
      <c r="F12" s="2">
        <v>0</v>
      </c>
      <c r="G12" s="2">
        <v>0</v>
      </c>
      <c r="H12" s="2">
        <v>208.04</v>
      </c>
      <c r="I12" s="2">
        <v>0</v>
      </c>
      <c r="L12" s="1" t="s">
        <v>11</v>
      </c>
      <c r="M12" s="2">
        <f>E18-E6</f>
        <v>-2.1599999999999966</v>
      </c>
      <c r="N12" s="2">
        <f t="shared" ref="N12:Q20" si="0">F18-F6</f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</row>
    <row r="13" spans="2:17">
      <c r="B13" s="1"/>
      <c r="C13" s="1"/>
      <c r="D13" s="1" t="s">
        <v>18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L13" s="1" t="s">
        <v>12</v>
      </c>
      <c r="M13" s="2">
        <f t="shared" ref="M13:M20" si="1">E19-E7</f>
        <v>0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 t="shared" si="0"/>
        <v>0</v>
      </c>
    </row>
    <row r="14" spans="2:17">
      <c r="B14" s="1"/>
      <c r="C14" s="1"/>
      <c r="D14" s="1" t="s">
        <v>19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L14" s="1" t="s">
        <v>13</v>
      </c>
      <c r="M14" s="2">
        <f t="shared" si="1"/>
        <v>0</v>
      </c>
      <c r="N14" s="2">
        <f t="shared" si="0"/>
        <v>0</v>
      </c>
      <c r="O14" s="2">
        <f t="shared" si="0"/>
        <v>0</v>
      </c>
      <c r="P14" s="2">
        <f t="shared" si="0"/>
        <v>0</v>
      </c>
      <c r="Q14" s="2">
        <f t="shared" si="0"/>
        <v>0</v>
      </c>
    </row>
    <row r="15" spans="2:17">
      <c r="B15" s="1"/>
      <c r="C15" s="1"/>
      <c r="D15" s="1"/>
      <c r="E15" s="1"/>
      <c r="F15" s="1"/>
      <c r="G15" s="1"/>
      <c r="H15" s="1"/>
      <c r="I15" s="1"/>
      <c r="L15" s="1" t="s">
        <v>14</v>
      </c>
      <c r="M15" s="2">
        <f t="shared" si="1"/>
        <v>-32.730000000000018</v>
      </c>
      <c r="N15" s="2">
        <f t="shared" si="0"/>
        <v>-98.18</v>
      </c>
      <c r="O15" s="2">
        <f t="shared" si="0"/>
        <v>0</v>
      </c>
      <c r="P15" s="2">
        <f t="shared" si="0"/>
        <v>1.2300000000000182</v>
      </c>
      <c r="Q15" s="2">
        <f t="shared" si="0"/>
        <v>0</v>
      </c>
    </row>
    <row r="16" spans="2:17">
      <c r="B16" s="1"/>
      <c r="C16" s="1"/>
      <c r="D16" s="1" t="s">
        <v>20</v>
      </c>
      <c r="E16" s="1"/>
      <c r="F16" s="1" t="s">
        <v>21</v>
      </c>
      <c r="G16" s="1"/>
      <c r="H16" s="1"/>
      <c r="I16" s="1"/>
      <c r="L16" s="1" t="s">
        <v>15</v>
      </c>
      <c r="M16" s="2">
        <f t="shared" si="1"/>
        <v>0</v>
      </c>
      <c r="N16" s="2">
        <f t="shared" si="0"/>
        <v>0</v>
      </c>
      <c r="O16" s="2">
        <f t="shared" si="0"/>
        <v>0</v>
      </c>
      <c r="P16" s="2">
        <f t="shared" si="0"/>
        <v>0</v>
      </c>
      <c r="Q16" s="2">
        <f t="shared" si="0"/>
        <v>0</v>
      </c>
    </row>
    <row r="17" spans="2:17">
      <c r="B17" s="1"/>
      <c r="C17" s="1"/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L17" s="1" t="s">
        <v>16</v>
      </c>
      <c r="M17" s="2">
        <f t="shared" si="1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  <c r="Q17" s="2">
        <f t="shared" si="0"/>
        <v>0</v>
      </c>
    </row>
    <row r="18" spans="2:17">
      <c r="B18" s="1"/>
      <c r="C18" s="1"/>
      <c r="D18" s="1" t="s">
        <v>11</v>
      </c>
      <c r="E18" s="2">
        <v>138.86000000000001</v>
      </c>
      <c r="F18" s="2">
        <v>0</v>
      </c>
      <c r="G18" s="2">
        <v>0</v>
      </c>
      <c r="H18" s="2">
        <v>0</v>
      </c>
      <c r="I18" s="2">
        <v>0</v>
      </c>
      <c r="L18" s="1" t="s">
        <v>17</v>
      </c>
      <c r="M18" s="2">
        <f t="shared" si="1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</row>
    <row r="19" spans="2:17">
      <c r="B19" s="1"/>
      <c r="C19" s="1"/>
      <c r="D19" s="1" t="s">
        <v>12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L19" s="1" t="s">
        <v>18</v>
      </c>
      <c r="M19" s="2">
        <f t="shared" si="1"/>
        <v>0</v>
      </c>
      <c r="N19" s="2">
        <f t="shared" si="0"/>
        <v>0</v>
      </c>
      <c r="O19" s="2">
        <f t="shared" si="0"/>
        <v>0</v>
      </c>
      <c r="P19" s="2">
        <f t="shared" si="0"/>
        <v>0</v>
      </c>
      <c r="Q19" s="2">
        <f t="shared" si="0"/>
        <v>0</v>
      </c>
    </row>
    <row r="20" spans="2:17">
      <c r="B20" s="1"/>
      <c r="C20" s="1"/>
      <c r="D20" s="1" t="s">
        <v>13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L20" s="1" t="s">
        <v>19</v>
      </c>
      <c r="M20" s="2">
        <f t="shared" si="1"/>
        <v>0</v>
      </c>
      <c r="N20" s="2">
        <f t="shared" si="0"/>
        <v>0</v>
      </c>
      <c r="O20" s="2">
        <f t="shared" si="0"/>
        <v>0</v>
      </c>
      <c r="P20" s="2">
        <f t="shared" si="0"/>
        <v>0</v>
      </c>
      <c r="Q20" s="2">
        <f t="shared" si="0"/>
        <v>0</v>
      </c>
    </row>
    <row r="21" spans="2:17">
      <c r="B21" s="1"/>
      <c r="C21" s="1"/>
      <c r="D21" s="1" t="s">
        <v>14</v>
      </c>
      <c r="E21" s="2">
        <v>120.88</v>
      </c>
      <c r="F21" s="2">
        <v>362.65</v>
      </c>
      <c r="G21" s="2">
        <v>0</v>
      </c>
      <c r="H21" s="2">
        <v>223.15</v>
      </c>
      <c r="I21" s="2">
        <v>0</v>
      </c>
    </row>
    <row r="22" spans="2:17">
      <c r="B22" s="1"/>
      <c r="C22" s="1"/>
      <c r="D22" s="1" t="s">
        <v>15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2:17">
      <c r="B23" s="1"/>
      <c r="C23" s="1"/>
      <c r="D23" s="1" t="s">
        <v>16</v>
      </c>
      <c r="E23" s="2">
        <v>0</v>
      </c>
      <c r="F23" s="2">
        <v>1315.8</v>
      </c>
      <c r="G23" s="2">
        <v>0</v>
      </c>
      <c r="H23" s="2">
        <v>0</v>
      </c>
      <c r="I23" s="2">
        <v>0</v>
      </c>
    </row>
    <row r="24" spans="2:17">
      <c r="B24" s="1"/>
      <c r="C24" s="1"/>
      <c r="D24" s="1" t="s">
        <v>17</v>
      </c>
      <c r="E24" s="2">
        <v>883.58</v>
      </c>
      <c r="F24" s="2">
        <v>0</v>
      </c>
      <c r="G24" s="2">
        <v>0</v>
      </c>
      <c r="H24" s="2">
        <v>208.04</v>
      </c>
      <c r="I24" s="2">
        <v>0</v>
      </c>
    </row>
    <row r="25" spans="2:17">
      <c r="B25" s="1"/>
      <c r="C25" s="1"/>
      <c r="D25" s="1" t="s">
        <v>18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2:17">
      <c r="B26" s="1"/>
      <c r="C26" s="1"/>
      <c r="D26" s="1" t="s">
        <v>19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8" spans="2:17">
      <c r="B28" s="6" t="s">
        <v>26</v>
      </c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7">
      <c r="B29" s="1"/>
      <c r="C29" s="1"/>
      <c r="D29" s="1" t="s">
        <v>27</v>
      </c>
      <c r="E29" s="1" t="s">
        <v>28</v>
      </c>
      <c r="F29" s="1" t="s">
        <v>29</v>
      </c>
      <c r="G29" s="1" t="s">
        <v>30</v>
      </c>
      <c r="H29" s="1" t="s">
        <v>31</v>
      </c>
      <c r="I29" s="1" t="s">
        <v>32</v>
      </c>
      <c r="J29" s="1" t="s">
        <v>33</v>
      </c>
      <c r="K29" s="1" t="s">
        <v>34</v>
      </c>
      <c r="L29" s="1" t="s">
        <v>35</v>
      </c>
      <c r="M29" s="1" t="s">
        <v>36</v>
      </c>
      <c r="N29" s="1" t="s">
        <v>37</v>
      </c>
      <c r="O29" s="1" t="s">
        <v>38</v>
      </c>
    </row>
    <row r="30" spans="2:17">
      <c r="B30" s="1"/>
      <c r="C30" s="1"/>
      <c r="D30" s="1"/>
      <c r="E30" s="1" t="s">
        <v>2</v>
      </c>
      <c r="F30" s="1" t="s">
        <v>39</v>
      </c>
      <c r="G30" s="1" t="s">
        <v>39</v>
      </c>
      <c r="H30" s="1" t="s">
        <v>40</v>
      </c>
      <c r="I30" s="1" t="s">
        <v>40</v>
      </c>
      <c r="J30" s="1" t="s">
        <v>41</v>
      </c>
      <c r="K30" s="1" t="s">
        <v>42</v>
      </c>
      <c r="L30" s="1" t="s">
        <v>42</v>
      </c>
      <c r="M30" s="1" t="s">
        <v>42</v>
      </c>
      <c r="N30" s="1" t="s">
        <v>42</v>
      </c>
      <c r="O30" s="1" t="s">
        <v>42</v>
      </c>
    </row>
    <row r="31" spans="2:17">
      <c r="B31" s="1"/>
      <c r="C31" s="1"/>
      <c r="D31" s="1" t="s">
        <v>43</v>
      </c>
      <c r="E31" s="1" t="s">
        <v>28</v>
      </c>
      <c r="F31" s="1" t="s">
        <v>29</v>
      </c>
      <c r="G31" s="1" t="s">
        <v>30</v>
      </c>
      <c r="H31" s="1" t="s">
        <v>31</v>
      </c>
      <c r="I31" s="1" t="s">
        <v>32</v>
      </c>
      <c r="J31" s="1" t="s">
        <v>33</v>
      </c>
      <c r="K31" s="1" t="s">
        <v>34</v>
      </c>
      <c r="L31" s="1" t="s">
        <v>35</v>
      </c>
      <c r="M31" s="1" t="s">
        <v>36</v>
      </c>
      <c r="N31" s="1" t="s">
        <v>37</v>
      </c>
      <c r="O31" s="1" t="s">
        <v>38</v>
      </c>
    </row>
    <row r="32" spans="2:17">
      <c r="B32" s="1"/>
      <c r="C32" s="1"/>
      <c r="D32" s="1"/>
      <c r="E32" s="1" t="s">
        <v>2</v>
      </c>
      <c r="F32" s="1" t="s">
        <v>44</v>
      </c>
      <c r="G32" s="1" t="s">
        <v>44</v>
      </c>
      <c r="H32" s="1" t="s">
        <v>45</v>
      </c>
      <c r="I32" s="1" t="s">
        <v>45</v>
      </c>
      <c r="J32" s="1" t="s">
        <v>41</v>
      </c>
      <c r="K32" s="1" t="s">
        <v>42</v>
      </c>
      <c r="L32" s="1" t="s">
        <v>42</v>
      </c>
      <c r="M32" s="1" t="s">
        <v>42</v>
      </c>
      <c r="N32" s="1" t="s">
        <v>42</v>
      </c>
      <c r="O32" s="1" t="s">
        <v>42</v>
      </c>
    </row>
    <row r="33" spans="2:15">
      <c r="B33" s="1"/>
      <c r="C33" s="1"/>
      <c r="D33" s="1" t="s">
        <v>48</v>
      </c>
      <c r="E33" s="1" t="s">
        <v>28</v>
      </c>
      <c r="F33" s="1" t="s">
        <v>29</v>
      </c>
      <c r="G33" s="1" t="s">
        <v>30</v>
      </c>
      <c r="H33" s="1" t="s">
        <v>31</v>
      </c>
      <c r="I33" s="1" t="s">
        <v>32</v>
      </c>
      <c r="J33" s="1" t="s">
        <v>33</v>
      </c>
      <c r="K33" s="1" t="s">
        <v>34</v>
      </c>
      <c r="L33" s="1" t="s">
        <v>35</v>
      </c>
      <c r="M33" s="1" t="s">
        <v>36</v>
      </c>
      <c r="N33" s="1" t="s">
        <v>37</v>
      </c>
      <c r="O33" s="1" t="s">
        <v>38</v>
      </c>
    </row>
    <row r="34" spans="2:15">
      <c r="B34" s="1"/>
      <c r="C34" s="1"/>
      <c r="D34" s="1"/>
      <c r="E34" s="1" t="s">
        <v>2</v>
      </c>
      <c r="F34" s="1" t="s">
        <v>46</v>
      </c>
      <c r="G34" s="1" t="s">
        <v>46</v>
      </c>
      <c r="H34" s="1" t="s">
        <v>47</v>
      </c>
      <c r="I34" s="1" t="s">
        <v>47</v>
      </c>
      <c r="J34" s="1" t="s">
        <v>41</v>
      </c>
      <c r="K34" s="1" t="s">
        <v>42</v>
      </c>
      <c r="L34" s="1" t="s">
        <v>42</v>
      </c>
      <c r="M34" s="1" t="s">
        <v>42</v>
      </c>
      <c r="N34" s="1" t="s">
        <v>42</v>
      </c>
      <c r="O34" s="1" t="s">
        <v>42</v>
      </c>
    </row>
    <row r="35" spans="2:15">
      <c r="B35" s="1"/>
      <c r="C35" s="1"/>
      <c r="D35" s="1" t="s">
        <v>51</v>
      </c>
      <c r="E35" s="1" t="s">
        <v>28</v>
      </c>
      <c r="F35" s="1" t="s">
        <v>29</v>
      </c>
      <c r="G35" s="1" t="s">
        <v>30</v>
      </c>
      <c r="H35" s="1" t="s">
        <v>31</v>
      </c>
      <c r="I35" s="1" t="s">
        <v>32</v>
      </c>
      <c r="J35" s="1" t="s">
        <v>33</v>
      </c>
      <c r="K35" s="1" t="s">
        <v>34</v>
      </c>
      <c r="L35" s="1" t="s">
        <v>35</v>
      </c>
      <c r="M35" s="1" t="s">
        <v>36</v>
      </c>
      <c r="N35" s="1" t="s">
        <v>37</v>
      </c>
      <c r="O35" s="1" t="s">
        <v>38</v>
      </c>
    </row>
    <row r="36" spans="2:15">
      <c r="B36" s="1"/>
      <c r="C36" s="1"/>
      <c r="D36" s="1"/>
      <c r="E36" s="1" t="s">
        <v>2</v>
      </c>
      <c r="F36" s="1" t="s">
        <v>49</v>
      </c>
      <c r="G36" s="1" t="s">
        <v>49</v>
      </c>
      <c r="H36" s="1" t="s">
        <v>50</v>
      </c>
      <c r="I36" s="1" t="s">
        <v>50</v>
      </c>
      <c r="J36" s="1" t="s">
        <v>41</v>
      </c>
      <c r="K36" s="1" t="s">
        <v>42</v>
      </c>
      <c r="L36" s="1" t="s">
        <v>42</v>
      </c>
      <c r="M36" s="1" t="s">
        <v>42</v>
      </c>
      <c r="N36" s="1" t="s">
        <v>42</v>
      </c>
      <c r="O36" s="1" t="s">
        <v>42</v>
      </c>
    </row>
    <row r="38" spans="2:15">
      <c r="B38" s="6" t="s">
        <v>57</v>
      </c>
      <c r="C38" s="6"/>
      <c r="D38" s="1"/>
      <c r="E38" s="1" t="s">
        <v>58</v>
      </c>
      <c r="F38" s="1" t="s">
        <v>59</v>
      </c>
    </row>
    <row r="39" spans="2:15">
      <c r="B39" s="1"/>
      <c r="C39" s="1"/>
      <c r="D39" s="1" t="s">
        <v>27</v>
      </c>
      <c r="E39" s="2">
        <f>RIGHT(F30,LEN(F30)-2)*SUM(M12:O12)+RIGHT(H30,LEN(H30)-2)*SUM(M12:O12)</f>
        <v>-0.95471999999999846</v>
      </c>
      <c r="F39" s="2">
        <f>RIGHT(J30,LEN(J30)-2)*SUM(P12:Q12)</f>
        <v>0</v>
      </c>
    </row>
    <row r="40" spans="2:15">
      <c r="B40" s="1"/>
      <c r="C40" s="1"/>
      <c r="D40" s="1" t="s">
        <v>43</v>
      </c>
      <c r="E40" s="2">
        <f>RIGHT(F32,LEN(F32)-2)*SUM(M15:O15)+RIGHT(H32,LEN(H32)-2)*SUM(M15:O15)</f>
        <v>-30.763850000000009</v>
      </c>
      <c r="F40" s="2">
        <f>RIGHT(J32,LEN(J32)-2)*SUM(P15:Q15)</f>
        <v>0.12300000000000183</v>
      </c>
    </row>
    <row r="41" spans="2:15" ht="18.75">
      <c r="B41" s="1"/>
      <c r="C41" s="1"/>
      <c r="D41" s="4" t="s">
        <v>60</v>
      </c>
      <c r="E41" s="3">
        <f>SUM(E39:E40)</f>
        <v>-31.718570000000007</v>
      </c>
      <c r="F41" s="3">
        <f>SUM(F39:F40)</f>
        <v>0.12300000000000183</v>
      </c>
    </row>
    <row r="43" spans="2:15">
      <c r="B43" s="6" t="s">
        <v>52</v>
      </c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5">
      <c r="B44" s="1"/>
      <c r="C44" s="1"/>
      <c r="D44" s="1" t="s">
        <v>53</v>
      </c>
      <c r="E44" s="1">
        <v>1</v>
      </c>
      <c r="F44" s="1" t="s">
        <v>54</v>
      </c>
      <c r="G44" s="1">
        <v>1</v>
      </c>
      <c r="H44" s="1" t="s">
        <v>0</v>
      </c>
      <c r="I44" s="2">
        <v>2.8736000000000002</v>
      </c>
      <c r="J44" s="1" t="s">
        <v>55</v>
      </c>
      <c r="K44" s="2">
        <v>-0.24573</v>
      </c>
      <c r="L44" s="1" t="s">
        <v>56</v>
      </c>
      <c r="M44" s="1">
        <v>-8.5500000000000007E-2</v>
      </c>
    </row>
    <row r="45" spans="2:15">
      <c r="B45" s="1"/>
      <c r="C45" s="1"/>
      <c r="D45" s="1" t="s">
        <v>53</v>
      </c>
      <c r="E45" s="1">
        <v>1</v>
      </c>
      <c r="F45" s="1" t="s">
        <v>54</v>
      </c>
      <c r="G45" s="1">
        <v>2</v>
      </c>
      <c r="H45" s="1" t="s">
        <v>0</v>
      </c>
      <c r="I45" s="2">
        <v>1.9298999999999999</v>
      </c>
      <c r="J45" s="1" t="s">
        <v>55</v>
      </c>
      <c r="K45" s="2">
        <v>-0.16503000000000001</v>
      </c>
      <c r="L45" s="1" t="s">
        <v>56</v>
      </c>
      <c r="M45" s="1">
        <v>-8.5500000000000007E-2</v>
      </c>
    </row>
    <row r="46" spans="2:15">
      <c r="B46" s="1"/>
      <c r="C46" s="1"/>
      <c r="D46" s="1" t="s">
        <v>53</v>
      </c>
      <c r="E46" s="1">
        <v>1</v>
      </c>
      <c r="F46" s="1" t="s">
        <v>54</v>
      </c>
      <c r="G46" s="1">
        <v>3</v>
      </c>
      <c r="H46" s="1" t="s">
        <v>0</v>
      </c>
      <c r="I46" s="2">
        <v>11.930999999999999</v>
      </c>
      <c r="J46" s="1" t="s">
        <v>55</v>
      </c>
      <c r="K46" s="2">
        <v>-1.0203</v>
      </c>
      <c r="L46" s="1" t="s">
        <v>56</v>
      </c>
      <c r="M46" s="1">
        <v>-8.5500000000000007E-2</v>
      </c>
    </row>
    <row r="47" spans="2:15">
      <c r="B47" s="1"/>
      <c r="C47" s="1"/>
      <c r="D47" s="1" t="s">
        <v>53</v>
      </c>
      <c r="E47" s="1">
        <v>1</v>
      </c>
      <c r="F47" s="1" t="s">
        <v>54</v>
      </c>
      <c r="G47" s="1">
        <v>4</v>
      </c>
      <c r="H47" s="1" t="s">
        <v>0</v>
      </c>
      <c r="I47" s="2">
        <v>11.888</v>
      </c>
      <c r="J47" s="1" t="s">
        <v>55</v>
      </c>
      <c r="K47" s="2">
        <v>-1.0165999999999999</v>
      </c>
      <c r="L47" s="1" t="s">
        <v>56</v>
      </c>
      <c r="M47" s="1">
        <v>-8.5500000000000007E-2</v>
      </c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6">
      <c r="B49" s="1"/>
      <c r="C49" s="1"/>
      <c r="D49" s="1" t="s">
        <v>53</v>
      </c>
      <c r="E49" s="1">
        <v>2</v>
      </c>
      <c r="F49" s="1" t="s">
        <v>54</v>
      </c>
      <c r="G49" s="1">
        <v>2</v>
      </c>
      <c r="H49" s="1" t="s">
        <v>0</v>
      </c>
      <c r="I49" s="2">
        <v>6.4172000000000002</v>
      </c>
      <c r="J49" s="1" t="s">
        <v>55</v>
      </c>
      <c r="K49" s="2">
        <v>-0.54876000000000003</v>
      </c>
      <c r="L49" s="1" t="s">
        <v>56</v>
      </c>
      <c r="M49" s="1">
        <v>-8.5500000000000007E-2</v>
      </c>
    </row>
    <row r="50" spans="2:16">
      <c r="B50" s="1"/>
      <c r="C50" s="1"/>
      <c r="D50" s="1" t="s">
        <v>53</v>
      </c>
      <c r="E50" s="1">
        <v>2</v>
      </c>
      <c r="F50" s="1" t="s">
        <v>54</v>
      </c>
      <c r="G50" s="1">
        <v>3</v>
      </c>
      <c r="H50" s="1" t="s">
        <v>0</v>
      </c>
      <c r="I50" s="2">
        <v>78.66</v>
      </c>
      <c r="J50" s="1" t="s">
        <v>55</v>
      </c>
      <c r="K50" s="2">
        <v>-6.7263999999999999</v>
      </c>
      <c r="L50" s="1" t="s">
        <v>56</v>
      </c>
      <c r="M50" s="1">
        <v>-8.5500000000000007E-2</v>
      </c>
    </row>
    <row r="51" spans="2:16">
      <c r="B51" s="1"/>
      <c r="C51" s="1"/>
      <c r="D51" s="1" t="s">
        <v>53</v>
      </c>
      <c r="E51" s="1">
        <v>2</v>
      </c>
      <c r="F51" s="1" t="s">
        <v>54</v>
      </c>
      <c r="G51" s="1">
        <v>4</v>
      </c>
      <c r="H51" s="1" t="s">
        <v>0</v>
      </c>
      <c r="I51" s="2">
        <v>249.3</v>
      </c>
      <c r="J51" s="1" t="s">
        <v>55</v>
      </c>
      <c r="K51" s="2">
        <v>-21.318000000000001</v>
      </c>
      <c r="L51" s="1" t="s">
        <v>56</v>
      </c>
      <c r="M51" s="1">
        <v>-8.5500000000000007E-2</v>
      </c>
      <c r="O51" s="5">
        <f>SUM(I44:I47)/SUM(I49:I51)</f>
        <v>8.5599436803705492E-2</v>
      </c>
      <c r="P51" s="5">
        <f>SUM(K44:K47)/SUM(K49:K51)</f>
        <v>8.5602990365527973E-2</v>
      </c>
    </row>
    <row r="52" spans="2: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6">
      <c r="B53" s="1"/>
      <c r="C53" s="1"/>
      <c r="D53" s="1" t="s">
        <v>53</v>
      </c>
      <c r="E53" s="1">
        <v>3</v>
      </c>
      <c r="F53" s="1" t="s">
        <v>54</v>
      </c>
      <c r="G53" s="1">
        <v>1</v>
      </c>
      <c r="H53" s="1" t="s">
        <v>0</v>
      </c>
      <c r="I53" s="2">
        <v>0.62617</v>
      </c>
      <c r="J53" s="1" t="s">
        <v>55</v>
      </c>
      <c r="K53" s="2">
        <v>-5.9484999999999998E-3</v>
      </c>
      <c r="L53" s="1" t="s">
        <v>56</v>
      </c>
      <c r="M53" s="1">
        <v>-9.4999999999999998E-3</v>
      </c>
    </row>
    <row r="54" spans="2:16">
      <c r="B54" s="1"/>
      <c r="C54" s="1"/>
      <c r="D54" s="1" t="s">
        <v>53</v>
      </c>
      <c r="E54" s="1">
        <v>3</v>
      </c>
      <c r="F54" s="1" t="s">
        <v>54</v>
      </c>
      <c r="G54" s="1">
        <v>2</v>
      </c>
      <c r="H54" s="1" t="s">
        <v>0</v>
      </c>
      <c r="I54" s="2">
        <v>2.0553999999999999E-2</v>
      </c>
      <c r="J54" s="1" t="s">
        <v>55</v>
      </c>
      <c r="K54" s="2">
        <v>-1.9526E-4</v>
      </c>
      <c r="L54" s="1" t="s">
        <v>56</v>
      </c>
      <c r="M54" s="1">
        <v>-9.4999999999999998E-3</v>
      </c>
    </row>
    <row r="55" spans="2:16">
      <c r="B55" s="1"/>
      <c r="C55" s="1"/>
      <c r="D55" s="1" t="s">
        <v>53</v>
      </c>
      <c r="E55" s="1">
        <v>3</v>
      </c>
      <c r="F55" s="1" t="s">
        <v>54</v>
      </c>
      <c r="G55" s="1">
        <v>3</v>
      </c>
      <c r="H55" s="1" t="s">
        <v>0</v>
      </c>
      <c r="I55" s="2">
        <v>2.6358999999999999</v>
      </c>
      <c r="J55" s="1" t="s">
        <v>55</v>
      </c>
      <c r="K55" s="2">
        <v>-2.5041000000000001E-2</v>
      </c>
      <c r="L55" s="1" t="s">
        <v>56</v>
      </c>
      <c r="M55" s="1">
        <v>-9.4999999999999998E-3</v>
      </c>
    </row>
    <row r="56" spans="2:16">
      <c r="B56" s="1"/>
      <c r="C56" s="1"/>
      <c r="D56" s="1" t="s">
        <v>53</v>
      </c>
      <c r="E56" s="1">
        <v>3</v>
      </c>
      <c r="F56" s="1" t="s">
        <v>54</v>
      </c>
      <c r="G56" s="1">
        <v>4</v>
      </c>
      <c r="H56" s="1" t="s">
        <v>0</v>
      </c>
      <c r="I56" s="2">
        <v>3.2482000000000002</v>
      </c>
      <c r="J56" s="1" t="s">
        <v>55</v>
      </c>
      <c r="K56" s="2">
        <v>-3.0858E-2</v>
      </c>
      <c r="L56" s="1" t="s">
        <v>56</v>
      </c>
      <c r="M56" s="1">
        <v>-9.4999999999999998E-3</v>
      </c>
    </row>
    <row r="57" spans="2: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6">
      <c r="B58" s="1"/>
      <c r="C58" s="1"/>
      <c r="D58" s="1" t="s">
        <v>53</v>
      </c>
      <c r="E58" s="1">
        <v>4</v>
      </c>
      <c r="F58" s="1" t="s">
        <v>54</v>
      </c>
      <c r="G58" s="1">
        <v>1</v>
      </c>
      <c r="H58" s="1" t="s">
        <v>0</v>
      </c>
      <c r="I58" s="2">
        <v>5.9481999999999999</v>
      </c>
      <c r="J58" s="1" t="s">
        <v>55</v>
      </c>
      <c r="K58" s="2">
        <v>-5.6508000000000003E-2</v>
      </c>
      <c r="L58" s="1" t="s">
        <v>56</v>
      </c>
      <c r="M58" s="1">
        <v>-9.4999999999999998E-3</v>
      </c>
    </row>
    <row r="59" spans="2:16">
      <c r="B59" s="1"/>
      <c r="C59" s="1"/>
      <c r="D59" s="1" t="s">
        <v>53</v>
      </c>
      <c r="E59" s="1">
        <v>4</v>
      </c>
      <c r="F59" s="1" t="s">
        <v>54</v>
      </c>
      <c r="G59" s="1">
        <v>2</v>
      </c>
      <c r="H59" s="1" t="s">
        <v>0</v>
      </c>
      <c r="I59" s="2">
        <v>1.948</v>
      </c>
      <c r="J59" s="1" t="s">
        <v>55</v>
      </c>
      <c r="K59" s="2">
        <v>-1.8506000000000002E-2</v>
      </c>
      <c r="L59" s="1" t="s">
        <v>56</v>
      </c>
      <c r="M59" s="1">
        <v>-9.4999999999999998E-3</v>
      </c>
    </row>
    <row r="60" spans="2:16">
      <c r="B60" s="1"/>
      <c r="C60" s="1"/>
      <c r="D60" s="1" t="s">
        <v>53</v>
      </c>
      <c r="E60" s="1">
        <v>4</v>
      </c>
      <c r="F60" s="1" t="s">
        <v>54</v>
      </c>
      <c r="G60" s="1">
        <v>3</v>
      </c>
      <c r="H60" s="1" t="s">
        <v>0</v>
      </c>
      <c r="I60" s="2">
        <v>24.693999999999999</v>
      </c>
      <c r="J60" s="1" t="s">
        <v>55</v>
      </c>
      <c r="K60" s="2">
        <v>-0.23458999999999999</v>
      </c>
      <c r="L60" s="1" t="s">
        <v>56</v>
      </c>
      <c r="M60" s="1">
        <v>-9.4999999999999998E-3</v>
      </c>
    </row>
    <row r="61" spans="2:16">
      <c r="B61" s="1"/>
      <c r="C61" s="1"/>
      <c r="D61" s="1" t="s">
        <v>53</v>
      </c>
      <c r="E61" s="1">
        <v>4</v>
      </c>
      <c r="F61" s="1" t="s">
        <v>54</v>
      </c>
      <c r="G61" s="1">
        <v>4</v>
      </c>
      <c r="H61" s="1" t="s">
        <v>0</v>
      </c>
      <c r="I61" s="2">
        <v>32.517000000000003</v>
      </c>
      <c r="J61" s="1" t="s">
        <v>55</v>
      </c>
      <c r="K61" s="2">
        <v>-0.30891000000000002</v>
      </c>
      <c r="L61" s="1" t="s">
        <v>56</v>
      </c>
      <c r="M61" s="1">
        <v>-9.4999999999999998E-3</v>
      </c>
      <c r="O61" s="5">
        <f>SUM(I53:I56)/SUM(I58:I61)</f>
        <v>0.10030878305317997</v>
      </c>
      <c r="P61" s="5">
        <f>SUM(K53:K56)/SUM(K58:K61)</f>
        <v>0.10030938669132793</v>
      </c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6">
      <c r="B63" s="1"/>
      <c r="C63" s="1"/>
      <c r="D63" s="1" t="s">
        <v>53</v>
      </c>
      <c r="E63" s="1">
        <v>5</v>
      </c>
      <c r="F63" s="1" t="s">
        <v>54</v>
      </c>
      <c r="G63" s="1">
        <v>1</v>
      </c>
      <c r="H63" s="1" t="s">
        <v>0</v>
      </c>
      <c r="I63" s="2">
        <v>3.8616000000000001</v>
      </c>
      <c r="J63" s="1" t="s">
        <v>55</v>
      </c>
      <c r="K63" s="2">
        <v>2.2917E-2</v>
      </c>
      <c r="L63" s="1" t="s">
        <v>56</v>
      </c>
      <c r="M63" s="1">
        <v>5.8999999999999999E-3</v>
      </c>
    </row>
    <row r="64" spans="2:16">
      <c r="B64" s="1"/>
      <c r="C64" s="1"/>
      <c r="D64" s="1" t="s">
        <v>53</v>
      </c>
      <c r="E64" s="1">
        <v>5</v>
      </c>
      <c r="F64" s="1" t="s">
        <v>54</v>
      </c>
      <c r="G64" s="1">
        <v>2</v>
      </c>
      <c r="H64" s="1" t="s">
        <v>0</v>
      </c>
      <c r="I64" s="2">
        <v>0.79915999999999998</v>
      </c>
      <c r="J64" s="1" t="s">
        <v>55</v>
      </c>
      <c r="K64" s="2">
        <v>4.7425999999999996E-3</v>
      </c>
      <c r="L64" s="1" t="s">
        <v>56</v>
      </c>
      <c r="M64" s="1">
        <v>5.8999999999999999E-3</v>
      </c>
    </row>
    <row r="65" spans="2:13">
      <c r="B65" s="1"/>
      <c r="C65" s="1"/>
      <c r="D65" s="1" t="s">
        <v>53</v>
      </c>
      <c r="E65" s="1">
        <v>5</v>
      </c>
      <c r="F65" s="1" t="s">
        <v>54</v>
      </c>
      <c r="G65" s="1">
        <v>3</v>
      </c>
      <c r="H65" s="1" t="s">
        <v>0</v>
      </c>
      <c r="I65" s="2">
        <v>15.954000000000001</v>
      </c>
      <c r="J65" s="1" t="s">
        <v>55</v>
      </c>
      <c r="K65" s="2">
        <v>9.468E-2</v>
      </c>
      <c r="L65" s="1" t="s">
        <v>56</v>
      </c>
      <c r="M65" s="1">
        <v>5.8999999999999999E-3</v>
      </c>
    </row>
    <row r="66" spans="2:13">
      <c r="B66" s="1"/>
      <c r="C66" s="1"/>
      <c r="D66" s="1" t="s">
        <v>53</v>
      </c>
      <c r="E66" s="1">
        <v>5</v>
      </c>
      <c r="F66" s="1" t="s">
        <v>54</v>
      </c>
      <c r="G66" s="1">
        <v>4</v>
      </c>
      <c r="H66" s="1" t="s">
        <v>0</v>
      </c>
      <c r="I66" s="2">
        <v>0.20132</v>
      </c>
      <c r="J66" s="1" t="s">
        <v>55</v>
      </c>
      <c r="K66" s="2">
        <v>1.1946999999999999E-3</v>
      </c>
      <c r="L66" s="1" t="s">
        <v>56</v>
      </c>
      <c r="M66" s="1">
        <v>5.8999999999999999E-3</v>
      </c>
    </row>
    <row r="68" spans="2:13" ht="18.75">
      <c r="J68" s="4" t="s">
        <v>61</v>
      </c>
      <c r="K68" s="3">
        <f>SUM(K44:K61)</f>
        <v>-31.721376760000005</v>
      </c>
    </row>
    <row r="69" spans="2:13" ht="18.75">
      <c r="J69" s="4" t="s">
        <v>62</v>
      </c>
      <c r="K69" s="3">
        <f>SUM(K63:K66)</f>
        <v>0.12353429999999999</v>
      </c>
    </row>
  </sheetData>
  <mergeCells count="4">
    <mergeCell ref="B4:C4"/>
    <mergeCell ref="B28:C28"/>
    <mergeCell ref="B38:C38"/>
    <mergeCell ref="B43:C4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44:M66"/>
  <sheetViews>
    <sheetView topLeftCell="A40" workbookViewId="0">
      <selection activeCell="K63" sqref="K63:K66"/>
    </sheetView>
  </sheetViews>
  <sheetFormatPr defaultRowHeight="15"/>
  <cols>
    <col min="11" max="11" width="9.28515625" bestFit="1" customWidth="1"/>
  </cols>
  <sheetData>
    <row r="44" spans="4:13">
      <c r="D44" t="s">
        <v>53</v>
      </c>
      <c r="E44">
        <v>1</v>
      </c>
      <c r="F44" t="s">
        <v>54</v>
      </c>
      <c r="G44">
        <v>1</v>
      </c>
      <c r="H44" t="s">
        <v>0</v>
      </c>
      <c r="I44" s="7">
        <v>2.8616999999999999</v>
      </c>
      <c r="J44" t="s">
        <v>55</v>
      </c>
      <c r="K44" s="5">
        <v>-7.8741000000000003</v>
      </c>
      <c r="L44" t="s">
        <v>56</v>
      </c>
      <c r="M44">
        <v>-2.7515000000000001</v>
      </c>
    </row>
    <row r="45" spans="4:13">
      <c r="D45" t="s">
        <v>53</v>
      </c>
      <c r="E45">
        <v>1</v>
      </c>
      <c r="F45" t="s">
        <v>54</v>
      </c>
      <c r="G45">
        <v>2</v>
      </c>
      <c r="H45" t="s">
        <v>0</v>
      </c>
      <c r="I45" s="7">
        <v>1.9267000000000001</v>
      </c>
      <c r="J45" t="s">
        <v>55</v>
      </c>
      <c r="K45" s="5">
        <v>-5.3013000000000003</v>
      </c>
      <c r="L45" t="s">
        <v>56</v>
      </c>
      <c r="M45">
        <v>-2.7515000000000001</v>
      </c>
    </row>
    <row r="46" spans="4:13">
      <c r="D46" t="s">
        <v>53</v>
      </c>
      <c r="E46">
        <v>1</v>
      </c>
      <c r="F46" t="s">
        <v>54</v>
      </c>
      <c r="G46">
        <v>3</v>
      </c>
      <c r="H46" t="s">
        <v>0</v>
      </c>
      <c r="I46" s="7">
        <v>3.5292000000000001E-3</v>
      </c>
      <c r="J46" t="s">
        <v>55</v>
      </c>
      <c r="K46" s="5">
        <v>-9.7105999999999998E-3</v>
      </c>
      <c r="L46" t="s">
        <v>56</v>
      </c>
      <c r="M46">
        <v>-2.7515000000000001</v>
      </c>
    </row>
    <row r="47" spans="4:13">
      <c r="D47" t="s">
        <v>53</v>
      </c>
      <c r="E47">
        <v>1</v>
      </c>
      <c r="F47" t="s">
        <v>54</v>
      </c>
      <c r="G47">
        <v>4</v>
      </c>
      <c r="H47" t="s">
        <v>0</v>
      </c>
      <c r="I47" s="7">
        <v>3.4004E-3</v>
      </c>
      <c r="J47" t="s">
        <v>55</v>
      </c>
      <c r="K47" s="5">
        <v>-9.3562999999999997E-3</v>
      </c>
      <c r="L47" t="s">
        <v>56</v>
      </c>
      <c r="M47">
        <v>-2.7515000000000001</v>
      </c>
    </row>
    <row r="48" spans="4:13">
      <c r="K48" s="5"/>
    </row>
    <row r="49" spans="4:13">
      <c r="D49" t="s">
        <v>53</v>
      </c>
      <c r="E49">
        <v>2</v>
      </c>
      <c r="F49" t="s">
        <v>54</v>
      </c>
      <c r="G49">
        <v>2</v>
      </c>
      <c r="H49" t="s">
        <v>0</v>
      </c>
      <c r="I49" s="7">
        <v>6.4066000000000001</v>
      </c>
      <c r="J49" t="s">
        <v>55</v>
      </c>
      <c r="K49" s="5">
        <v>-17.628</v>
      </c>
      <c r="L49" t="s">
        <v>56</v>
      </c>
      <c r="M49">
        <v>-2.7515000000000001</v>
      </c>
    </row>
    <row r="50" spans="4:13">
      <c r="D50" t="s">
        <v>53</v>
      </c>
      <c r="E50">
        <v>2</v>
      </c>
      <c r="F50" t="s">
        <v>54</v>
      </c>
      <c r="G50">
        <v>3</v>
      </c>
      <c r="H50" t="s">
        <v>0</v>
      </c>
      <c r="I50" s="7">
        <v>2.1978000000000001E-2</v>
      </c>
      <c r="J50" t="s">
        <v>55</v>
      </c>
      <c r="K50" s="5">
        <v>-6.0475000000000001E-2</v>
      </c>
      <c r="L50" t="s">
        <v>56</v>
      </c>
      <c r="M50">
        <v>-2.7515000000000001</v>
      </c>
    </row>
    <row r="51" spans="4:13">
      <c r="D51" t="s">
        <v>53</v>
      </c>
      <c r="E51">
        <v>2</v>
      </c>
      <c r="F51" t="s">
        <v>54</v>
      </c>
      <c r="G51">
        <v>4</v>
      </c>
      <c r="H51" t="s">
        <v>0</v>
      </c>
      <c r="I51" s="7">
        <v>6.9094000000000003E-2</v>
      </c>
      <c r="J51" t="s">
        <v>55</v>
      </c>
      <c r="K51" s="5">
        <v>-0.19012000000000001</v>
      </c>
      <c r="L51" t="s">
        <v>56</v>
      </c>
      <c r="M51">
        <v>-2.7515000000000001</v>
      </c>
    </row>
    <row r="52" spans="4:13">
      <c r="K52" s="5"/>
    </row>
    <row r="53" spans="4:13">
      <c r="D53" t="s">
        <v>53</v>
      </c>
      <c r="E53">
        <v>3</v>
      </c>
      <c r="F53" t="s">
        <v>54</v>
      </c>
      <c r="G53">
        <v>1</v>
      </c>
      <c r="H53" t="s">
        <v>0</v>
      </c>
      <c r="I53" s="7">
        <v>0.62899000000000005</v>
      </c>
      <c r="J53" t="s">
        <v>55</v>
      </c>
      <c r="K53" s="5">
        <v>-4.9820000000000003E-2</v>
      </c>
      <c r="L53" t="s">
        <v>56</v>
      </c>
      <c r="M53">
        <v>-7.9200000000000007E-2</v>
      </c>
    </row>
    <row r="54" spans="4:13">
      <c r="D54" t="s">
        <v>53</v>
      </c>
      <c r="E54">
        <v>3</v>
      </c>
      <c r="F54" t="s">
        <v>54</v>
      </c>
      <c r="G54">
        <v>2</v>
      </c>
      <c r="H54" t="s">
        <v>0</v>
      </c>
      <c r="I54" s="7">
        <v>2.0732E-2</v>
      </c>
      <c r="J54" t="s">
        <v>55</v>
      </c>
      <c r="K54" s="5">
        <v>-1.6421000000000001E-3</v>
      </c>
      <c r="L54" t="s">
        <v>56</v>
      </c>
      <c r="M54">
        <v>-7.9200000000000007E-2</v>
      </c>
    </row>
    <row r="55" spans="4:13">
      <c r="D55" t="s">
        <v>53</v>
      </c>
      <c r="E55">
        <v>3</v>
      </c>
      <c r="F55" t="s">
        <v>54</v>
      </c>
      <c r="G55">
        <v>3</v>
      </c>
      <c r="H55" t="s">
        <v>0</v>
      </c>
      <c r="I55" s="7">
        <v>8.9108999999999998E-4</v>
      </c>
      <c r="J55" t="s">
        <v>55</v>
      </c>
      <c r="K55" s="5">
        <v>-7.0580000000000005E-5</v>
      </c>
      <c r="L55" t="s">
        <v>56</v>
      </c>
      <c r="M55">
        <v>-7.9200000000000007E-2</v>
      </c>
    </row>
    <row r="56" spans="4:13">
      <c r="D56" t="s">
        <v>53</v>
      </c>
      <c r="E56">
        <v>3</v>
      </c>
      <c r="F56" t="s">
        <v>54</v>
      </c>
      <c r="G56">
        <v>4</v>
      </c>
      <c r="H56" t="s">
        <v>0</v>
      </c>
      <c r="I56" s="7">
        <v>9.2712000000000003E-4</v>
      </c>
      <c r="J56" t="s">
        <v>55</v>
      </c>
      <c r="K56" s="5">
        <v>-7.3434000000000002E-5</v>
      </c>
      <c r="L56" t="s">
        <v>56</v>
      </c>
      <c r="M56">
        <v>-7.9200000000000007E-2</v>
      </c>
    </row>
    <row r="57" spans="4:13">
      <c r="K57" s="5"/>
    </row>
    <row r="58" spans="4:13">
      <c r="D58" t="s">
        <v>53</v>
      </c>
      <c r="E58">
        <v>4</v>
      </c>
      <c r="F58" t="s">
        <v>54</v>
      </c>
      <c r="G58">
        <v>1</v>
      </c>
      <c r="H58" t="s">
        <v>0</v>
      </c>
      <c r="I58" s="7">
        <v>5.9749999999999996</v>
      </c>
      <c r="J58" t="s">
        <v>55</v>
      </c>
      <c r="K58" s="5">
        <v>-0.47326000000000001</v>
      </c>
      <c r="L58" t="s">
        <v>56</v>
      </c>
      <c r="M58">
        <v>-7.9200000000000007E-2</v>
      </c>
    </row>
    <row r="59" spans="4:13">
      <c r="D59" t="s">
        <v>53</v>
      </c>
      <c r="E59">
        <v>4</v>
      </c>
      <c r="F59" t="s">
        <v>54</v>
      </c>
      <c r="G59">
        <v>2</v>
      </c>
      <c r="H59" t="s">
        <v>0</v>
      </c>
      <c r="I59" s="7">
        <v>1.9618</v>
      </c>
      <c r="J59" t="s">
        <v>55</v>
      </c>
      <c r="K59" s="5">
        <v>-0.15539</v>
      </c>
      <c r="L59" t="s">
        <v>56</v>
      </c>
      <c r="M59">
        <v>-7.9200000000000007E-2</v>
      </c>
    </row>
    <row r="60" spans="4:13">
      <c r="D60" t="s">
        <v>53</v>
      </c>
      <c r="E60">
        <v>4</v>
      </c>
      <c r="F60" t="s">
        <v>54</v>
      </c>
      <c r="G60">
        <v>3</v>
      </c>
      <c r="H60" t="s">
        <v>0</v>
      </c>
      <c r="I60" s="7">
        <v>7.1507999999999997E-3</v>
      </c>
      <c r="J60" t="s">
        <v>55</v>
      </c>
      <c r="K60" s="5">
        <v>-5.6638999999999995E-4</v>
      </c>
      <c r="L60" t="s">
        <v>56</v>
      </c>
      <c r="M60">
        <v>-7.9200000000000007E-2</v>
      </c>
    </row>
    <row r="61" spans="4:13">
      <c r="D61" t="s">
        <v>53</v>
      </c>
      <c r="E61">
        <v>4</v>
      </c>
      <c r="F61" t="s">
        <v>54</v>
      </c>
      <c r="G61">
        <v>4</v>
      </c>
      <c r="H61" t="s">
        <v>0</v>
      </c>
      <c r="I61" s="7">
        <v>9.3007999999999997E-3</v>
      </c>
      <c r="J61" t="s">
        <v>55</v>
      </c>
      <c r="K61" s="5">
        <v>-7.3667999999999997E-4</v>
      </c>
      <c r="L61" t="s">
        <v>56</v>
      </c>
      <c r="M61">
        <v>-7.9200000000000007E-2</v>
      </c>
    </row>
    <row r="63" spans="4:13">
      <c r="D63" t="s">
        <v>53</v>
      </c>
      <c r="E63">
        <v>5</v>
      </c>
      <c r="F63" t="s">
        <v>54</v>
      </c>
      <c r="G63">
        <v>1</v>
      </c>
      <c r="H63" t="s">
        <v>0</v>
      </c>
      <c r="I63" s="7">
        <v>3.9456000000000002</v>
      </c>
      <c r="J63" t="s">
        <v>55</v>
      </c>
      <c r="K63" s="5">
        <v>0.1022</v>
      </c>
      <c r="L63" t="s">
        <v>56</v>
      </c>
      <c r="M63">
        <v>2.5899999999999999E-2</v>
      </c>
    </row>
    <row r="64" spans="4:13">
      <c r="D64" t="s">
        <v>53</v>
      </c>
      <c r="E64">
        <v>5</v>
      </c>
      <c r="F64" t="s">
        <v>54</v>
      </c>
      <c r="G64">
        <v>2</v>
      </c>
      <c r="H64" t="s">
        <v>0</v>
      </c>
      <c r="I64" s="7">
        <v>0.81886999999999999</v>
      </c>
      <c r="J64" t="s">
        <v>55</v>
      </c>
      <c r="K64" s="5">
        <v>2.1211000000000001E-2</v>
      </c>
      <c r="L64" t="s">
        <v>56</v>
      </c>
      <c r="M64">
        <v>2.5899999999999999E-2</v>
      </c>
    </row>
    <row r="65" spans="4:13">
      <c r="D65" t="s">
        <v>53</v>
      </c>
      <c r="E65">
        <v>5</v>
      </c>
      <c r="F65" t="s">
        <v>54</v>
      </c>
      <c r="G65">
        <v>3</v>
      </c>
      <c r="H65" t="s">
        <v>0</v>
      </c>
      <c r="I65" s="7">
        <v>4.7809000000000003E-3</v>
      </c>
      <c r="J65" t="s">
        <v>55</v>
      </c>
      <c r="K65" s="5">
        <v>1.2384000000000001E-4</v>
      </c>
      <c r="L65" t="s">
        <v>56</v>
      </c>
      <c r="M65">
        <v>2.5899999999999999E-2</v>
      </c>
    </row>
    <row r="66" spans="4:13">
      <c r="D66" t="s">
        <v>53</v>
      </c>
      <c r="E66">
        <v>5</v>
      </c>
      <c r="F66" t="s">
        <v>54</v>
      </c>
      <c r="G66">
        <v>4</v>
      </c>
      <c r="H66" t="s">
        <v>0</v>
      </c>
      <c r="I66" s="7">
        <v>5.6681000000000002E-5</v>
      </c>
      <c r="J66" t="s">
        <v>55</v>
      </c>
      <c r="K66" s="5">
        <v>1.4682E-6</v>
      </c>
      <c r="L66" t="s">
        <v>56</v>
      </c>
      <c r="M66">
        <v>2.5899999999999999E-2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V3</vt:lpstr>
      <vt:lpstr>Sheet1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2014-06-18T14:41:56Z</dcterms:created>
  <dcterms:modified xsi:type="dcterms:W3CDTF">2014-07-09T19:14:00Z</dcterms:modified>
</cp:coreProperties>
</file>