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9155" windowHeight="11820" activeTab="2"/>
  </bookViews>
  <sheets>
    <sheet name="SNH3" sheetId="1" r:id="rId1"/>
    <sheet name="Sheet1" sheetId="13" r:id="rId2"/>
    <sheet name="SQO" sheetId="2" r:id="rId3"/>
    <sheet name="ACQOP" sheetId="10" r:id="rId4"/>
    <sheet name="SNH3 Exp1" sheetId="11" r:id="rId5"/>
    <sheet name="SQO Exp2" sheetId="12" r:id="rId6"/>
    <sheet name="SNH3 Exp2" sheetId="8" r:id="rId7"/>
    <sheet name="INH3" sheetId="9" r:id="rId8"/>
    <sheet name="Sheet7" sheetId="7" r:id="rId9"/>
  </sheets>
  <calcPr calcId="125725"/>
</workbook>
</file>

<file path=xl/calcChain.xml><?xml version="1.0" encoding="utf-8"?>
<calcChain xmlns="http://schemas.openxmlformats.org/spreadsheetml/2006/main">
  <c r="T3" i="12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"/>
  <c r="R3" i="9"/>
  <c r="R23" i="12"/>
  <c r="M24"/>
  <c r="N21" s="1"/>
  <c r="N23"/>
  <c r="R22"/>
  <c r="R21"/>
  <c r="R20"/>
  <c r="N20"/>
  <c r="R19"/>
  <c r="N19"/>
  <c r="R18"/>
  <c r="R17"/>
  <c r="R16"/>
  <c r="N16"/>
  <c r="R15"/>
  <c r="N15"/>
  <c r="R14"/>
  <c r="R13"/>
  <c r="R12"/>
  <c r="N12"/>
  <c r="R11"/>
  <c r="N11"/>
  <c r="R10"/>
  <c r="R9"/>
  <c r="R8"/>
  <c r="N8"/>
  <c r="R7"/>
  <c r="N7"/>
  <c r="R6"/>
  <c r="R5"/>
  <c r="R4"/>
  <c r="N4"/>
  <c r="R3"/>
  <c r="N3"/>
  <c r="R2"/>
  <c r="O26" i="11"/>
  <c r="H26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3" i="1"/>
  <c r="M24" i="10"/>
  <c r="N8" s="1"/>
  <c r="N4"/>
  <c r="N11"/>
  <c r="N14"/>
  <c r="N21"/>
  <c r="R2"/>
  <c r="M48"/>
  <c r="N41" s="1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O26" i="9"/>
  <c r="H26"/>
  <c r="R24"/>
  <c r="Q24"/>
  <c r="P24"/>
  <c r="R23"/>
  <c r="Q23"/>
  <c r="P23"/>
  <c r="R22"/>
  <c r="Q22"/>
  <c r="P22"/>
  <c r="R21"/>
  <c r="Q21"/>
  <c r="P21"/>
  <c r="R20"/>
  <c r="Q20"/>
  <c r="P20"/>
  <c r="R19"/>
  <c r="Q19"/>
  <c r="P19"/>
  <c r="R18"/>
  <c r="Q18"/>
  <c r="P18"/>
  <c r="R17"/>
  <c r="Q17"/>
  <c r="P17"/>
  <c r="R16"/>
  <c r="Q16"/>
  <c r="P16"/>
  <c r="R15"/>
  <c r="Q15"/>
  <c r="P15"/>
  <c r="R14"/>
  <c r="Q14"/>
  <c r="P14"/>
  <c r="R13"/>
  <c r="Q13"/>
  <c r="P13"/>
  <c r="R12"/>
  <c r="Q12"/>
  <c r="P12"/>
  <c r="R11"/>
  <c r="Q11"/>
  <c r="P11"/>
  <c r="R10"/>
  <c r="Q10"/>
  <c r="P10"/>
  <c r="R9"/>
  <c r="Q9"/>
  <c r="P9"/>
  <c r="R8"/>
  <c r="Q8"/>
  <c r="P8"/>
  <c r="R7"/>
  <c r="Q7"/>
  <c r="P7"/>
  <c r="R6"/>
  <c r="Q6"/>
  <c r="P6"/>
  <c r="R5"/>
  <c r="Q5"/>
  <c r="P5"/>
  <c r="R4"/>
  <c r="Q4"/>
  <c r="P4"/>
  <c r="Q3"/>
  <c r="P3"/>
  <c r="O26" i="8"/>
  <c r="H26"/>
  <c r="R24"/>
  <c r="Q24"/>
  <c r="P24"/>
  <c r="R23"/>
  <c r="Q23"/>
  <c r="P23"/>
  <c r="R22"/>
  <c r="Q22"/>
  <c r="P22"/>
  <c r="R21"/>
  <c r="Q21"/>
  <c r="P21"/>
  <c r="R20"/>
  <c r="Q20"/>
  <c r="P20"/>
  <c r="R19"/>
  <c r="Q19"/>
  <c r="P19"/>
  <c r="R18"/>
  <c r="Q18"/>
  <c r="P18"/>
  <c r="R17"/>
  <c r="Q17"/>
  <c r="P17"/>
  <c r="R16"/>
  <c r="Q16"/>
  <c r="P16"/>
  <c r="R15"/>
  <c r="Q15"/>
  <c r="P15"/>
  <c r="R14"/>
  <c r="Q14"/>
  <c r="P14"/>
  <c r="R13"/>
  <c r="Q13"/>
  <c r="P13"/>
  <c r="R12"/>
  <c r="Q12"/>
  <c r="P12"/>
  <c r="R11"/>
  <c r="Q11"/>
  <c r="P11"/>
  <c r="R10"/>
  <c r="Q10"/>
  <c r="P10"/>
  <c r="R9"/>
  <c r="Q9"/>
  <c r="P9"/>
  <c r="R8"/>
  <c r="Q8"/>
  <c r="P8"/>
  <c r="R7"/>
  <c r="Q7"/>
  <c r="P7"/>
  <c r="R6"/>
  <c r="Q6"/>
  <c r="P6"/>
  <c r="R5"/>
  <c r="Q5"/>
  <c r="P5"/>
  <c r="R4"/>
  <c r="Q4"/>
  <c r="P4"/>
  <c r="R3"/>
  <c r="Q3"/>
  <c r="P3"/>
  <c r="R3" i="2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"/>
  <c r="R4" i="1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3"/>
  <c r="N3" i="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26"/>
  <c r="M48"/>
  <c r="M24"/>
  <c r="Q4" i="1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O26"/>
  <c r="H26"/>
  <c r="N2" i="12" l="1"/>
  <c r="N6"/>
  <c r="N10"/>
  <c r="N14"/>
  <c r="N18"/>
  <c r="N22"/>
  <c r="N5"/>
  <c r="N9"/>
  <c r="N13"/>
  <c r="N17"/>
  <c r="N29" i="10"/>
  <c r="N22"/>
  <c r="N12"/>
  <c r="N2"/>
  <c r="N13"/>
  <c r="N3"/>
  <c r="N17"/>
  <c r="N40"/>
  <c r="N18"/>
  <c r="N6"/>
  <c r="N45"/>
  <c r="N37"/>
  <c r="N19"/>
  <c r="N9"/>
  <c r="N5"/>
  <c r="N32"/>
  <c r="N20"/>
  <c r="N10"/>
  <c r="N23"/>
  <c r="N15"/>
  <c r="N7"/>
  <c r="N16"/>
  <c r="N31"/>
  <c r="N39"/>
  <c r="N47"/>
  <c r="N30"/>
  <c r="N38"/>
  <c r="N46"/>
  <c r="N36"/>
  <c r="N27"/>
  <c r="N35"/>
  <c r="N43"/>
  <c r="N28"/>
  <c r="N26"/>
  <c r="N34"/>
  <c r="N42"/>
  <c r="N44"/>
  <c r="N33"/>
</calcChain>
</file>

<file path=xl/sharedStrings.xml><?xml version="1.0" encoding="utf-8"?>
<sst xmlns="http://schemas.openxmlformats.org/spreadsheetml/2006/main" count="366" uniqueCount="37">
  <si>
    <t>PERLND</t>
  </si>
  <si>
    <t>SQO</t>
  </si>
  <si>
    <t>=</t>
  </si>
  <si>
    <t>PQ101</t>
  </si>
  <si>
    <t>PQ102</t>
  </si>
  <si>
    <t>SQO PQ101</t>
  </si>
  <si>
    <t>PQ103</t>
  </si>
  <si>
    <t>1984 12 31 24  0    0.0000</t>
  </si>
  <si>
    <t xml:space="preserve">      1985 12 31 24  0    0.0000</t>
  </si>
  <si>
    <t xml:space="preserve">      1986 12 31 24  0    0.0000</t>
  </si>
  <si>
    <t xml:space="preserve">      1987 12 31 24  0    0.0000</t>
  </si>
  <si>
    <t xml:space="preserve">      1988 12 31 24  0    0.0000</t>
  </si>
  <si>
    <t xml:space="preserve">      1989 12 31 24  0    0.0000</t>
  </si>
  <si>
    <t xml:space="preserve">      1990 12 31 24  0    0.0000</t>
  </si>
  <si>
    <t xml:space="preserve">      1991 12 31 24  0    0.0000</t>
  </si>
  <si>
    <t xml:space="preserve">      1992 12 31 24  0    0.0000</t>
  </si>
  <si>
    <t xml:space="preserve">      1993 12 31 24  0    1.1389</t>
  </si>
  <si>
    <t xml:space="preserve">      1994 12 31 24  0    1.3599</t>
  </si>
  <si>
    <t xml:space="preserve">      1995 12 31 24  0   0.47465</t>
  </si>
  <si>
    <t xml:space="preserve">      1996 12 31 24  0    0.0000</t>
  </si>
  <si>
    <t xml:space="preserve">      1997 12 31 24  0    0.0000</t>
  </si>
  <si>
    <t xml:space="preserve">      1998 12 31 24  0    0.0000</t>
  </si>
  <si>
    <t xml:space="preserve">      1999 12 31 24  0    0.0000</t>
  </si>
  <si>
    <t xml:space="preserve">      2000 12 31 24  0    0.0000</t>
  </si>
  <si>
    <t xml:space="preserve">      2001 12 31 24  0    0.0000</t>
  </si>
  <si>
    <t xml:space="preserve">      2002 12 31 24  0    0.0000</t>
  </si>
  <si>
    <t xml:space="preserve">      2003 12 31 24  0    0.0000</t>
  </si>
  <si>
    <t xml:space="preserve">      2004 12 31 24  0    0.0000</t>
  </si>
  <si>
    <t xml:space="preserve">      2005 12 31 24  0    0.0000</t>
  </si>
  <si>
    <t>SQO PQ103</t>
  </si>
  <si>
    <t>ACQOP PQ101</t>
  </si>
  <si>
    <t>ACQOP PQ103</t>
  </si>
  <si>
    <t>Load (PQ101/PQ103)</t>
  </si>
  <si>
    <t>SQO (PQ101/PQ103)</t>
  </si>
  <si>
    <t>PQ104</t>
  </si>
  <si>
    <t>PQ105</t>
  </si>
  <si>
    <t>SQO PQ105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</si>
</sst>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314038447896728"/>
          <c:y val="0.1107291916379305"/>
          <c:w val="0.81295896289990777"/>
          <c:h val="0.77329079766668585"/>
        </c:manualLayout>
      </c:layout>
      <c:scatterChart>
        <c:scatterStyle val="lineMarker"/>
        <c:ser>
          <c:idx val="1"/>
          <c:order val="1"/>
          <c:tx>
            <c:strRef>
              <c:f>'SNH3'!$H$1</c:f>
              <c:strCache>
                <c:ptCount val="1"/>
                <c:pt idx="0">
                  <c:v>PQ101</c:v>
                </c:pt>
              </c:strCache>
            </c:strRef>
          </c:tx>
          <c:spPr>
            <a:ln w="25400"/>
          </c:spPr>
          <c:marker>
            <c:symbol val="circle"/>
            <c:size val="9"/>
            <c:spPr>
              <a:noFill/>
            </c:spPr>
          </c:marker>
          <c:xVal>
            <c:numRef>
              <c:f>'SNH3'!$C$3:$C$24</c:f>
              <c:numCache>
                <c:formatCode>General</c:formatCode>
                <c:ptCount val="22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</c:numCache>
            </c:numRef>
          </c:xVal>
          <c:yVal>
            <c:numRef>
              <c:f>'SNH3'!$H$3:$H$24</c:f>
              <c:numCache>
                <c:formatCode>0.00</c:formatCode>
                <c:ptCount val="22"/>
                <c:pt idx="0">
                  <c:v>9.9557999999999994E-2</c:v>
                </c:pt>
                <c:pt idx="1">
                  <c:v>9.2077999999999993E-2</c:v>
                </c:pt>
                <c:pt idx="2">
                  <c:v>0.13886000000000001</c:v>
                </c:pt>
                <c:pt idx="3">
                  <c:v>0.1221</c:v>
                </c:pt>
                <c:pt idx="4">
                  <c:v>0.11605</c:v>
                </c:pt>
                <c:pt idx="5">
                  <c:v>0.20261999999999999</c:v>
                </c:pt>
                <c:pt idx="6">
                  <c:v>0.17477999999999999</c:v>
                </c:pt>
                <c:pt idx="7">
                  <c:v>0.12975</c:v>
                </c:pt>
                <c:pt idx="8">
                  <c:v>3.1736E-2</c:v>
                </c:pt>
                <c:pt idx="9">
                  <c:v>0.15709999999999999</c:v>
                </c:pt>
                <c:pt idx="10">
                  <c:v>0.18792</c:v>
                </c:pt>
                <c:pt idx="11">
                  <c:v>6.4682000000000003E-2</c:v>
                </c:pt>
                <c:pt idx="12">
                  <c:v>0.31012000000000001</c:v>
                </c:pt>
                <c:pt idx="13">
                  <c:v>0.30497000000000002</c:v>
                </c:pt>
                <c:pt idx="14">
                  <c:v>0.28469</c:v>
                </c:pt>
                <c:pt idx="15">
                  <c:v>0.27879999999999999</c:v>
                </c:pt>
                <c:pt idx="16">
                  <c:v>0.17691000000000001</c:v>
                </c:pt>
                <c:pt idx="17">
                  <c:v>0.19911000000000001</c:v>
                </c:pt>
                <c:pt idx="18">
                  <c:v>0.14799000000000001</c:v>
                </c:pt>
                <c:pt idx="19">
                  <c:v>0.49528</c:v>
                </c:pt>
                <c:pt idx="20">
                  <c:v>0.14964</c:v>
                </c:pt>
                <c:pt idx="21">
                  <c:v>0.29276000000000002</c:v>
                </c:pt>
              </c:numCache>
            </c:numRef>
          </c:yVal>
        </c:ser>
        <c:ser>
          <c:idx val="0"/>
          <c:order val="0"/>
          <c:tx>
            <c:strRef>
              <c:f>'SNH3'!$O$1</c:f>
              <c:strCache>
                <c:ptCount val="1"/>
                <c:pt idx="0">
                  <c:v>PQ103</c:v>
                </c:pt>
              </c:strCache>
            </c:strRef>
          </c:tx>
          <c:spPr>
            <a:ln w="25400"/>
          </c:spPr>
          <c:marker>
            <c:symbol val="square"/>
            <c:size val="8"/>
            <c:spPr>
              <a:noFill/>
            </c:spPr>
          </c:marker>
          <c:xVal>
            <c:numRef>
              <c:f>'SNH3'!$C$3:$C$24</c:f>
              <c:numCache>
                <c:formatCode>General</c:formatCode>
                <c:ptCount val="22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</c:numCache>
            </c:numRef>
          </c:xVal>
          <c:yVal>
            <c:numRef>
              <c:f>'SNH3'!$O$3:$O$24</c:f>
              <c:numCache>
                <c:formatCode>0.00</c:formatCode>
                <c:ptCount val="22"/>
                <c:pt idx="0">
                  <c:v>9.7832000000000002E-2</c:v>
                </c:pt>
                <c:pt idx="1">
                  <c:v>9.0505000000000002E-2</c:v>
                </c:pt>
                <c:pt idx="2">
                  <c:v>0.13685</c:v>
                </c:pt>
                <c:pt idx="3">
                  <c:v>0.11983000000000001</c:v>
                </c:pt>
                <c:pt idx="4">
                  <c:v>0.11491999999999999</c:v>
                </c:pt>
                <c:pt idx="5">
                  <c:v>0.19536000000000001</c:v>
                </c:pt>
                <c:pt idx="6">
                  <c:v>0.17116999999999999</c:v>
                </c:pt>
                <c:pt idx="7">
                  <c:v>0.128</c:v>
                </c:pt>
                <c:pt idx="8">
                  <c:v>3.1579999999999997E-2</c:v>
                </c:pt>
                <c:pt idx="9">
                  <c:v>0.15531</c:v>
                </c:pt>
                <c:pt idx="10">
                  <c:v>0.18543999999999999</c:v>
                </c:pt>
                <c:pt idx="11">
                  <c:v>6.4726000000000006E-2</c:v>
                </c:pt>
                <c:pt idx="12">
                  <c:v>0.30575000000000002</c:v>
                </c:pt>
                <c:pt idx="13">
                  <c:v>0.30823</c:v>
                </c:pt>
                <c:pt idx="14">
                  <c:v>0.28765000000000002</c:v>
                </c:pt>
                <c:pt idx="15">
                  <c:v>0.28534999999999999</c:v>
                </c:pt>
                <c:pt idx="16">
                  <c:v>0.17965</c:v>
                </c:pt>
                <c:pt idx="17">
                  <c:v>0.20435</c:v>
                </c:pt>
                <c:pt idx="18">
                  <c:v>0.15292</c:v>
                </c:pt>
                <c:pt idx="19">
                  <c:v>0.50322</c:v>
                </c:pt>
                <c:pt idx="20">
                  <c:v>0.15545999999999999</c:v>
                </c:pt>
                <c:pt idx="21">
                  <c:v>0.29998000000000002</c:v>
                </c:pt>
              </c:numCache>
            </c:numRef>
          </c:yVal>
        </c:ser>
        <c:axId val="89220608"/>
        <c:axId val="96362496"/>
      </c:scatterChart>
      <c:valAx>
        <c:axId val="89220608"/>
        <c:scaling>
          <c:orientation val="minMax"/>
          <c:max val="2010"/>
          <c:min val="1980"/>
        </c:scaling>
        <c:axPos val="b"/>
        <c:majorGridlines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</c:majorGridlines>
        <c:numFmt formatCode="General" sourceLinked="1"/>
        <c:tickLblPos val="nextTo"/>
        <c:crossAx val="96362496"/>
        <c:crosses val="autoZero"/>
        <c:crossBetween val="midCat"/>
        <c:majorUnit val="5"/>
      </c:valAx>
      <c:valAx>
        <c:axId val="96362496"/>
        <c:scaling>
          <c:orientation val="minMax"/>
        </c:scaling>
        <c:axPos val="l"/>
        <c:majorGridlines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SNH3 Yield at Land</a:t>
                </a:r>
                <a:r>
                  <a:rPr lang="en-US" baseline="0"/>
                  <a:t> Use </a:t>
                </a:r>
                <a:r>
                  <a:rPr lang="en-US"/>
                  <a:t>HOM (lb/ac)</a:t>
                </a:r>
              </a:p>
            </c:rich>
          </c:tx>
          <c:layout>
            <c:manualLayout>
              <c:xMode val="edge"/>
              <c:yMode val="edge"/>
              <c:x val="1.5935231978914015E-3"/>
              <c:y val="0.17783903978294857"/>
            </c:manualLayout>
          </c:layout>
        </c:title>
        <c:numFmt formatCode="0.00" sourceLinked="1"/>
        <c:tickLblPos val="nextTo"/>
        <c:crossAx val="89220608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543910051784095"/>
          <c:y val="2.8363913527202567E-2"/>
          <c:w val="0.71108168635469926"/>
          <c:h val="5.6464991056445903E-2"/>
        </c:manualLayout>
      </c:layout>
    </c:legend>
    <c:plotVisOnly val="1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314038447896742"/>
          <c:y val="0.1107291916379305"/>
          <c:w val="0.81295896289990777"/>
          <c:h val="0.77329079766668662"/>
        </c:manualLayout>
      </c:layout>
      <c:scatterChart>
        <c:scatterStyle val="lineMarker"/>
        <c:ser>
          <c:idx val="1"/>
          <c:order val="1"/>
          <c:tx>
            <c:strRef>
              <c:f>'INH3'!$H$1</c:f>
              <c:strCache>
                <c:ptCount val="1"/>
                <c:pt idx="0">
                  <c:v>PQ101</c:v>
                </c:pt>
              </c:strCache>
            </c:strRef>
          </c:tx>
          <c:spPr>
            <a:ln w="25400"/>
          </c:spPr>
          <c:marker>
            <c:symbol val="circle"/>
            <c:size val="9"/>
            <c:spPr>
              <a:noFill/>
            </c:spPr>
          </c:marker>
          <c:xVal>
            <c:numRef>
              <c:f>'INH3'!$C$3:$C$24</c:f>
              <c:numCache>
                <c:formatCode>General</c:formatCode>
                <c:ptCount val="22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</c:numCache>
            </c:numRef>
          </c:xVal>
          <c:yVal>
            <c:numRef>
              <c:f>'INH3'!$H$3:$H$24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1.1389</c:v>
                </c:pt>
                <c:pt idx="10">
                  <c:v>1.3599000000000001</c:v>
                </c:pt>
                <c:pt idx="11">
                  <c:v>0.47465000000000002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0"/>
          <c:order val="0"/>
          <c:tx>
            <c:strRef>
              <c:f>'INH3'!$O$1</c:f>
              <c:strCache>
                <c:ptCount val="1"/>
                <c:pt idx="0">
                  <c:v>PQ102</c:v>
                </c:pt>
              </c:strCache>
            </c:strRef>
          </c:tx>
          <c:spPr>
            <a:ln w="25400"/>
          </c:spPr>
          <c:marker>
            <c:symbol val="square"/>
            <c:size val="8"/>
            <c:spPr>
              <a:noFill/>
            </c:spPr>
          </c:marker>
          <c:xVal>
            <c:numRef>
              <c:f>'INH3'!$C$3:$C$24</c:f>
              <c:numCache>
                <c:formatCode>General</c:formatCode>
                <c:ptCount val="22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</c:numCache>
            </c:numRef>
          </c:xVal>
          <c:yVal>
            <c:numRef>
              <c:f>'INH3'!$O$3:$O$24</c:f>
              <c:numCache>
                <c:formatCode>0.00</c:formatCode>
                <c:ptCount val="22"/>
                <c:pt idx="0">
                  <c:v>0.59272999999999998</c:v>
                </c:pt>
                <c:pt idx="1">
                  <c:v>0.37263000000000002</c:v>
                </c:pt>
                <c:pt idx="2">
                  <c:v>0.78646000000000005</c:v>
                </c:pt>
                <c:pt idx="3">
                  <c:v>0.65125</c:v>
                </c:pt>
                <c:pt idx="4">
                  <c:v>0.56828000000000001</c:v>
                </c:pt>
                <c:pt idx="5">
                  <c:v>1.5115000000000001</c:v>
                </c:pt>
                <c:pt idx="6">
                  <c:v>0.95816000000000001</c:v>
                </c:pt>
                <c:pt idx="7">
                  <c:v>0.86373999999999995</c:v>
                </c:pt>
                <c:pt idx="8">
                  <c:v>0.40866999999999998</c:v>
                </c:pt>
                <c:pt idx="9">
                  <c:v>1.1966000000000001</c:v>
                </c:pt>
                <c:pt idx="10">
                  <c:v>1.8448</c:v>
                </c:pt>
                <c:pt idx="11">
                  <c:v>0.56644000000000005</c:v>
                </c:pt>
                <c:pt idx="12">
                  <c:v>2.1547000000000001</c:v>
                </c:pt>
                <c:pt idx="13">
                  <c:v>1.2282</c:v>
                </c:pt>
                <c:pt idx="14">
                  <c:v>1.4898</c:v>
                </c:pt>
                <c:pt idx="15">
                  <c:v>1.1064000000000001</c:v>
                </c:pt>
                <c:pt idx="16">
                  <c:v>1.0714999999999999</c:v>
                </c:pt>
                <c:pt idx="17">
                  <c:v>0.78508999999999995</c:v>
                </c:pt>
                <c:pt idx="18">
                  <c:v>0.90685000000000004</c:v>
                </c:pt>
                <c:pt idx="19">
                  <c:v>2.6227999999999998</c:v>
                </c:pt>
                <c:pt idx="20">
                  <c:v>1.0004</c:v>
                </c:pt>
                <c:pt idx="21">
                  <c:v>1.3795999999999999</c:v>
                </c:pt>
              </c:numCache>
            </c:numRef>
          </c:yVal>
        </c:ser>
        <c:axId val="88508672"/>
        <c:axId val="88514944"/>
      </c:scatterChart>
      <c:valAx>
        <c:axId val="88508672"/>
        <c:scaling>
          <c:orientation val="minMax"/>
          <c:max val="2010"/>
          <c:min val="1980"/>
        </c:scaling>
        <c:axPos val="b"/>
        <c:majorGridlines/>
        <c:numFmt formatCode="General" sourceLinked="1"/>
        <c:tickLblPos val="nextTo"/>
        <c:crossAx val="88514944"/>
        <c:crosses val="autoZero"/>
        <c:crossBetween val="midCat"/>
        <c:majorUnit val="5"/>
      </c:valAx>
      <c:valAx>
        <c:axId val="88514944"/>
        <c:scaling>
          <c:orientation val="minMax"/>
        </c:scaling>
        <c:axPos val="l"/>
        <c:majorGridlines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SNH3 Yield at Land</a:t>
                </a:r>
                <a:r>
                  <a:rPr lang="en-US" baseline="0"/>
                  <a:t> Use </a:t>
                </a:r>
                <a:r>
                  <a:rPr lang="en-US"/>
                  <a:t>HOM (lb/ac)</a:t>
                </a:r>
              </a:p>
            </c:rich>
          </c:tx>
          <c:layout>
            <c:manualLayout>
              <c:xMode val="edge"/>
              <c:yMode val="edge"/>
              <c:x val="1.5935231978914015E-3"/>
              <c:y val="0.17783903978294877"/>
            </c:manualLayout>
          </c:layout>
        </c:title>
        <c:numFmt formatCode="0.00" sourceLinked="1"/>
        <c:tickLblPos val="nextTo"/>
        <c:crossAx val="88508672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54391005178412"/>
          <c:y val="2.8363913527202595E-2"/>
          <c:w val="0.71108168635469993"/>
          <c:h val="5.6464991056445972E-2"/>
        </c:manualLayout>
      </c:layout>
    </c:legend>
    <c:plotVisOnly val="1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314038447896734"/>
          <c:y val="0.1107291916379305"/>
          <c:w val="0.81295896289990777"/>
          <c:h val="0.77329079766668618"/>
        </c:manualLayout>
      </c:layout>
      <c:scatterChart>
        <c:scatterStyle val="lineMarker"/>
        <c:ser>
          <c:idx val="1"/>
          <c:order val="1"/>
          <c:tx>
            <c:strRef>
              <c:f>'SNH3'!$Q$1</c:f>
              <c:strCache>
                <c:ptCount val="1"/>
                <c:pt idx="0">
                  <c:v>Load (PQ101/PQ103)</c:v>
                </c:pt>
              </c:strCache>
            </c:strRef>
          </c:tx>
          <c:spPr>
            <a:ln w="25400"/>
          </c:spPr>
          <c:marker>
            <c:symbol val="circle"/>
            <c:size val="9"/>
            <c:spPr>
              <a:noFill/>
            </c:spPr>
          </c:marker>
          <c:xVal>
            <c:numRef>
              <c:f>'SNH3'!$C$3:$C$24</c:f>
              <c:numCache>
                <c:formatCode>General</c:formatCode>
                <c:ptCount val="22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</c:numCache>
            </c:numRef>
          </c:xVal>
          <c:yVal>
            <c:numRef>
              <c:f>'SNH3'!$Q$3:$Q$24</c:f>
              <c:numCache>
                <c:formatCode>0.000000</c:formatCode>
                <c:ptCount val="22"/>
                <c:pt idx="0">
                  <c:v>1.0176424891650993</c:v>
                </c:pt>
                <c:pt idx="1">
                  <c:v>1.0173802552345173</c:v>
                </c:pt>
                <c:pt idx="2">
                  <c:v>1.0146876141761052</c:v>
                </c:pt>
                <c:pt idx="3">
                  <c:v>1.0189435032963363</c:v>
                </c:pt>
                <c:pt idx="4">
                  <c:v>1.0098329272537419</c:v>
                </c:pt>
                <c:pt idx="5">
                  <c:v>1.0371621621621621</c:v>
                </c:pt>
                <c:pt idx="6">
                  <c:v>1.0210901443009874</c:v>
                </c:pt>
                <c:pt idx="7">
                  <c:v>1.013671875</c:v>
                </c:pt>
                <c:pt idx="8">
                  <c:v>1.0049398353388221</c:v>
                </c:pt>
                <c:pt idx="9">
                  <c:v>1.0115253364239263</c:v>
                </c:pt>
                <c:pt idx="10">
                  <c:v>1.0133735979292493</c:v>
                </c:pt>
                <c:pt idx="11">
                  <c:v>0.9993202113524704</c:v>
                </c:pt>
                <c:pt idx="12">
                  <c:v>1.0142927228127554</c:v>
                </c:pt>
                <c:pt idx="13">
                  <c:v>0.98942348246439349</c:v>
                </c:pt>
                <c:pt idx="14">
                  <c:v>0.98970971666956364</c:v>
                </c:pt>
                <c:pt idx="15">
                  <c:v>0.97704573330997024</c:v>
                </c:pt>
                <c:pt idx="16">
                  <c:v>0.9847481213470638</c:v>
                </c:pt>
                <c:pt idx="17">
                  <c:v>0.97435771959872775</c:v>
                </c:pt>
                <c:pt idx="18">
                  <c:v>0.96776092074287212</c:v>
                </c:pt>
                <c:pt idx="19">
                  <c:v>0.98422161281348119</c:v>
                </c:pt>
                <c:pt idx="20">
                  <c:v>0.96256271709764574</c:v>
                </c:pt>
                <c:pt idx="21">
                  <c:v>0.97593172878191881</c:v>
                </c:pt>
              </c:numCache>
            </c:numRef>
          </c:yVal>
        </c:ser>
        <c:ser>
          <c:idx val="0"/>
          <c:order val="0"/>
          <c:tx>
            <c:strRef>
              <c:f>'SNH3'!$R$1</c:f>
              <c:strCache>
                <c:ptCount val="1"/>
                <c:pt idx="0">
                  <c:v>SQO (PQ101/PQ103)</c:v>
                </c:pt>
              </c:strCache>
            </c:strRef>
          </c:tx>
          <c:spPr>
            <a:ln w="25400"/>
          </c:spPr>
          <c:marker>
            <c:symbol val="square"/>
            <c:size val="8"/>
            <c:spPr>
              <a:noFill/>
            </c:spPr>
          </c:marker>
          <c:xVal>
            <c:numRef>
              <c:f>'SNH3'!$C$3:$C$24</c:f>
              <c:numCache>
                <c:formatCode>General</c:formatCode>
                <c:ptCount val="22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</c:numCache>
            </c:numRef>
          </c:xVal>
          <c:yVal>
            <c:numRef>
              <c:f>'SNH3'!$R$3:$R$24</c:f>
              <c:numCache>
                <c:formatCode>0.000000</c:formatCode>
                <c:ptCount val="22"/>
                <c:pt idx="0">
                  <c:v>1.0175921717509293</c:v>
                </c:pt>
                <c:pt idx="1">
                  <c:v>1.0174050209876215</c:v>
                </c:pt>
                <c:pt idx="2">
                  <c:v>1.0147448065663185</c:v>
                </c:pt>
                <c:pt idx="3">
                  <c:v>1.0189690666524078</c:v>
                </c:pt>
                <c:pt idx="4">
                  <c:v>1.0099457262786411</c:v>
                </c:pt>
                <c:pt idx="5">
                  <c:v>1.0371761623399196</c:v>
                </c:pt>
                <c:pt idx="6">
                  <c:v>1.0211881399887712</c:v>
                </c:pt>
                <c:pt idx="7">
                  <c:v>1.0136887415447959</c:v>
                </c:pt>
                <c:pt idx="8">
                  <c:v>1.0048926556693316</c:v>
                </c:pt>
                <c:pt idx="9">
                  <c:v>1.0114696682084325</c:v>
                </c:pt>
                <c:pt idx="10">
                  <c:v>1.0133278079298453</c:v>
                </c:pt>
                <c:pt idx="11">
                  <c:v>0.99927813277009891</c:v>
                </c:pt>
                <c:pt idx="12">
                  <c:v>1.0143170333930436</c:v>
                </c:pt>
                <c:pt idx="13">
                  <c:v>0.9894794535197714</c:v>
                </c:pt>
                <c:pt idx="14">
                  <c:v>0.9897067080180737</c:v>
                </c:pt>
                <c:pt idx="15">
                  <c:v>0.97706066358313526</c:v>
                </c:pt>
                <c:pt idx="16">
                  <c:v>0.98473384487875315</c:v>
                </c:pt>
                <c:pt idx="17">
                  <c:v>0.97430687378017833</c:v>
                </c:pt>
                <c:pt idx="18">
                  <c:v>0.96785017244606064</c:v>
                </c:pt>
                <c:pt idx="19">
                  <c:v>0.98427933588214866</c:v>
                </c:pt>
                <c:pt idx="20">
                  <c:v>0.96258321525011381</c:v>
                </c:pt>
                <c:pt idx="21">
                  <c:v>0.97600459856161303</c:v>
                </c:pt>
              </c:numCache>
            </c:numRef>
          </c:yVal>
        </c:ser>
        <c:axId val="68265856"/>
        <c:axId val="68268032"/>
      </c:scatterChart>
      <c:valAx>
        <c:axId val="68265856"/>
        <c:scaling>
          <c:orientation val="minMax"/>
          <c:max val="2010"/>
          <c:min val="1980"/>
        </c:scaling>
        <c:axPos val="b"/>
        <c:majorGridlines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</c:majorGridlines>
        <c:numFmt formatCode="General" sourceLinked="1"/>
        <c:tickLblPos val="nextTo"/>
        <c:crossAx val="68268032"/>
        <c:crosses val="autoZero"/>
        <c:crossBetween val="midCat"/>
        <c:majorUnit val="5"/>
      </c:valAx>
      <c:valAx>
        <c:axId val="68268032"/>
        <c:scaling>
          <c:orientation val="minMax"/>
        </c:scaling>
        <c:axPos val="l"/>
        <c:majorGridlines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</c:majorGridlines>
        <c:numFmt formatCode="0.00" sourceLinked="0"/>
        <c:tickLblPos val="nextTo"/>
        <c:crossAx val="68265856"/>
        <c:crosses val="autoZero"/>
        <c:crossBetween val="midCat"/>
        <c:majorUnit val="2.0000000000000011E-2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543910051784106"/>
          <c:y val="2.8363913527202585E-2"/>
          <c:w val="0.7110816863546997"/>
          <c:h val="5.6464991056445937E-2"/>
        </c:manualLayout>
      </c:layout>
    </c:legend>
    <c:plotVisOnly val="1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1"/>
          <c:val>
            <c:numRef>
              <c:f>SQO!$N$2:$N$23</c:f>
              <c:numCache>
                <c:formatCode>General</c:formatCode>
                <c:ptCount val="22"/>
                <c:pt idx="0">
                  <c:v>1.0175921717509293</c:v>
                </c:pt>
                <c:pt idx="1">
                  <c:v>1.0174050209876215</c:v>
                </c:pt>
                <c:pt idx="2">
                  <c:v>1.0147448065663185</c:v>
                </c:pt>
                <c:pt idx="3">
                  <c:v>1.0189690666524078</c:v>
                </c:pt>
                <c:pt idx="4">
                  <c:v>1.0099457262786411</c:v>
                </c:pt>
                <c:pt idx="5">
                  <c:v>1.0371761623399196</c:v>
                </c:pt>
                <c:pt idx="6">
                  <c:v>1.0211881399887712</c:v>
                </c:pt>
                <c:pt idx="7">
                  <c:v>1.0136887415447959</c:v>
                </c:pt>
                <c:pt idx="8">
                  <c:v>1.0048926556693316</c:v>
                </c:pt>
                <c:pt idx="9">
                  <c:v>1.0114696682084325</c:v>
                </c:pt>
                <c:pt idx="10">
                  <c:v>1.0133278079298453</c:v>
                </c:pt>
                <c:pt idx="11">
                  <c:v>0.99927813277009891</c:v>
                </c:pt>
                <c:pt idx="12">
                  <c:v>1.0143170333930436</c:v>
                </c:pt>
                <c:pt idx="13">
                  <c:v>0.9894794535197714</c:v>
                </c:pt>
                <c:pt idx="14">
                  <c:v>0.9897067080180737</c:v>
                </c:pt>
                <c:pt idx="15">
                  <c:v>0.97706066358313526</c:v>
                </c:pt>
                <c:pt idx="16">
                  <c:v>0.98473384487875315</c:v>
                </c:pt>
                <c:pt idx="17">
                  <c:v>0.97430687378017833</c:v>
                </c:pt>
                <c:pt idx="18">
                  <c:v>0.96785017244606064</c:v>
                </c:pt>
                <c:pt idx="19">
                  <c:v>0.98427933588214866</c:v>
                </c:pt>
                <c:pt idx="20">
                  <c:v>0.96258321525011381</c:v>
                </c:pt>
                <c:pt idx="21">
                  <c:v>0.97600459856161303</c:v>
                </c:pt>
              </c:numCache>
            </c:numRef>
          </c:val>
        </c:ser>
        <c:ser>
          <c:idx val="0"/>
          <c:order val="0"/>
          <c:val>
            <c:numRef>
              <c:f>SQO!$N$26:$N$47</c:f>
              <c:numCache>
                <c:formatCode>General</c:formatCode>
                <c:ptCount val="22"/>
                <c:pt idx="0">
                  <c:v>1.0175928974939705</c:v>
                </c:pt>
                <c:pt idx="1">
                  <c:v>1.0174079668557516</c:v>
                </c:pt>
                <c:pt idx="2">
                  <c:v>1.0147505939891694</c:v>
                </c:pt>
                <c:pt idx="3">
                  <c:v>1.0189678165868163</c:v>
                </c:pt>
                <c:pt idx="4">
                  <c:v>1.0099504378580062</c:v>
                </c:pt>
                <c:pt idx="5">
                  <c:v>1.037175443988859</c:v>
                </c:pt>
                <c:pt idx="6">
                  <c:v>1.0211869842454446</c:v>
                </c:pt>
                <c:pt idx="7">
                  <c:v>1.0136932731663084</c:v>
                </c:pt>
                <c:pt idx="8">
                  <c:v>1.0048889666945768</c:v>
                </c:pt>
                <c:pt idx="9">
                  <c:v>1.0114741055076801</c:v>
                </c:pt>
                <c:pt idx="10">
                  <c:v>1.0133274321211361</c:v>
                </c:pt>
                <c:pt idx="11">
                  <c:v>0.99927672384775601</c:v>
                </c:pt>
                <c:pt idx="12">
                  <c:v>1.0143123887812158</c:v>
                </c:pt>
                <c:pt idx="13">
                  <c:v>0.98947137979088218</c:v>
                </c:pt>
                <c:pt idx="14">
                  <c:v>0.98971259366682007</c:v>
                </c:pt>
                <c:pt idx="15">
                  <c:v>0.97706494610514516</c:v>
                </c:pt>
                <c:pt idx="16">
                  <c:v>0.98473554735996893</c:v>
                </c:pt>
                <c:pt idx="17">
                  <c:v>0.9743070674569223</c:v>
                </c:pt>
                <c:pt idx="18">
                  <c:v>0.96784253558178779</c:v>
                </c:pt>
                <c:pt idx="19">
                  <c:v>0.98428126122695259</c:v>
                </c:pt>
                <c:pt idx="20">
                  <c:v>0.96258005285507686</c:v>
                </c:pt>
                <c:pt idx="21">
                  <c:v>0.97599958481975291</c:v>
                </c:pt>
              </c:numCache>
            </c:numRef>
          </c:val>
        </c:ser>
        <c:marker val="1"/>
        <c:axId val="69544192"/>
        <c:axId val="69570560"/>
      </c:lineChart>
      <c:catAx>
        <c:axId val="69544192"/>
        <c:scaling>
          <c:orientation val="minMax"/>
        </c:scaling>
        <c:axPos val="b"/>
        <c:tickLblPos val="nextTo"/>
        <c:crossAx val="69570560"/>
        <c:crosses val="autoZero"/>
        <c:auto val="1"/>
        <c:lblAlgn val="ctr"/>
        <c:lblOffset val="100"/>
      </c:catAx>
      <c:valAx>
        <c:axId val="69570560"/>
        <c:scaling>
          <c:orientation val="minMax"/>
        </c:scaling>
        <c:axPos val="l"/>
        <c:majorGridlines/>
        <c:numFmt formatCode="General" sourceLinked="1"/>
        <c:tickLblPos val="nextTo"/>
        <c:crossAx val="69544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6008516634535727"/>
          <c:y val="8.4925273711718791E-2"/>
          <c:w val="0.79900092134500889"/>
          <c:h val="0.83439288093326669"/>
        </c:manualLayout>
      </c:layout>
      <c:scatterChart>
        <c:scatterStyle val="lineMarker"/>
        <c:ser>
          <c:idx val="1"/>
          <c:order val="1"/>
          <c:tx>
            <c:strRef>
              <c:f>SQO!$J$2</c:f>
              <c:strCache>
                <c:ptCount val="1"/>
                <c:pt idx="0">
                  <c:v>SQO PQ101</c:v>
                </c:pt>
              </c:strCache>
            </c:strRef>
          </c:tx>
          <c:spPr>
            <a:ln w="25400"/>
          </c:spPr>
          <c:xVal>
            <c:numRef>
              <c:f>SQO!$E$2:$E$23</c:f>
              <c:numCache>
                <c:formatCode>General</c:formatCode>
                <c:ptCount val="22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</c:numCache>
            </c:numRef>
          </c:xVal>
          <c:yVal>
            <c:numRef>
              <c:f>SQO!$M$2:$M$23</c:f>
              <c:numCache>
                <c:formatCode>General</c:formatCode>
                <c:ptCount val="22"/>
                <c:pt idx="0">
                  <c:v>7.6121999999999995E-2</c:v>
                </c:pt>
                <c:pt idx="1">
                  <c:v>7.6107999999999995E-2</c:v>
                </c:pt>
                <c:pt idx="2">
                  <c:v>7.5909000000000004E-2</c:v>
                </c:pt>
                <c:pt idx="3">
                  <c:v>7.6225000000000001E-2</c:v>
                </c:pt>
                <c:pt idx="4">
                  <c:v>7.5550000000000006E-2</c:v>
                </c:pt>
                <c:pt idx="5">
                  <c:v>7.7587000000000003E-2</c:v>
                </c:pt>
                <c:pt idx="6">
                  <c:v>7.6391000000000001E-2</c:v>
                </c:pt>
                <c:pt idx="7">
                  <c:v>7.5829999999999995E-2</c:v>
                </c:pt>
                <c:pt idx="8">
                  <c:v>7.5172000000000003E-2</c:v>
                </c:pt>
                <c:pt idx="9">
                  <c:v>7.5663999999999995E-2</c:v>
                </c:pt>
                <c:pt idx="10">
                  <c:v>7.5802999999999995E-2</c:v>
                </c:pt>
                <c:pt idx="11">
                  <c:v>7.4751999999999999E-2</c:v>
                </c:pt>
                <c:pt idx="12">
                  <c:v>7.5877E-2</c:v>
                </c:pt>
                <c:pt idx="13">
                  <c:v>7.4019000000000001E-2</c:v>
                </c:pt>
                <c:pt idx="14">
                  <c:v>7.4036000000000005E-2</c:v>
                </c:pt>
                <c:pt idx="15">
                  <c:v>7.3090000000000002E-2</c:v>
                </c:pt>
                <c:pt idx="16">
                  <c:v>7.3663999999999993E-2</c:v>
                </c:pt>
                <c:pt idx="17">
                  <c:v>7.2884000000000004E-2</c:v>
                </c:pt>
                <c:pt idx="18">
                  <c:v>7.2400999999999993E-2</c:v>
                </c:pt>
                <c:pt idx="19">
                  <c:v>7.3630000000000001E-2</c:v>
                </c:pt>
                <c:pt idx="20">
                  <c:v>7.2007000000000002E-2</c:v>
                </c:pt>
                <c:pt idx="21">
                  <c:v>7.3011000000000006E-2</c:v>
                </c:pt>
              </c:numCache>
            </c:numRef>
          </c:yVal>
        </c:ser>
        <c:ser>
          <c:idx val="0"/>
          <c:order val="0"/>
          <c:tx>
            <c:strRef>
              <c:f>SQO!$Q$2</c:f>
              <c:strCache>
                <c:ptCount val="1"/>
                <c:pt idx="0">
                  <c:v>SQO PQ103</c:v>
                </c:pt>
              </c:strCache>
            </c:strRef>
          </c:tx>
          <c:spPr>
            <a:ln w="25400"/>
          </c:spPr>
          <c:marker>
            <c:symbol val="circle"/>
            <c:size val="8"/>
            <c:spPr>
              <a:noFill/>
            </c:spPr>
          </c:marker>
          <c:xVal>
            <c:numRef>
              <c:f>SQO!$E$2:$E$23</c:f>
              <c:numCache>
                <c:formatCode>General</c:formatCode>
                <c:ptCount val="22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</c:numCache>
            </c:numRef>
          </c:xVal>
          <c:yVal>
            <c:numRef>
              <c:f>SQO!$R$2:$R$23</c:f>
              <c:numCache>
                <c:formatCode>General</c:formatCode>
                <c:ptCount val="22"/>
                <c:pt idx="0">
                  <c:v>7.4805999999999997E-2</c:v>
                </c:pt>
                <c:pt idx="1">
                  <c:v>7.4805999999999997E-2</c:v>
                </c:pt>
                <c:pt idx="2">
                  <c:v>7.4805999999999997E-2</c:v>
                </c:pt>
                <c:pt idx="3">
                  <c:v>7.4805999999999997E-2</c:v>
                </c:pt>
                <c:pt idx="4">
                  <c:v>7.4805999999999997E-2</c:v>
                </c:pt>
                <c:pt idx="5">
                  <c:v>7.4805999999999997E-2</c:v>
                </c:pt>
                <c:pt idx="6">
                  <c:v>7.4805999999999997E-2</c:v>
                </c:pt>
                <c:pt idx="7">
                  <c:v>7.4805999999999997E-2</c:v>
                </c:pt>
                <c:pt idx="8">
                  <c:v>7.4805999999999997E-2</c:v>
                </c:pt>
                <c:pt idx="9">
                  <c:v>7.4805999999999997E-2</c:v>
                </c:pt>
                <c:pt idx="10">
                  <c:v>7.4805999999999997E-2</c:v>
                </c:pt>
                <c:pt idx="11">
                  <c:v>7.4805999999999997E-2</c:v>
                </c:pt>
                <c:pt idx="12">
                  <c:v>7.4805999999999997E-2</c:v>
                </c:pt>
                <c:pt idx="13">
                  <c:v>7.4805999999999997E-2</c:v>
                </c:pt>
                <c:pt idx="14">
                  <c:v>7.4805999999999997E-2</c:v>
                </c:pt>
                <c:pt idx="15">
                  <c:v>7.4805999999999997E-2</c:v>
                </c:pt>
                <c:pt idx="16">
                  <c:v>7.4805999999999997E-2</c:v>
                </c:pt>
                <c:pt idx="17">
                  <c:v>7.4805999999999997E-2</c:v>
                </c:pt>
                <c:pt idx="18">
                  <c:v>7.4805999999999997E-2</c:v>
                </c:pt>
                <c:pt idx="19">
                  <c:v>7.4805999999999997E-2</c:v>
                </c:pt>
                <c:pt idx="20">
                  <c:v>7.4805999999999997E-2</c:v>
                </c:pt>
                <c:pt idx="21">
                  <c:v>7.4805999999999997E-2</c:v>
                </c:pt>
              </c:numCache>
            </c:numRef>
          </c:yVal>
        </c:ser>
        <c:axId val="69596672"/>
        <c:axId val="69598592"/>
      </c:scatterChart>
      <c:valAx>
        <c:axId val="69596672"/>
        <c:scaling>
          <c:orientation val="minMax"/>
        </c:scaling>
        <c:axPos val="b"/>
        <c:majorGridlines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</c:majorGridlines>
        <c:numFmt formatCode="General" sourceLinked="1"/>
        <c:tickLblPos val="nextTo"/>
        <c:crossAx val="69598592"/>
        <c:crosses val="autoZero"/>
        <c:crossBetween val="midCat"/>
      </c:valAx>
      <c:valAx>
        <c:axId val="69598592"/>
        <c:scaling>
          <c:orientation val="minMax"/>
        </c:scaling>
        <c:axPos val="l"/>
        <c:majorGridlines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</c:majorGridlines>
        <c:numFmt formatCode="General" sourceLinked="1"/>
        <c:tickLblPos val="nextTo"/>
        <c:crossAx val="69596672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21882981441479121"/>
          <c:y val="4.0940327144573709E-3"/>
          <c:w val="0.67694206365797216"/>
          <c:h val="6.6287711866819282E-2"/>
        </c:manualLayout>
      </c:layout>
    </c:legend>
    <c:plotVisOnly val="1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1"/>
          <c:val>
            <c:numRef>
              <c:f>ACQOP!$N$2:$N$23</c:f>
              <c:numCache>
                <c:formatCode>General</c:formatCode>
                <c:ptCount val="22"/>
                <c:pt idx="0">
                  <c:v>1.017659427071306</c:v>
                </c:pt>
                <c:pt idx="1">
                  <c:v>1.0173920441424906</c:v>
                </c:pt>
                <c:pt idx="2">
                  <c:v>1.014718214854337</c:v>
                </c:pt>
                <c:pt idx="3">
                  <c:v>1.0189963417153829</c:v>
                </c:pt>
                <c:pt idx="4">
                  <c:v>1.0099053221356602</c:v>
                </c:pt>
                <c:pt idx="5">
                  <c:v>1.0371783808748283</c:v>
                </c:pt>
                <c:pt idx="6">
                  <c:v>1.0211354051459058</c:v>
                </c:pt>
                <c:pt idx="7">
                  <c:v>1.0136486831390754</c:v>
                </c:pt>
                <c:pt idx="8">
                  <c:v>1.004958737952576</c:v>
                </c:pt>
                <c:pt idx="9">
                  <c:v>1.0115096197085525</c:v>
                </c:pt>
                <c:pt idx="10">
                  <c:v>1.0133813002102601</c:v>
                </c:pt>
                <c:pt idx="11">
                  <c:v>0.99934369644745302</c:v>
                </c:pt>
                <c:pt idx="12">
                  <c:v>1.014317140461114</c:v>
                </c:pt>
                <c:pt idx="13">
                  <c:v>0.9894505280812842</c:v>
                </c:pt>
                <c:pt idx="14">
                  <c:v>0.98971791101009965</c:v>
                </c:pt>
                <c:pt idx="15">
                  <c:v>0.97701722189136953</c:v>
                </c:pt>
                <c:pt idx="16">
                  <c:v>0.98477132682701529</c:v>
                </c:pt>
                <c:pt idx="17">
                  <c:v>0.97434339260321579</c:v>
                </c:pt>
                <c:pt idx="18">
                  <c:v>0.96779251084723916</c:v>
                </c:pt>
                <c:pt idx="19">
                  <c:v>0.9842365609693845</c:v>
                </c:pt>
                <c:pt idx="20">
                  <c:v>0.96257854373533935</c:v>
                </c:pt>
                <c:pt idx="21">
                  <c:v>0.97594769017610805</c:v>
                </c:pt>
              </c:numCache>
            </c:numRef>
          </c:val>
        </c:ser>
        <c:ser>
          <c:idx val="0"/>
          <c:order val="0"/>
          <c:val>
            <c:numRef>
              <c:f>ACQOP!$N$26:$N$47</c:f>
              <c:numCache>
                <c:formatCode>General</c:formatCode>
                <c:ptCount val="22"/>
                <c:pt idx="0">
                  <c:v>1.0175928974939705</c:v>
                </c:pt>
                <c:pt idx="1">
                  <c:v>1.0174079668557516</c:v>
                </c:pt>
                <c:pt idx="2">
                  <c:v>1.0147505939891694</c:v>
                </c:pt>
                <c:pt idx="3">
                  <c:v>1.0189678165868163</c:v>
                </c:pt>
                <c:pt idx="4">
                  <c:v>1.0099504378580062</c:v>
                </c:pt>
                <c:pt idx="5">
                  <c:v>1.037175443988859</c:v>
                </c:pt>
                <c:pt idx="6">
                  <c:v>1.0211869842454446</c:v>
                </c:pt>
                <c:pt idx="7">
                  <c:v>1.0136932731663084</c:v>
                </c:pt>
                <c:pt idx="8">
                  <c:v>1.0048889666945768</c:v>
                </c:pt>
                <c:pt idx="9">
                  <c:v>1.0114741055076801</c:v>
                </c:pt>
                <c:pt idx="10">
                  <c:v>1.0133274321211361</c:v>
                </c:pt>
                <c:pt idx="11">
                  <c:v>0.99927672384775601</c:v>
                </c:pt>
                <c:pt idx="12">
                  <c:v>1.0143123887812158</c:v>
                </c:pt>
                <c:pt idx="13">
                  <c:v>0.98947137979088218</c:v>
                </c:pt>
                <c:pt idx="14">
                  <c:v>0.98971259366682007</c:v>
                </c:pt>
                <c:pt idx="15">
                  <c:v>0.97706494610514516</c:v>
                </c:pt>
                <c:pt idx="16">
                  <c:v>0.98473554735996893</c:v>
                </c:pt>
                <c:pt idx="17">
                  <c:v>0.9743070674569223</c:v>
                </c:pt>
                <c:pt idx="18">
                  <c:v>0.96784253558178779</c:v>
                </c:pt>
                <c:pt idx="19">
                  <c:v>0.98428126122695259</c:v>
                </c:pt>
                <c:pt idx="20">
                  <c:v>0.96258005285507686</c:v>
                </c:pt>
                <c:pt idx="21">
                  <c:v>0.97599958481975291</c:v>
                </c:pt>
              </c:numCache>
            </c:numRef>
          </c:val>
        </c:ser>
        <c:marker val="1"/>
        <c:axId val="69863296"/>
        <c:axId val="69864832"/>
      </c:lineChart>
      <c:catAx>
        <c:axId val="69863296"/>
        <c:scaling>
          <c:orientation val="minMax"/>
        </c:scaling>
        <c:axPos val="b"/>
        <c:tickLblPos val="nextTo"/>
        <c:crossAx val="69864832"/>
        <c:crosses val="autoZero"/>
        <c:auto val="1"/>
        <c:lblAlgn val="ctr"/>
        <c:lblOffset val="100"/>
      </c:catAx>
      <c:valAx>
        <c:axId val="69864832"/>
        <c:scaling>
          <c:orientation val="minMax"/>
        </c:scaling>
        <c:axPos val="l"/>
        <c:majorGridlines/>
        <c:numFmt formatCode="General" sourceLinked="1"/>
        <c:tickLblPos val="nextTo"/>
        <c:crossAx val="69863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6008516634535727"/>
          <c:y val="8.4925273711718791E-2"/>
          <c:w val="0.79900092134500889"/>
          <c:h val="0.83439288093326658"/>
        </c:manualLayout>
      </c:layout>
      <c:scatterChart>
        <c:scatterStyle val="lineMarker"/>
        <c:ser>
          <c:idx val="1"/>
          <c:order val="1"/>
          <c:tx>
            <c:strRef>
              <c:f>ACQOP!$J$2</c:f>
              <c:strCache>
                <c:ptCount val="1"/>
                <c:pt idx="0">
                  <c:v>ACQOP PQ101</c:v>
                </c:pt>
              </c:strCache>
            </c:strRef>
          </c:tx>
          <c:spPr>
            <a:ln w="25400"/>
          </c:spPr>
          <c:xVal>
            <c:numRef>
              <c:f>ACQOP!$E$2:$E$23</c:f>
              <c:numCache>
                <c:formatCode>General</c:formatCode>
                <c:ptCount val="22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</c:numCache>
            </c:numRef>
          </c:xVal>
          <c:yVal>
            <c:numRef>
              <c:f>ACQOP!$M$2:$M$23</c:f>
              <c:numCache>
                <c:formatCode>General</c:formatCode>
                <c:ptCount val="22"/>
                <c:pt idx="0">
                  <c:v>7.6119999999999998E-3</c:v>
                </c:pt>
                <c:pt idx="1">
                  <c:v>7.6099999999999996E-3</c:v>
                </c:pt>
                <c:pt idx="2">
                  <c:v>7.5900000000000004E-3</c:v>
                </c:pt>
                <c:pt idx="3">
                  <c:v>7.6220000000000003E-3</c:v>
                </c:pt>
                <c:pt idx="4">
                  <c:v>7.554E-3</c:v>
                </c:pt>
                <c:pt idx="5">
                  <c:v>7.7580000000000001E-3</c:v>
                </c:pt>
                <c:pt idx="6">
                  <c:v>7.6379999999999998E-3</c:v>
                </c:pt>
                <c:pt idx="7">
                  <c:v>7.5820000000000002E-3</c:v>
                </c:pt>
                <c:pt idx="8">
                  <c:v>7.5170000000000002E-3</c:v>
                </c:pt>
                <c:pt idx="9">
                  <c:v>7.5659999999999998E-3</c:v>
                </c:pt>
                <c:pt idx="10">
                  <c:v>7.5799999999999999E-3</c:v>
                </c:pt>
                <c:pt idx="11">
                  <c:v>7.4749999999999999E-3</c:v>
                </c:pt>
                <c:pt idx="12">
                  <c:v>7.587E-3</c:v>
                </c:pt>
                <c:pt idx="13">
                  <c:v>7.4009999999999996E-3</c:v>
                </c:pt>
                <c:pt idx="14">
                  <c:v>7.4029999999999999E-3</c:v>
                </c:pt>
                <c:pt idx="15">
                  <c:v>7.3080000000000003E-3</c:v>
                </c:pt>
                <c:pt idx="16">
                  <c:v>7.3660000000000002E-3</c:v>
                </c:pt>
                <c:pt idx="17">
                  <c:v>7.2880000000000002E-3</c:v>
                </c:pt>
                <c:pt idx="18">
                  <c:v>7.2389999999999998E-3</c:v>
                </c:pt>
                <c:pt idx="19">
                  <c:v>7.3619999999999996E-3</c:v>
                </c:pt>
                <c:pt idx="20">
                  <c:v>7.1999999999999998E-3</c:v>
                </c:pt>
                <c:pt idx="21">
                  <c:v>7.3000000000000001E-3</c:v>
                </c:pt>
              </c:numCache>
            </c:numRef>
          </c:yVal>
        </c:ser>
        <c:ser>
          <c:idx val="0"/>
          <c:order val="0"/>
          <c:tx>
            <c:strRef>
              <c:f>ACQOP!$Q$2</c:f>
              <c:strCache>
                <c:ptCount val="1"/>
                <c:pt idx="0">
                  <c:v>ACQOP PQ103</c:v>
                </c:pt>
              </c:strCache>
            </c:strRef>
          </c:tx>
          <c:spPr>
            <a:ln w="25400"/>
          </c:spPr>
          <c:marker>
            <c:symbol val="circle"/>
            <c:size val="8"/>
            <c:spPr>
              <a:noFill/>
            </c:spPr>
          </c:marker>
          <c:xVal>
            <c:numRef>
              <c:f>ACQOP!$E$2:$E$23</c:f>
              <c:numCache>
                <c:formatCode>General</c:formatCode>
                <c:ptCount val="22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</c:numCache>
            </c:numRef>
          </c:xVal>
          <c:yVal>
            <c:numRef>
              <c:f>ACQOP!$R$2:$R$23</c:f>
              <c:numCache>
                <c:formatCode>General</c:formatCode>
                <c:ptCount val="22"/>
                <c:pt idx="0">
                  <c:v>7.4799999999999997E-3</c:v>
                </c:pt>
                <c:pt idx="1">
                  <c:v>7.4799999999999997E-3</c:v>
                </c:pt>
                <c:pt idx="2">
                  <c:v>7.4799999999999997E-3</c:v>
                </c:pt>
                <c:pt idx="3">
                  <c:v>7.4799999999999997E-3</c:v>
                </c:pt>
                <c:pt idx="4">
                  <c:v>7.4799999999999997E-3</c:v>
                </c:pt>
                <c:pt idx="5">
                  <c:v>7.4799999999999997E-3</c:v>
                </c:pt>
                <c:pt idx="6">
                  <c:v>7.4799999999999997E-3</c:v>
                </c:pt>
                <c:pt idx="7">
                  <c:v>7.4799999999999997E-3</c:v>
                </c:pt>
                <c:pt idx="8">
                  <c:v>7.4799999999999997E-3</c:v>
                </c:pt>
                <c:pt idx="9">
                  <c:v>7.4799999999999997E-3</c:v>
                </c:pt>
                <c:pt idx="10">
                  <c:v>7.4799999999999997E-3</c:v>
                </c:pt>
                <c:pt idx="11">
                  <c:v>7.4799999999999997E-3</c:v>
                </c:pt>
                <c:pt idx="12">
                  <c:v>7.4799999999999997E-3</c:v>
                </c:pt>
                <c:pt idx="13">
                  <c:v>7.4799999999999997E-3</c:v>
                </c:pt>
                <c:pt idx="14">
                  <c:v>7.4799999999999997E-3</c:v>
                </c:pt>
                <c:pt idx="15">
                  <c:v>7.4799999999999997E-3</c:v>
                </c:pt>
                <c:pt idx="16">
                  <c:v>7.4799999999999997E-3</c:v>
                </c:pt>
                <c:pt idx="17">
                  <c:v>7.4799999999999997E-3</c:v>
                </c:pt>
                <c:pt idx="18">
                  <c:v>7.4799999999999997E-3</c:v>
                </c:pt>
                <c:pt idx="19">
                  <c:v>7.4799999999999997E-3</c:v>
                </c:pt>
                <c:pt idx="20">
                  <c:v>7.4799999999999997E-3</c:v>
                </c:pt>
                <c:pt idx="21">
                  <c:v>7.4799999999999997E-3</c:v>
                </c:pt>
              </c:numCache>
            </c:numRef>
          </c:yVal>
        </c:ser>
        <c:axId val="69895296"/>
        <c:axId val="69897216"/>
      </c:scatterChart>
      <c:valAx>
        <c:axId val="69895296"/>
        <c:scaling>
          <c:orientation val="minMax"/>
        </c:scaling>
        <c:axPos val="b"/>
        <c:majorGridlines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</c:majorGridlines>
        <c:numFmt formatCode="General" sourceLinked="1"/>
        <c:tickLblPos val="nextTo"/>
        <c:crossAx val="69897216"/>
        <c:crosses val="autoZero"/>
        <c:crossBetween val="midCat"/>
      </c:valAx>
      <c:valAx>
        <c:axId val="69897216"/>
        <c:scaling>
          <c:orientation val="minMax"/>
        </c:scaling>
        <c:axPos val="l"/>
        <c:majorGridlines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</c:majorGridlines>
        <c:numFmt formatCode="General" sourceLinked="1"/>
        <c:tickLblPos val="nextTo"/>
        <c:crossAx val="69895296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21882981441479121"/>
          <c:y val="4.0940327144573727E-3"/>
          <c:w val="0.6769420636579726"/>
          <c:h val="6.6287711866819282E-2"/>
        </c:manualLayout>
      </c:layout>
    </c:legend>
    <c:plotVisOnly val="1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8465104103942334"/>
          <c:y val="0.1107291916379305"/>
          <c:w val="0.76144825128963878"/>
          <c:h val="0.77329079766668662"/>
        </c:manualLayout>
      </c:layout>
      <c:scatterChart>
        <c:scatterStyle val="lineMarker"/>
        <c:ser>
          <c:idx val="1"/>
          <c:order val="1"/>
          <c:tx>
            <c:strRef>
              <c:f>'SNH3 Exp1'!$H$1</c:f>
              <c:strCache>
                <c:ptCount val="1"/>
                <c:pt idx="0">
                  <c:v>PQ103</c:v>
                </c:pt>
              </c:strCache>
            </c:strRef>
          </c:tx>
          <c:spPr>
            <a:ln w="25400"/>
          </c:spPr>
          <c:marker>
            <c:symbol val="circle"/>
            <c:size val="9"/>
            <c:spPr>
              <a:noFill/>
            </c:spPr>
          </c:marker>
          <c:xVal>
            <c:numRef>
              <c:f>'SNH3 Exp1'!$C$3:$C$24</c:f>
              <c:numCache>
                <c:formatCode>General</c:formatCode>
                <c:ptCount val="22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</c:numCache>
            </c:numRef>
          </c:xVal>
          <c:yVal>
            <c:numRef>
              <c:f>'SNH3 Exp1'!$H$3:$H$24</c:f>
              <c:numCache>
                <c:formatCode>0.00</c:formatCode>
                <c:ptCount val="22"/>
                <c:pt idx="0">
                  <c:v>9.7832000000000002E-2</c:v>
                </c:pt>
                <c:pt idx="1">
                  <c:v>9.0505000000000002E-2</c:v>
                </c:pt>
                <c:pt idx="2">
                  <c:v>0.13685</c:v>
                </c:pt>
                <c:pt idx="3">
                  <c:v>0.11983000000000001</c:v>
                </c:pt>
                <c:pt idx="4">
                  <c:v>0.11491999999999999</c:v>
                </c:pt>
                <c:pt idx="5">
                  <c:v>0.19536000000000001</c:v>
                </c:pt>
                <c:pt idx="6">
                  <c:v>0.17116999999999999</c:v>
                </c:pt>
                <c:pt idx="7">
                  <c:v>0.128</c:v>
                </c:pt>
                <c:pt idx="8">
                  <c:v>3.1579999999999997E-2</c:v>
                </c:pt>
                <c:pt idx="9">
                  <c:v>0.15531</c:v>
                </c:pt>
                <c:pt idx="10">
                  <c:v>0.18543999999999999</c:v>
                </c:pt>
                <c:pt idx="11">
                  <c:v>6.4726000000000006E-2</c:v>
                </c:pt>
                <c:pt idx="12">
                  <c:v>0.30575000000000002</c:v>
                </c:pt>
                <c:pt idx="13">
                  <c:v>0.30823</c:v>
                </c:pt>
                <c:pt idx="14">
                  <c:v>0.28765000000000002</c:v>
                </c:pt>
                <c:pt idx="15">
                  <c:v>0.28534999999999999</c:v>
                </c:pt>
                <c:pt idx="16">
                  <c:v>0.17965</c:v>
                </c:pt>
                <c:pt idx="17">
                  <c:v>0.20435</c:v>
                </c:pt>
                <c:pt idx="18">
                  <c:v>0.15292</c:v>
                </c:pt>
                <c:pt idx="19">
                  <c:v>0.50322</c:v>
                </c:pt>
                <c:pt idx="20">
                  <c:v>0.15545999999999999</c:v>
                </c:pt>
                <c:pt idx="21">
                  <c:v>0.29998000000000002</c:v>
                </c:pt>
              </c:numCache>
            </c:numRef>
          </c:yVal>
        </c:ser>
        <c:ser>
          <c:idx val="0"/>
          <c:order val="0"/>
          <c:tx>
            <c:strRef>
              <c:f>'SNH3 Exp1'!$O$1</c:f>
              <c:strCache>
                <c:ptCount val="1"/>
                <c:pt idx="0">
                  <c:v>PQ104</c:v>
                </c:pt>
              </c:strCache>
            </c:strRef>
          </c:tx>
          <c:spPr>
            <a:ln w="25400"/>
          </c:spPr>
          <c:marker>
            <c:symbol val="square"/>
            <c:size val="8"/>
            <c:spPr>
              <a:noFill/>
            </c:spPr>
          </c:marker>
          <c:xVal>
            <c:numRef>
              <c:f>'SNH3 Exp1'!$C$3:$C$24</c:f>
              <c:numCache>
                <c:formatCode>General</c:formatCode>
                <c:ptCount val="22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</c:numCache>
            </c:numRef>
          </c:xVal>
          <c:yVal>
            <c:numRef>
              <c:f>'SNH3 Exp1'!$O$3:$O$24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axId val="69925504"/>
        <c:axId val="71529216"/>
      </c:scatterChart>
      <c:valAx>
        <c:axId val="69925504"/>
        <c:scaling>
          <c:orientation val="minMax"/>
          <c:max val="2010"/>
          <c:min val="1980"/>
        </c:scaling>
        <c:axPos val="b"/>
        <c:majorGridlines/>
        <c:numFmt formatCode="General" sourceLinked="1"/>
        <c:tickLblPos val="nextTo"/>
        <c:crossAx val="71529216"/>
        <c:crosses val="autoZero"/>
        <c:crossBetween val="midCat"/>
        <c:majorUnit val="5"/>
      </c:valAx>
      <c:valAx>
        <c:axId val="71529216"/>
        <c:scaling>
          <c:orientation val="minMax"/>
        </c:scaling>
        <c:axPos val="l"/>
        <c:majorGridlines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SNH3 Yield at Land</a:t>
                </a:r>
                <a:r>
                  <a:rPr lang="en-US" sz="1800" baseline="0"/>
                  <a:t> Use </a:t>
                </a:r>
                <a:r>
                  <a:rPr lang="en-US" sz="1800"/>
                  <a:t>HOM (lb/ac)</a:t>
                </a:r>
              </a:p>
            </c:rich>
          </c:tx>
          <c:layout>
            <c:manualLayout>
              <c:xMode val="edge"/>
              <c:yMode val="edge"/>
              <c:x val="1.7593563267690401E-2"/>
              <c:y val="0.12835978510498688"/>
            </c:manualLayout>
          </c:layout>
        </c:title>
        <c:numFmt formatCode="0.00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69925504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54391005178412"/>
          <c:y val="2.8363913527202595E-2"/>
          <c:w val="0.71108168635469993"/>
          <c:h val="5.6464991056445972E-2"/>
        </c:manualLayout>
      </c:layout>
    </c:legend>
    <c:plotVisOnly val="1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9.9121547859614897E-2"/>
          <c:y val="8.4925273711718791E-2"/>
          <c:w val="0.85996453983075127"/>
          <c:h val="0.83439288093326658"/>
        </c:manualLayout>
      </c:layout>
      <c:scatterChart>
        <c:scatterStyle val="lineMarker"/>
        <c:ser>
          <c:idx val="1"/>
          <c:order val="1"/>
          <c:tx>
            <c:strRef>
              <c:f>'SQO Exp2'!$J$2</c:f>
              <c:strCache>
                <c:ptCount val="1"/>
                <c:pt idx="0">
                  <c:v>SQO PQ101</c:v>
                </c:pt>
              </c:strCache>
            </c:strRef>
          </c:tx>
          <c:spPr>
            <a:ln w="25400"/>
          </c:spPr>
          <c:xVal>
            <c:numRef>
              <c:f>'SQO Exp2'!$E$2:$E$23</c:f>
              <c:numCache>
                <c:formatCode>General</c:formatCode>
                <c:ptCount val="22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</c:numCache>
            </c:numRef>
          </c:xVal>
          <c:yVal>
            <c:numRef>
              <c:f>'SQO Exp2'!$M$2:$M$23</c:f>
              <c:numCache>
                <c:formatCode>General</c:formatCode>
                <c:ptCount val="22"/>
                <c:pt idx="0">
                  <c:v>7.6121999999999995E-2</c:v>
                </c:pt>
                <c:pt idx="1">
                  <c:v>7.6107999999999995E-2</c:v>
                </c:pt>
                <c:pt idx="2">
                  <c:v>7.5909000000000004E-2</c:v>
                </c:pt>
                <c:pt idx="3">
                  <c:v>7.6225000000000001E-2</c:v>
                </c:pt>
                <c:pt idx="4">
                  <c:v>7.5550000000000006E-2</c:v>
                </c:pt>
                <c:pt idx="5">
                  <c:v>7.7587000000000003E-2</c:v>
                </c:pt>
                <c:pt idx="6">
                  <c:v>7.6391000000000001E-2</c:v>
                </c:pt>
                <c:pt idx="7">
                  <c:v>7.5829999999999995E-2</c:v>
                </c:pt>
                <c:pt idx="8">
                  <c:v>7.5172000000000003E-2</c:v>
                </c:pt>
                <c:pt idx="9">
                  <c:v>7.5663999999999995E-2</c:v>
                </c:pt>
                <c:pt idx="10">
                  <c:v>7.5802999999999995E-2</c:v>
                </c:pt>
                <c:pt idx="11">
                  <c:v>7.4751999999999999E-2</c:v>
                </c:pt>
                <c:pt idx="12">
                  <c:v>7.5877E-2</c:v>
                </c:pt>
                <c:pt idx="13">
                  <c:v>7.4019000000000001E-2</c:v>
                </c:pt>
                <c:pt idx="14">
                  <c:v>7.4036000000000005E-2</c:v>
                </c:pt>
                <c:pt idx="15">
                  <c:v>7.3090000000000002E-2</c:v>
                </c:pt>
                <c:pt idx="16">
                  <c:v>7.3663999999999993E-2</c:v>
                </c:pt>
                <c:pt idx="17">
                  <c:v>7.2884000000000004E-2</c:v>
                </c:pt>
                <c:pt idx="18">
                  <c:v>7.2400999999999993E-2</c:v>
                </c:pt>
                <c:pt idx="19">
                  <c:v>7.3630000000000001E-2</c:v>
                </c:pt>
                <c:pt idx="20">
                  <c:v>7.2007000000000002E-2</c:v>
                </c:pt>
                <c:pt idx="21">
                  <c:v>7.3011000000000006E-2</c:v>
                </c:pt>
              </c:numCache>
            </c:numRef>
          </c:yVal>
        </c:ser>
        <c:ser>
          <c:idx val="0"/>
          <c:order val="0"/>
          <c:tx>
            <c:strRef>
              <c:f>'SQO Exp2'!$Q$2</c:f>
              <c:strCache>
                <c:ptCount val="1"/>
                <c:pt idx="0">
                  <c:v>SQO PQ103</c:v>
                </c:pt>
              </c:strCache>
            </c:strRef>
          </c:tx>
          <c:spPr>
            <a:ln w="25400"/>
          </c:spPr>
          <c:marker>
            <c:symbol val="circle"/>
            <c:size val="8"/>
            <c:spPr>
              <a:noFill/>
            </c:spPr>
          </c:marker>
          <c:xVal>
            <c:numRef>
              <c:f>'SQO Exp2'!$E$2:$E$23</c:f>
              <c:numCache>
                <c:formatCode>General</c:formatCode>
                <c:ptCount val="22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</c:numCache>
            </c:numRef>
          </c:xVal>
          <c:yVal>
            <c:numRef>
              <c:f>'SQO Exp2'!$R$2:$R$23</c:f>
              <c:numCache>
                <c:formatCode>General</c:formatCode>
                <c:ptCount val="22"/>
                <c:pt idx="0">
                  <c:v>7.4805999999999997E-2</c:v>
                </c:pt>
                <c:pt idx="1">
                  <c:v>7.4805999999999997E-2</c:v>
                </c:pt>
                <c:pt idx="2">
                  <c:v>7.4805999999999997E-2</c:v>
                </c:pt>
                <c:pt idx="3">
                  <c:v>7.4805999999999997E-2</c:v>
                </c:pt>
                <c:pt idx="4">
                  <c:v>7.4805999999999997E-2</c:v>
                </c:pt>
                <c:pt idx="5">
                  <c:v>7.4805999999999997E-2</c:v>
                </c:pt>
                <c:pt idx="6">
                  <c:v>7.4805999999999997E-2</c:v>
                </c:pt>
                <c:pt idx="7">
                  <c:v>7.4805999999999997E-2</c:v>
                </c:pt>
                <c:pt idx="8">
                  <c:v>7.4805999999999997E-2</c:v>
                </c:pt>
                <c:pt idx="9">
                  <c:v>7.4805999999999997E-2</c:v>
                </c:pt>
                <c:pt idx="10">
                  <c:v>7.4805999999999997E-2</c:v>
                </c:pt>
                <c:pt idx="11">
                  <c:v>7.4805999999999997E-2</c:v>
                </c:pt>
                <c:pt idx="12">
                  <c:v>7.4805999999999997E-2</c:v>
                </c:pt>
                <c:pt idx="13">
                  <c:v>7.4805999999999997E-2</c:v>
                </c:pt>
                <c:pt idx="14">
                  <c:v>7.4805999999999997E-2</c:v>
                </c:pt>
                <c:pt idx="15">
                  <c:v>7.4805999999999997E-2</c:v>
                </c:pt>
                <c:pt idx="16">
                  <c:v>7.4805999999999997E-2</c:v>
                </c:pt>
                <c:pt idx="17">
                  <c:v>7.4805999999999997E-2</c:v>
                </c:pt>
                <c:pt idx="18">
                  <c:v>7.4805999999999997E-2</c:v>
                </c:pt>
                <c:pt idx="19">
                  <c:v>7.4805999999999997E-2</c:v>
                </c:pt>
                <c:pt idx="20">
                  <c:v>7.4805999999999997E-2</c:v>
                </c:pt>
                <c:pt idx="21">
                  <c:v>7.4805999999999997E-2</c:v>
                </c:pt>
              </c:numCache>
            </c:numRef>
          </c:yVal>
        </c:ser>
        <c:ser>
          <c:idx val="2"/>
          <c:order val="2"/>
          <c:tx>
            <c:strRef>
              <c:f>'SQO Exp2'!$S$1</c:f>
              <c:strCache>
                <c:ptCount val="1"/>
                <c:pt idx="0">
                  <c:v>SQO PQ105</c:v>
                </c:pt>
              </c:strCache>
            </c:strRef>
          </c:tx>
          <c:xVal>
            <c:numRef>
              <c:f>'SQO Exp2'!$E$2:$E$23</c:f>
              <c:numCache>
                <c:formatCode>General</c:formatCode>
                <c:ptCount val="22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</c:numCache>
            </c:numRef>
          </c:xVal>
          <c:yVal>
            <c:numRef>
              <c:f>'SQO Exp2'!$S$2:$S$23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0.54857699999999998</c:v>
                </c:pt>
                <c:pt idx="7">
                  <c:v>0.54857699999999998</c:v>
                </c:pt>
                <c:pt idx="8">
                  <c:v>0.54857699999999998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axId val="73182208"/>
        <c:axId val="73429760"/>
      </c:scatterChart>
      <c:valAx>
        <c:axId val="73182208"/>
        <c:scaling>
          <c:orientation val="minMax"/>
        </c:scaling>
        <c:axPos val="b"/>
        <c:majorGridlines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</c:majorGridlines>
        <c:numFmt formatCode="General" sourceLinked="1"/>
        <c:tickLblPos val="nextTo"/>
        <c:crossAx val="73429760"/>
        <c:crosses val="autoZero"/>
        <c:crossBetween val="midCat"/>
      </c:valAx>
      <c:valAx>
        <c:axId val="73429760"/>
        <c:scaling>
          <c:orientation val="minMax"/>
        </c:scaling>
        <c:axPos val="l"/>
        <c:majorGridlines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</c:majorGridlines>
        <c:numFmt formatCode="General" sourceLinked="1"/>
        <c:tickLblPos val="nextTo"/>
        <c:crossAx val="73182208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5393305925254921"/>
          <c:y val="4.0940327144573727E-3"/>
          <c:w val="0.79690273229120701"/>
          <c:h val="8.0280344566473691E-2"/>
        </c:manualLayout>
      </c:layout>
    </c:legend>
    <c:plotVisOnly val="1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8465104103942342"/>
          <c:y val="0.1107291916379305"/>
          <c:w val="0.761448251289639"/>
          <c:h val="0.77329079766668685"/>
        </c:manualLayout>
      </c:layout>
      <c:scatterChart>
        <c:scatterStyle val="lineMarker"/>
        <c:ser>
          <c:idx val="1"/>
          <c:order val="1"/>
          <c:tx>
            <c:strRef>
              <c:f>'SNH3 Exp2'!$H$1</c:f>
              <c:strCache>
                <c:ptCount val="1"/>
                <c:pt idx="0">
                  <c:v>PQ103</c:v>
                </c:pt>
              </c:strCache>
            </c:strRef>
          </c:tx>
          <c:spPr>
            <a:ln w="25400"/>
          </c:spPr>
          <c:marker>
            <c:symbol val="circle"/>
            <c:size val="9"/>
            <c:spPr>
              <a:noFill/>
            </c:spPr>
          </c:marker>
          <c:xVal>
            <c:numRef>
              <c:f>'SNH3 Exp2'!$C$3:$C$24</c:f>
              <c:numCache>
                <c:formatCode>General</c:formatCode>
                <c:ptCount val="22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</c:numCache>
            </c:numRef>
          </c:xVal>
          <c:yVal>
            <c:numRef>
              <c:f>'SNH3 Exp2'!$H$3:$H$24</c:f>
              <c:numCache>
                <c:formatCode>0.00</c:formatCode>
                <c:ptCount val="22"/>
                <c:pt idx="0">
                  <c:v>9.7832000000000002E-2</c:v>
                </c:pt>
                <c:pt idx="1">
                  <c:v>9.0505000000000002E-2</c:v>
                </c:pt>
                <c:pt idx="2">
                  <c:v>0.13685</c:v>
                </c:pt>
                <c:pt idx="3">
                  <c:v>0.11983000000000001</c:v>
                </c:pt>
                <c:pt idx="4">
                  <c:v>0.11491999999999999</c:v>
                </c:pt>
                <c:pt idx="5">
                  <c:v>0.19536000000000001</c:v>
                </c:pt>
                <c:pt idx="6">
                  <c:v>0.17116999999999999</c:v>
                </c:pt>
                <c:pt idx="7">
                  <c:v>0.128</c:v>
                </c:pt>
                <c:pt idx="8">
                  <c:v>3.1579999999999997E-2</c:v>
                </c:pt>
                <c:pt idx="9">
                  <c:v>0.15531</c:v>
                </c:pt>
                <c:pt idx="10">
                  <c:v>0.18543999999999999</c:v>
                </c:pt>
                <c:pt idx="11">
                  <c:v>6.4726000000000006E-2</c:v>
                </c:pt>
                <c:pt idx="12">
                  <c:v>0.30575000000000002</c:v>
                </c:pt>
                <c:pt idx="13">
                  <c:v>0.30823</c:v>
                </c:pt>
                <c:pt idx="14">
                  <c:v>0.28765000000000002</c:v>
                </c:pt>
                <c:pt idx="15">
                  <c:v>0.28534999999999999</c:v>
                </c:pt>
                <c:pt idx="16">
                  <c:v>0.17965</c:v>
                </c:pt>
                <c:pt idx="17">
                  <c:v>0.20435</c:v>
                </c:pt>
                <c:pt idx="18">
                  <c:v>0.15292</c:v>
                </c:pt>
                <c:pt idx="19">
                  <c:v>0.50322</c:v>
                </c:pt>
                <c:pt idx="20">
                  <c:v>0.15545999999999999</c:v>
                </c:pt>
                <c:pt idx="21">
                  <c:v>0.29998000000000002</c:v>
                </c:pt>
              </c:numCache>
            </c:numRef>
          </c:yVal>
        </c:ser>
        <c:ser>
          <c:idx val="0"/>
          <c:order val="0"/>
          <c:tx>
            <c:strRef>
              <c:f>'SNH3 Exp2'!$O$1</c:f>
              <c:strCache>
                <c:ptCount val="1"/>
                <c:pt idx="0">
                  <c:v>PQ105</c:v>
                </c:pt>
              </c:strCache>
            </c:strRef>
          </c:tx>
          <c:spPr>
            <a:ln w="25400"/>
          </c:spPr>
          <c:marker>
            <c:symbol val="square"/>
            <c:size val="8"/>
            <c:spPr>
              <a:noFill/>
            </c:spPr>
          </c:marker>
          <c:xVal>
            <c:numRef>
              <c:f>'SNH3 Exp2'!$C$3:$C$24</c:f>
              <c:numCache>
                <c:formatCode>General</c:formatCode>
                <c:ptCount val="22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</c:numCache>
            </c:numRef>
          </c:xVal>
          <c:yVal>
            <c:numRef>
              <c:f>'SNH3 Exp2'!$O$3:$O$24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1.2552000000000001</c:v>
                </c:pt>
                <c:pt idx="7">
                  <c:v>0.93867</c:v>
                </c:pt>
                <c:pt idx="8">
                  <c:v>0.23158999999999999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axId val="73453568"/>
        <c:axId val="73455488"/>
      </c:scatterChart>
      <c:valAx>
        <c:axId val="73453568"/>
        <c:scaling>
          <c:orientation val="minMax"/>
          <c:max val="2010"/>
          <c:min val="1980"/>
        </c:scaling>
        <c:axPos val="b"/>
        <c:majorGridlines/>
        <c:numFmt formatCode="General" sourceLinked="1"/>
        <c:tickLblPos val="nextTo"/>
        <c:crossAx val="73455488"/>
        <c:crosses val="autoZero"/>
        <c:crossBetween val="midCat"/>
        <c:majorUnit val="5"/>
      </c:valAx>
      <c:valAx>
        <c:axId val="73455488"/>
        <c:scaling>
          <c:orientation val="minMax"/>
        </c:scaling>
        <c:axPos val="l"/>
        <c:majorGridlines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SNH3 Yield at Land</a:t>
                </a:r>
                <a:r>
                  <a:rPr lang="en-US" sz="1800" baseline="0"/>
                  <a:t> Use </a:t>
                </a:r>
                <a:r>
                  <a:rPr lang="en-US" sz="1800"/>
                  <a:t>HOM (lb/ac)</a:t>
                </a:r>
              </a:p>
            </c:rich>
          </c:tx>
          <c:layout>
            <c:manualLayout>
              <c:xMode val="edge"/>
              <c:yMode val="edge"/>
              <c:x val="1.7593563267690401E-2"/>
              <c:y val="0.12835978510498688"/>
            </c:manualLayout>
          </c:layout>
        </c:title>
        <c:numFmt formatCode="0.00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73453568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543910051784131"/>
          <c:y val="2.8363913527202602E-2"/>
          <c:w val="0.71108168635470015"/>
          <c:h val="5.6464991056446007E-2"/>
        </c:manualLayout>
      </c:layout>
    </c:legend>
    <c:plotVisOnly val="1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381001</xdr:colOff>
      <xdr:row>27</xdr:row>
      <xdr:rowOff>104775</xdr:rowOff>
    </xdr:from>
    <xdr:to>
      <xdr:col>12</xdr:col>
      <xdr:colOff>123825</xdr:colOff>
      <xdr:row>49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24</xdr:col>
      <xdr:colOff>285749</xdr:colOff>
      <xdr:row>53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25</xdr:row>
      <xdr:rowOff>152400</xdr:rowOff>
    </xdr:from>
    <xdr:to>
      <xdr:col>12</xdr:col>
      <xdr:colOff>342900</xdr:colOff>
      <xdr:row>40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</xdr:colOff>
      <xdr:row>4</xdr:row>
      <xdr:rowOff>85725</xdr:rowOff>
    </xdr:from>
    <xdr:to>
      <xdr:col>12</xdr:col>
      <xdr:colOff>581025</xdr:colOff>
      <xdr:row>27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25</xdr:row>
      <xdr:rowOff>152400</xdr:rowOff>
    </xdr:from>
    <xdr:to>
      <xdr:col>12</xdr:col>
      <xdr:colOff>342900</xdr:colOff>
      <xdr:row>40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</xdr:colOff>
      <xdr:row>4</xdr:row>
      <xdr:rowOff>85725</xdr:rowOff>
    </xdr:from>
    <xdr:to>
      <xdr:col>12</xdr:col>
      <xdr:colOff>581025</xdr:colOff>
      <xdr:row>27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26</xdr:row>
      <xdr:rowOff>47625</xdr:rowOff>
    </xdr:from>
    <xdr:to>
      <xdr:col>13</xdr:col>
      <xdr:colOff>247649</xdr:colOff>
      <xdr:row>51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4</xdr:row>
      <xdr:rowOff>85725</xdr:rowOff>
    </xdr:from>
    <xdr:to>
      <xdr:col>12</xdr:col>
      <xdr:colOff>581025</xdr:colOff>
      <xdr:row>27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29</xdr:row>
      <xdr:rowOff>0</xdr:rowOff>
    </xdr:from>
    <xdr:to>
      <xdr:col>15</xdr:col>
      <xdr:colOff>476249</xdr:colOff>
      <xdr:row>54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381001</xdr:colOff>
      <xdr:row>27</xdr:row>
      <xdr:rowOff>104775</xdr:rowOff>
    </xdr:from>
    <xdr:to>
      <xdr:col>12</xdr:col>
      <xdr:colOff>123825</xdr:colOff>
      <xdr:row>49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R26"/>
  <sheetViews>
    <sheetView workbookViewId="0">
      <selection activeCell="H3" sqref="H3:H24"/>
    </sheetView>
  </sheetViews>
  <sheetFormatPr defaultRowHeight="15"/>
  <cols>
    <col min="8" max="8" width="8.5703125" bestFit="1" customWidth="1"/>
    <col min="18" max="18" width="9.5703125" bestFit="1" customWidth="1"/>
  </cols>
  <sheetData>
    <row r="1" spans="3:18">
      <c r="H1" t="s">
        <v>3</v>
      </c>
      <c r="O1" t="s">
        <v>6</v>
      </c>
      <c r="Q1" t="s">
        <v>32</v>
      </c>
      <c r="R1" t="s">
        <v>33</v>
      </c>
    </row>
    <row r="2" spans="3:18">
      <c r="C2">
        <v>1983</v>
      </c>
      <c r="D2">
        <v>12</v>
      </c>
      <c r="E2">
        <v>31</v>
      </c>
      <c r="F2">
        <v>24</v>
      </c>
      <c r="G2">
        <v>0</v>
      </c>
      <c r="H2" s="2"/>
      <c r="J2">
        <v>1983</v>
      </c>
      <c r="K2">
        <v>12</v>
      </c>
      <c r="L2">
        <v>31</v>
      </c>
      <c r="M2">
        <v>24</v>
      </c>
      <c r="N2">
        <v>0</v>
      </c>
      <c r="O2" s="1"/>
    </row>
    <row r="3" spans="3:18">
      <c r="C3">
        <v>1984</v>
      </c>
      <c r="D3">
        <v>12</v>
      </c>
      <c r="E3">
        <v>31</v>
      </c>
      <c r="F3">
        <v>24</v>
      </c>
      <c r="G3">
        <v>0</v>
      </c>
      <c r="H3" s="2">
        <v>9.9557999999999994E-2</v>
      </c>
      <c r="J3">
        <v>1984</v>
      </c>
      <c r="K3">
        <v>12</v>
      </c>
      <c r="L3">
        <v>31</v>
      </c>
      <c r="M3">
        <v>24</v>
      </c>
      <c r="N3">
        <v>0</v>
      </c>
      <c r="O3" s="2">
        <v>9.7832000000000002E-2</v>
      </c>
      <c r="P3" s="2"/>
      <c r="Q3" s="4">
        <f>H3/O3</f>
        <v>1.0176424891650993</v>
      </c>
      <c r="R3" s="4">
        <f>SQO!N2</f>
        <v>1.0175921717509293</v>
      </c>
    </row>
    <row r="4" spans="3:18">
      <c r="C4">
        <v>1985</v>
      </c>
      <c r="D4">
        <v>12</v>
      </c>
      <c r="E4">
        <v>31</v>
      </c>
      <c r="F4">
        <v>24</v>
      </c>
      <c r="G4">
        <v>0</v>
      </c>
      <c r="H4" s="2">
        <v>9.2077999999999993E-2</v>
      </c>
      <c r="J4">
        <v>1985</v>
      </c>
      <c r="K4">
        <v>12</v>
      </c>
      <c r="L4">
        <v>31</v>
      </c>
      <c r="M4">
        <v>24</v>
      </c>
      <c r="N4">
        <v>0</v>
      </c>
      <c r="O4" s="2">
        <v>9.0505000000000002E-2</v>
      </c>
      <c r="P4" s="2"/>
      <c r="Q4" s="4">
        <f t="shared" ref="Q4:Q24" si="0">H4/O4</f>
        <v>1.0173802552345173</v>
      </c>
      <c r="R4" s="4">
        <f>SQO!N3</f>
        <v>1.0174050209876215</v>
      </c>
    </row>
    <row r="5" spans="3:18">
      <c r="C5">
        <v>1986</v>
      </c>
      <c r="D5">
        <v>12</v>
      </c>
      <c r="E5">
        <v>31</v>
      </c>
      <c r="F5">
        <v>24</v>
      </c>
      <c r="G5">
        <v>0</v>
      </c>
      <c r="H5" s="2">
        <v>0.13886000000000001</v>
      </c>
      <c r="J5">
        <v>1986</v>
      </c>
      <c r="K5">
        <v>12</v>
      </c>
      <c r="L5">
        <v>31</v>
      </c>
      <c r="M5">
        <v>24</v>
      </c>
      <c r="N5">
        <v>0</v>
      </c>
      <c r="O5" s="2">
        <v>0.13685</v>
      </c>
      <c r="P5" s="2"/>
      <c r="Q5" s="4">
        <f t="shared" si="0"/>
        <v>1.0146876141761052</v>
      </c>
      <c r="R5" s="4">
        <f>SQO!N4</f>
        <v>1.0147448065663185</v>
      </c>
    </row>
    <row r="6" spans="3:18">
      <c r="C6">
        <v>1987</v>
      </c>
      <c r="D6">
        <v>12</v>
      </c>
      <c r="E6">
        <v>31</v>
      </c>
      <c r="F6">
        <v>24</v>
      </c>
      <c r="G6">
        <v>0</v>
      </c>
      <c r="H6" s="2">
        <v>0.1221</v>
      </c>
      <c r="J6">
        <v>1987</v>
      </c>
      <c r="K6">
        <v>12</v>
      </c>
      <c r="L6">
        <v>31</v>
      </c>
      <c r="M6">
        <v>24</v>
      </c>
      <c r="N6">
        <v>0</v>
      </c>
      <c r="O6" s="2">
        <v>0.11983000000000001</v>
      </c>
      <c r="P6" s="2"/>
      <c r="Q6" s="4">
        <f t="shared" si="0"/>
        <v>1.0189435032963363</v>
      </c>
      <c r="R6" s="4">
        <f>SQO!N5</f>
        <v>1.0189690666524078</v>
      </c>
    </row>
    <row r="7" spans="3:18">
      <c r="C7">
        <v>1988</v>
      </c>
      <c r="D7">
        <v>12</v>
      </c>
      <c r="E7">
        <v>31</v>
      </c>
      <c r="F7">
        <v>24</v>
      </c>
      <c r="G7">
        <v>0</v>
      </c>
      <c r="H7" s="2">
        <v>0.11605</v>
      </c>
      <c r="J7">
        <v>1988</v>
      </c>
      <c r="K7">
        <v>12</v>
      </c>
      <c r="L7">
        <v>31</v>
      </c>
      <c r="M7">
        <v>24</v>
      </c>
      <c r="N7">
        <v>0</v>
      </c>
      <c r="O7" s="2">
        <v>0.11491999999999999</v>
      </c>
      <c r="P7" s="2"/>
      <c r="Q7" s="4">
        <f t="shared" si="0"/>
        <v>1.0098329272537419</v>
      </c>
      <c r="R7" s="4">
        <f>SQO!N6</f>
        <v>1.0099457262786411</v>
      </c>
    </row>
    <row r="8" spans="3:18">
      <c r="C8">
        <v>1989</v>
      </c>
      <c r="D8">
        <v>12</v>
      </c>
      <c r="E8">
        <v>31</v>
      </c>
      <c r="F8">
        <v>24</v>
      </c>
      <c r="G8">
        <v>0</v>
      </c>
      <c r="H8" s="2">
        <v>0.20261999999999999</v>
      </c>
      <c r="J8">
        <v>1989</v>
      </c>
      <c r="K8">
        <v>12</v>
      </c>
      <c r="L8">
        <v>31</v>
      </c>
      <c r="M8">
        <v>24</v>
      </c>
      <c r="N8">
        <v>0</v>
      </c>
      <c r="O8" s="2">
        <v>0.19536000000000001</v>
      </c>
      <c r="P8" s="2"/>
      <c r="Q8" s="4">
        <f t="shared" si="0"/>
        <v>1.0371621621621621</v>
      </c>
      <c r="R8" s="4">
        <f>SQO!N7</f>
        <v>1.0371761623399196</v>
      </c>
    </row>
    <row r="9" spans="3:18">
      <c r="C9">
        <v>1990</v>
      </c>
      <c r="D9">
        <v>12</v>
      </c>
      <c r="E9">
        <v>31</v>
      </c>
      <c r="F9">
        <v>24</v>
      </c>
      <c r="G9">
        <v>0</v>
      </c>
      <c r="H9" s="2">
        <v>0.17477999999999999</v>
      </c>
      <c r="J9">
        <v>1990</v>
      </c>
      <c r="K9">
        <v>12</v>
      </c>
      <c r="L9">
        <v>31</v>
      </c>
      <c r="M9">
        <v>24</v>
      </c>
      <c r="N9">
        <v>0</v>
      </c>
      <c r="O9" s="2">
        <v>0.17116999999999999</v>
      </c>
      <c r="P9" s="2"/>
      <c r="Q9" s="4">
        <f t="shared" si="0"/>
        <v>1.0210901443009874</v>
      </c>
      <c r="R9" s="4">
        <f>SQO!N8</f>
        <v>1.0211881399887712</v>
      </c>
    </row>
    <row r="10" spans="3:18">
      <c r="C10">
        <v>1991</v>
      </c>
      <c r="D10">
        <v>12</v>
      </c>
      <c r="E10">
        <v>31</v>
      </c>
      <c r="F10">
        <v>24</v>
      </c>
      <c r="G10">
        <v>0</v>
      </c>
      <c r="H10" s="2">
        <v>0.12975</v>
      </c>
      <c r="J10">
        <v>1991</v>
      </c>
      <c r="K10">
        <v>12</v>
      </c>
      <c r="L10">
        <v>31</v>
      </c>
      <c r="M10">
        <v>24</v>
      </c>
      <c r="N10">
        <v>0</v>
      </c>
      <c r="O10" s="2">
        <v>0.128</v>
      </c>
      <c r="P10" s="2"/>
      <c r="Q10" s="4">
        <f t="shared" si="0"/>
        <v>1.013671875</v>
      </c>
      <c r="R10" s="4">
        <f>SQO!N9</f>
        <v>1.0136887415447959</v>
      </c>
    </row>
    <row r="11" spans="3:18">
      <c r="C11">
        <v>1992</v>
      </c>
      <c r="D11">
        <v>12</v>
      </c>
      <c r="E11">
        <v>31</v>
      </c>
      <c r="F11">
        <v>24</v>
      </c>
      <c r="G11">
        <v>0</v>
      </c>
      <c r="H11" s="2">
        <v>3.1736E-2</v>
      </c>
      <c r="J11">
        <v>1992</v>
      </c>
      <c r="K11">
        <v>12</v>
      </c>
      <c r="L11">
        <v>31</v>
      </c>
      <c r="M11">
        <v>24</v>
      </c>
      <c r="N11">
        <v>0</v>
      </c>
      <c r="O11" s="2">
        <v>3.1579999999999997E-2</v>
      </c>
      <c r="P11" s="2"/>
      <c r="Q11" s="4">
        <f t="shared" si="0"/>
        <v>1.0049398353388221</v>
      </c>
      <c r="R11" s="4">
        <f>SQO!N10</f>
        <v>1.0048926556693316</v>
      </c>
    </row>
    <row r="12" spans="3:18">
      <c r="C12">
        <v>1993</v>
      </c>
      <c r="D12">
        <v>12</v>
      </c>
      <c r="E12">
        <v>31</v>
      </c>
      <c r="F12">
        <v>24</v>
      </c>
      <c r="G12">
        <v>0</v>
      </c>
      <c r="H12" s="2">
        <v>0.15709999999999999</v>
      </c>
      <c r="J12">
        <v>1993</v>
      </c>
      <c r="K12">
        <v>12</v>
      </c>
      <c r="L12">
        <v>31</v>
      </c>
      <c r="M12">
        <v>24</v>
      </c>
      <c r="N12">
        <v>0</v>
      </c>
      <c r="O12" s="2">
        <v>0.15531</v>
      </c>
      <c r="P12" s="2"/>
      <c r="Q12" s="4">
        <f t="shared" si="0"/>
        <v>1.0115253364239263</v>
      </c>
      <c r="R12" s="4">
        <f>SQO!N11</f>
        <v>1.0114696682084325</v>
      </c>
    </row>
    <row r="13" spans="3:18">
      <c r="C13">
        <v>1994</v>
      </c>
      <c r="D13">
        <v>12</v>
      </c>
      <c r="E13">
        <v>31</v>
      </c>
      <c r="F13">
        <v>24</v>
      </c>
      <c r="G13">
        <v>0</v>
      </c>
      <c r="H13" s="2">
        <v>0.18792</v>
      </c>
      <c r="J13">
        <v>1994</v>
      </c>
      <c r="K13">
        <v>12</v>
      </c>
      <c r="L13">
        <v>31</v>
      </c>
      <c r="M13">
        <v>24</v>
      </c>
      <c r="N13">
        <v>0</v>
      </c>
      <c r="O13" s="2">
        <v>0.18543999999999999</v>
      </c>
      <c r="P13" s="2"/>
      <c r="Q13" s="4">
        <f t="shared" si="0"/>
        <v>1.0133735979292493</v>
      </c>
      <c r="R13" s="4">
        <f>SQO!N12</f>
        <v>1.0133278079298453</v>
      </c>
    </row>
    <row r="14" spans="3:18">
      <c r="C14">
        <v>1995</v>
      </c>
      <c r="D14">
        <v>12</v>
      </c>
      <c r="E14">
        <v>31</v>
      </c>
      <c r="F14">
        <v>24</v>
      </c>
      <c r="G14">
        <v>0</v>
      </c>
      <c r="H14" s="2">
        <v>6.4682000000000003E-2</v>
      </c>
      <c r="J14">
        <v>1995</v>
      </c>
      <c r="K14">
        <v>12</v>
      </c>
      <c r="L14">
        <v>31</v>
      </c>
      <c r="M14">
        <v>24</v>
      </c>
      <c r="N14">
        <v>0</v>
      </c>
      <c r="O14" s="2">
        <v>6.4726000000000006E-2</v>
      </c>
      <c r="P14" s="2"/>
      <c r="Q14" s="4">
        <f t="shared" si="0"/>
        <v>0.9993202113524704</v>
      </c>
      <c r="R14" s="4">
        <f>SQO!N13</f>
        <v>0.99927813277009891</v>
      </c>
    </row>
    <row r="15" spans="3:18">
      <c r="C15">
        <v>1996</v>
      </c>
      <c r="D15">
        <v>12</v>
      </c>
      <c r="E15">
        <v>31</v>
      </c>
      <c r="F15">
        <v>24</v>
      </c>
      <c r="G15">
        <v>0</v>
      </c>
      <c r="H15" s="2">
        <v>0.31012000000000001</v>
      </c>
      <c r="J15">
        <v>1996</v>
      </c>
      <c r="K15">
        <v>12</v>
      </c>
      <c r="L15">
        <v>31</v>
      </c>
      <c r="M15">
        <v>24</v>
      </c>
      <c r="N15">
        <v>0</v>
      </c>
      <c r="O15" s="2">
        <v>0.30575000000000002</v>
      </c>
      <c r="P15" s="2"/>
      <c r="Q15" s="4">
        <f t="shared" si="0"/>
        <v>1.0142927228127554</v>
      </c>
      <c r="R15" s="4">
        <f>SQO!N14</f>
        <v>1.0143170333930436</v>
      </c>
    </row>
    <row r="16" spans="3:18">
      <c r="C16">
        <v>1997</v>
      </c>
      <c r="D16">
        <v>12</v>
      </c>
      <c r="E16">
        <v>31</v>
      </c>
      <c r="F16">
        <v>24</v>
      </c>
      <c r="G16">
        <v>0</v>
      </c>
      <c r="H16" s="2">
        <v>0.30497000000000002</v>
      </c>
      <c r="J16">
        <v>1997</v>
      </c>
      <c r="K16">
        <v>12</v>
      </c>
      <c r="L16">
        <v>31</v>
      </c>
      <c r="M16">
        <v>24</v>
      </c>
      <c r="N16">
        <v>0</v>
      </c>
      <c r="O16" s="2">
        <v>0.30823</v>
      </c>
      <c r="P16" s="2"/>
      <c r="Q16" s="4">
        <f t="shared" si="0"/>
        <v>0.98942348246439349</v>
      </c>
      <c r="R16" s="4">
        <f>SQO!N15</f>
        <v>0.9894794535197714</v>
      </c>
    </row>
    <row r="17" spans="3:18">
      <c r="C17">
        <v>1998</v>
      </c>
      <c r="D17">
        <v>12</v>
      </c>
      <c r="E17">
        <v>31</v>
      </c>
      <c r="F17">
        <v>24</v>
      </c>
      <c r="G17">
        <v>0</v>
      </c>
      <c r="H17" s="2">
        <v>0.28469</v>
      </c>
      <c r="J17">
        <v>1998</v>
      </c>
      <c r="K17">
        <v>12</v>
      </c>
      <c r="L17">
        <v>31</v>
      </c>
      <c r="M17">
        <v>24</v>
      </c>
      <c r="N17">
        <v>0</v>
      </c>
      <c r="O17" s="2">
        <v>0.28765000000000002</v>
      </c>
      <c r="P17" s="2"/>
      <c r="Q17" s="4">
        <f t="shared" si="0"/>
        <v>0.98970971666956364</v>
      </c>
      <c r="R17" s="4">
        <f>SQO!N16</f>
        <v>0.9897067080180737</v>
      </c>
    </row>
    <row r="18" spans="3:18">
      <c r="C18">
        <v>1999</v>
      </c>
      <c r="D18">
        <v>12</v>
      </c>
      <c r="E18">
        <v>31</v>
      </c>
      <c r="F18">
        <v>24</v>
      </c>
      <c r="G18">
        <v>0</v>
      </c>
      <c r="H18" s="2">
        <v>0.27879999999999999</v>
      </c>
      <c r="J18">
        <v>1999</v>
      </c>
      <c r="K18">
        <v>12</v>
      </c>
      <c r="L18">
        <v>31</v>
      </c>
      <c r="M18">
        <v>24</v>
      </c>
      <c r="N18">
        <v>0</v>
      </c>
      <c r="O18" s="2">
        <v>0.28534999999999999</v>
      </c>
      <c r="P18" s="2"/>
      <c r="Q18" s="4">
        <f t="shared" si="0"/>
        <v>0.97704573330997024</v>
      </c>
      <c r="R18" s="4">
        <f>SQO!N17</f>
        <v>0.97706066358313526</v>
      </c>
    </row>
    <row r="19" spans="3:18">
      <c r="C19">
        <v>2000</v>
      </c>
      <c r="D19">
        <v>12</v>
      </c>
      <c r="E19">
        <v>31</v>
      </c>
      <c r="F19">
        <v>24</v>
      </c>
      <c r="G19">
        <v>0</v>
      </c>
      <c r="H19" s="2">
        <v>0.17691000000000001</v>
      </c>
      <c r="J19">
        <v>2000</v>
      </c>
      <c r="K19">
        <v>12</v>
      </c>
      <c r="L19">
        <v>31</v>
      </c>
      <c r="M19">
        <v>24</v>
      </c>
      <c r="N19">
        <v>0</v>
      </c>
      <c r="O19" s="2">
        <v>0.17965</v>
      </c>
      <c r="P19" s="2"/>
      <c r="Q19" s="4">
        <f t="shared" si="0"/>
        <v>0.9847481213470638</v>
      </c>
      <c r="R19" s="4">
        <f>SQO!N18</f>
        <v>0.98473384487875315</v>
      </c>
    </row>
    <row r="20" spans="3:18">
      <c r="C20">
        <v>2001</v>
      </c>
      <c r="D20">
        <v>12</v>
      </c>
      <c r="E20">
        <v>31</v>
      </c>
      <c r="F20">
        <v>24</v>
      </c>
      <c r="G20">
        <v>0</v>
      </c>
      <c r="H20" s="2">
        <v>0.19911000000000001</v>
      </c>
      <c r="J20">
        <v>2001</v>
      </c>
      <c r="K20">
        <v>12</v>
      </c>
      <c r="L20">
        <v>31</v>
      </c>
      <c r="M20">
        <v>24</v>
      </c>
      <c r="N20">
        <v>0</v>
      </c>
      <c r="O20" s="2">
        <v>0.20435</v>
      </c>
      <c r="P20" s="2"/>
      <c r="Q20" s="4">
        <f t="shared" si="0"/>
        <v>0.97435771959872775</v>
      </c>
      <c r="R20" s="4">
        <f>SQO!N19</f>
        <v>0.97430687378017833</v>
      </c>
    </row>
    <row r="21" spans="3:18">
      <c r="C21">
        <v>2002</v>
      </c>
      <c r="D21">
        <v>12</v>
      </c>
      <c r="E21">
        <v>31</v>
      </c>
      <c r="F21">
        <v>24</v>
      </c>
      <c r="G21">
        <v>0</v>
      </c>
      <c r="H21" s="2">
        <v>0.14799000000000001</v>
      </c>
      <c r="J21">
        <v>2002</v>
      </c>
      <c r="K21">
        <v>12</v>
      </c>
      <c r="L21">
        <v>31</v>
      </c>
      <c r="M21">
        <v>24</v>
      </c>
      <c r="N21">
        <v>0</v>
      </c>
      <c r="O21" s="2">
        <v>0.15292</v>
      </c>
      <c r="P21" s="2"/>
      <c r="Q21" s="4">
        <f t="shared" si="0"/>
        <v>0.96776092074287212</v>
      </c>
      <c r="R21" s="4">
        <f>SQO!N20</f>
        <v>0.96785017244606064</v>
      </c>
    </row>
    <row r="22" spans="3:18">
      <c r="C22">
        <v>2003</v>
      </c>
      <c r="D22">
        <v>12</v>
      </c>
      <c r="E22">
        <v>31</v>
      </c>
      <c r="F22">
        <v>24</v>
      </c>
      <c r="G22">
        <v>0</v>
      </c>
      <c r="H22" s="2">
        <v>0.49528</v>
      </c>
      <c r="J22">
        <v>2003</v>
      </c>
      <c r="K22">
        <v>12</v>
      </c>
      <c r="L22">
        <v>31</v>
      </c>
      <c r="M22">
        <v>24</v>
      </c>
      <c r="N22">
        <v>0</v>
      </c>
      <c r="O22" s="2">
        <v>0.50322</v>
      </c>
      <c r="P22" s="2"/>
      <c r="Q22" s="4">
        <f t="shared" si="0"/>
        <v>0.98422161281348119</v>
      </c>
      <c r="R22" s="4">
        <f>SQO!N21</f>
        <v>0.98427933588214866</v>
      </c>
    </row>
    <row r="23" spans="3:18">
      <c r="C23">
        <v>2004</v>
      </c>
      <c r="D23">
        <v>12</v>
      </c>
      <c r="E23">
        <v>31</v>
      </c>
      <c r="F23">
        <v>24</v>
      </c>
      <c r="G23">
        <v>0</v>
      </c>
      <c r="H23" s="2">
        <v>0.14964</v>
      </c>
      <c r="J23">
        <v>2004</v>
      </c>
      <c r="K23">
        <v>12</v>
      </c>
      <c r="L23">
        <v>31</v>
      </c>
      <c r="M23">
        <v>24</v>
      </c>
      <c r="N23">
        <v>0</v>
      </c>
      <c r="O23" s="2">
        <v>0.15545999999999999</v>
      </c>
      <c r="P23" s="2"/>
      <c r="Q23" s="4">
        <f t="shared" si="0"/>
        <v>0.96256271709764574</v>
      </c>
      <c r="R23" s="4">
        <f>SQO!N22</f>
        <v>0.96258321525011381</v>
      </c>
    </row>
    <row r="24" spans="3:18">
      <c r="C24">
        <v>2005</v>
      </c>
      <c r="D24">
        <v>12</v>
      </c>
      <c r="E24">
        <v>31</v>
      </c>
      <c r="F24">
        <v>24</v>
      </c>
      <c r="G24">
        <v>0</v>
      </c>
      <c r="H24" s="2">
        <v>0.29276000000000002</v>
      </c>
      <c r="J24">
        <v>2005</v>
      </c>
      <c r="K24">
        <v>12</v>
      </c>
      <c r="L24">
        <v>31</v>
      </c>
      <c r="M24">
        <v>24</v>
      </c>
      <c r="N24">
        <v>0</v>
      </c>
      <c r="O24" s="2">
        <v>0.29998000000000002</v>
      </c>
      <c r="P24" s="2"/>
      <c r="Q24" s="4">
        <f t="shared" si="0"/>
        <v>0.97593172878191881</v>
      </c>
      <c r="R24" s="4">
        <f>SQO!N23</f>
        <v>0.97600459856161303</v>
      </c>
    </row>
    <row r="26" spans="3:18">
      <c r="H26" s="3">
        <f>SUM(H3:H24)</f>
        <v>4.1575040000000003</v>
      </c>
      <c r="O26" s="3">
        <f>SUM(O3:O24)</f>
        <v>4.1740830000000004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2:R48"/>
  <sheetViews>
    <sheetView tabSelected="1" workbookViewId="0">
      <selection activeCell="N2" sqref="N2"/>
    </sheetView>
  </sheetViews>
  <sheetFormatPr defaultRowHeight="15"/>
  <cols>
    <col min="15" max="15" width="12" bestFit="1" customWidth="1"/>
  </cols>
  <sheetData>
    <row r="2" spans="3:18">
      <c r="C2" t="s">
        <v>0</v>
      </c>
      <c r="D2">
        <v>1</v>
      </c>
      <c r="E2">
        <v>1984</v>
      </c>
      <c r="F2">
        <v>1</v>
      </c>
      <c r="G2">
        <v>1</v>
      </c>
      <c r="H2">
        <v>2</v>
      </c>
      <c r="I2">
        <v>3</v>
      </c>
      <c r="J2" t="s">
        <v>5</v>
      </c>
      <c r="K2">
        <v>1</v>
      </c>
      <c r="L2" t="s">
        <v>2</v>
      </c>
      <c r="M2">
        <v>7.6121999999999995E-2</v>
      </c>
      <c r="N2">
        <f>M2/$M$24</f>
        <v>1.0175921717509293</v>
      </c>
      <c r="Q2" t="s">
        <v>29</v>
      </c>
      <c r="R2">
        <f>$N$24</f>
        <v>7.4805999999999997E-2</v>
      </c>
    </row>
    <row r="3" spans="3:18">
      <c r="C3" t="s">
        <v>0</v>
      </c>
      <c r="D3">
        <v>1</v>
      </c>
      <c r="E3">
        <v>1985</v>
      </c>
      <c r="F3">
        <v>1</v>
      </c>
      <c r="G3">
        <v>1</v>
      </c>
      <c r="H3">
        <v>2</v>
      </c>
      <c r="I3">
        <v>3</v>
      </c>
      <c r="J3" t="s">
        <v>1</v>
      </c>
      <c r="K3">
        <v>1</v>
      </c>
      <c r="L3" t="s">
        <v>2</v>
      </c>
      <c r="M3">
        <v>7.6107999999999995E-2</v>
      </c>
      <c r="N3">
        <f t="shared" ref="N3:N23" si="0">M3/$M$24</f>
        <v>1.0174050209876215</v>
      </c>
      <c r="R3">
        <f t="shared" ref="R3:R23" si="1">$N$24</f>
        <v>7.4805999999999997E-2</v>
      </c>
    </row>
    <row r="4" spans="3:18">
      <c r="C4" t="s">
        <v>0</v>
      </c>
      <c r="D4">
        <v>1</v>
      </c>
      <c r="E4">
        <v>1986</v>
      </c>
      <c r="F4">
        <v>1</v>
      </c>
      <c r="G4">
        <v>1</v>
      </c>
      <c r="H4">
        <v>2</v>
      </c>
      <c r="I4">
        <v>3</v>
      </c>
      <c r="J4" t="s">
        <v>1</v>
      </c>
      <c r="K4">
        <v>1</v>
      </c>
      <c r="L4" t="s">
        <v>2</v>
      </c>
      <c r="M4">
        <v>7.5909000000000004E-2</v>
      </c>
      <c r="N4">
        <f t="shared" si="0"/>
        <v>1.0147448065663185</v>
      </c>
      <c r="R4">
        <f t="shared" si="1"/>
        <v>7.4805999999999997E-2</v>
      </c>
    </row>
    <row r="5" spans="3:18">
      <c r="C5" t="s">
        <v>0</v>
      </c>
      <c r="D5">
        <v>1</v>
      </c>
      <c r="E5">
        <v>1987</v>
      </c>
      <c r="F5">
        <v>1</v>
      </c>
      <c r="G5">
        <v>1</v>
      </c>
      <c r="H5">
        <v>2</v>
      </c>
      <c r="I5">
        <v>3</v>
      </c>
      <c r="J5" t="s">
        <v>1</v>
      </c>
      <c r="K5">
        <v>1</v>
      </c>
      <c r="L5" t="s">
        <v>2</v>
      </c>
      <c r="M5">
        <v>7.6225000000000001E-2</v>
      </c>
      <c r="N5">
        <f t="shared" si="0"/>
        <v>1.0189690666524078</v>
      </c>
      <c r="R5">
        <f t="shared" si="1"/>
        <v>7.4805999999999997E-2</v>
      </c>
    </row>
    <row r="6" spans="3:18">
      <c r="C6" t="s">
        <v>0</v>
      </c>
      <c r="D6">
        <v>1</v>
      </c>
      <c r="E6">
        <v>1988</v>
      </c>
      <c r="F6">
        <v>1</v>
      </c>
      <c r="G6">
        <v>1</v>
      </c>
      <c r="H6">
        <v>2</v>
      </c>
      <c r="I6">
        <v>3</v>
      </c>
      <c r="J6" t="s">
        <v>1</v>
      </c>
      <c r="K6">
        <v>1</v>
      </c>
      <c r="L6" t="s">
        <v>2</v>
      </c>
      <c r="M6">
        <v>7.5550000000000006E-2</v>
      </c>
      <c r="N6">
        <f t="shared" si="0"/>
        <v>1.0099457262786411</v>
      </c>
      <c r="R6">
        <f t="shared" si="1"/>
        <v>7.4805999999999997E-2</v>
      </c>
    </row>
    <row r="7" spans="3:18">
      <c r="C7" t="s">
        <v>0</v>
      </c>
      <c r="D7">
        <v>1</v>
      </c>
      <c r="E7">
        <v>1989</v>
      </c>
      <c r="F7">
        <v>1</v>
      </c>
      <c r="G7">
        <v>1</v>
      </c>
      <c r="H7">
        <v>2</v>
      </c>
      <c r="I7">
        <v>3</v>
      </c>
      <c r="J7" t="s">
        <v>1</v>
      </c>
      <c r="K7">
        <v>1</v>
      </c>
      <c r="L7" t="s">
        <v>2</v>
      </c>
      <c r="M7">
        <v>7.7587000000000003E-2</v>
      </c>
      <c r="N7">
        <f t="shared" si="0"/>
        <v>1.0371761623399196</v>
      </c>
      <c r="R7">
        <f t="shared" si="1"/>
        <v>7.4805999999999997E-2</v>
      </c>
    </row>
    <row r="8" spans="3:18">
      <c r="C8" t="s">
        <v>0</v>
      </c>
      <c r="D8">
        <v>1</v>
      </c>
      <c r="E8">
        <v>1990</v>
      </c>
      <c r="F8">
        <v>1</v>
      </c>
      <c r="G8">
        <v>1</v>
      </c>
      <c r="H8">
        <v>2</v>
      </c>
      <c r="I8">
        <v>3</v>
      </c>
      <c r="J8" t="s">
        <v>1</v>
      </c>
      <c r="K8">
        <v>1</v>
      </c>
      <c r="L8" t="s">
        <v>2</v>
      </c>
      <c r="M8">
        <v>7.6391000000000001E-2</v>
      </c>
      <c r="N8">
        <f t="shared" si="0"/>
        <v>1.0211881399887712</v>
      </c>
      <c r="R8">
        <f t="shared" si="1"/>
        <v>7.4805999999999997E-2</v>
      </c>
    </row>
    <row r="9" spans="3:18">
      <c r="C9" t="s">
        <v>0</v>
      </c>
      <c r="D9">
        <v>1</v>
      </c>
      <c r="E9">
        <v>1991</v>
      </c>
      <c r="F9">
        <v>1</v>
      </c>
      <c r="G9">
        <v>1</v>
      </c>
      <c r="H9">
        <v>2</v>
      </c>
      <c r="I9">
        <v>3</v>
      </c>
      <c r="J9" t="s">
        <v>1</v>
      </c>
      <c r="K9">
        <v>1</v>
      </c>
      <c r="L9" t="s">
        <v>2</v>
      </c>
      <c r="M9">
        <v>7.5829999999999995E-2</v>
      </c>
      <c r="N9">
        <f t="shared" si="0"/>
        <v>1.0136887415447959</v>
      </c>
      <c r="R9">
        <f t="shared" si="1"/>
        <v>7.4805999999999997E-2</v>
      </c>
    </row>
    <row r="10" spans="3:18">
      <c r="C10" t="s">
        <v>0</v>
      </c>
      <c r="D10">
        <v>1</v>
      </c>
      <c r="E10">
        <v>1992</v>
      </c>
      <c r="F10">
        <v>1</v>
      </c>
      <c r="G10">
        <v>1</v>
      </c>
      <c r="H10">
        <v>2</v>
      </c>
      <c r="I10">
        <v>3</v>
      </c>
      <c r="J10" t="s">
        <v>1</v>
      </c>
      <c r="K10">
        <v>1</v>
      </c>
      <c r="L10" t="s">
        <v>2</v>
      </c>
      <c r="M10">
        <v>7.5172000000000003E-2</v>
      </c>
      <c r="N10">
        <f t="shared" si="0"/>
        <v>1.0048926556693316</v>
      </c>
      <c r="R10">
        <f t="shared" si="1"/>
        <v>7.4805999999999997E-2</v>
      </c>
    </row>
    <row r="11" spans="3:18">
      <c r="C11" t="s">
        <v>0</v>
      </c>
      <c r="D11">
        <v>1</v>
      </c>
      <c r="E11">
        <v>1993</v>
      </c>
      <c r="F11">
        <v>1</v>
      </c>
      <c r="G11">
        <v>1</v>
      </c>
      <c r="H11">
        <v>2</v>
      </c>
      <c r="I11">
        <v>3</v>
      </c>
      <c r="J11" t="s">
        <v>1</v>
      </c>
      <c r="K11">
        <v>1</v>
      </c>
      <c r="L11" t="s">
        <v>2</v>
      </c>
      <c r="M11">
        <v>7.5663999999999995E-2</v>
      </c>
      <c r="N11">
        <f t="shared" si="0"/>
        <v>1.0114696682084325</v>
      </c>
      <c r="R11">
        <f t="shared" si="1"/>
        <v>7.4805999999999997E-2</v>
      </c>
    </row>
    <row r="12" spans="3:18">
      <c r="C12" t="s">
        <v>0</v>
      </c>
      <c r="D12">
        <v>1</v>
      </c>
      <c r="E12">
        <v>1994</v>
      </c>
      <c r="F12">
        <v>1</v>
      </c>
      <c r="G12">
        <v>1</v>
      </c>
      <c r="H12">
        <v>2</v>
      </c>
      <c r="I12">
        <v>3</v>
      </c>
      <c r="J12" t="s">
        <v>1</v>
      </c>
      <c r="K12">
        <v>1</v>
      </c>
      <c r="L12" t="s">
        <v>2</v>
      </c>
      <c r="M12">
        <v>7.5802999999999995E-2</v>
      </c>
      <c r="N12">
        <f t="shared" si="0"/>
        <v>1.0133278079298453</v>
      </c>
      <c r="R12">
        <f t="shared" si="1"/>
        <v>7.4805999999999997E-2</v>
      </c>
    </row>
    <row r="13" spans="3:18">
      <c r="C13" t="s">
        <v>0</v>
      </c>
      <c r="D13">
        <v>1</v>
      </c>
      <c r="E13">
        <v>1995</v>
      </c>
      <c r="F13">
        <v>1</v>
      </c>
      <c r="G13">
        <v>1</v>
      </c>
      <c r="H13">
        <v>2</v>
      </c>
      <c r="I13">
        <v>3</v>
      </c>
      <c r="J13" t="s">
        <v>1</v>
      </c>
      <c r="K13">
        <v>1</v>
      </c>
      <c r="L13" t="s">
        <v>2</v>
      </c>
      <c r="M13">
        <v>7.4751999999999999E-2</v>
      </c>
      <c r="N13">
        <f t="shared" si="0"/>
        <v>0.99927813277009891</v>
      </c>
      <c r="R13">
        <f t="shared" si="1"/>
        <v>7.4805999999999997E-2</v>
      </c>
    </row>
    <row r="14" spans="3:18">
      <c r="C14" t="s">
        <v>0</v>
      </c>
      <c r="D14">
        <v>1</v>
      </c>
      <c r="E14">
        <v>1996</v>
      </c>
      <c r="F14">
        <v>1</v>
      </c>
      <c r="G14">
        <v>1</v>
      </c>
      <c r="H14">
        <v>2</v>
      </c>
      <c r="I14">
        <v>3</v>
      </c>
      <c r="J14" t="s">
        <v>1</v>
      </c>
      <c r="K14">
        <v>1</v>
      </c>
      <c r="L14" t="s">
        <v>2</v>
      </c>
      <c r="M14">
        <v>7.5877E-2</v>
      </c>
      <c r="N14">
        <f t="shared" si="0"/>
        <v>1.0143170333930436</v>
      </c>
      <c r="R14">
        <f t="shared" si="1"/>
        <v>7.4805999999999997E-2</v>
      </c>
    </row>
    <row r="15" spans="3:18">
      <c r="C15" t="s">
        <v>0</v>
      </c>
      <c r="D15">
        <v>1</v>
      </c>
      <c r="E15">
        <v>1997</v>
      </c>
      <c r="F15">
        <v>1</v>
      </c>
      <c r="G15">
        <v>1</v>
      </c>
      <c r="H15">
        <v>2</v>
      </c>
      <c r="I15">
        <v>3</v>
      </c>
      <c r="J15" t="s">
        <v>1</v>
      </c>
      <c r="K15">
        <v>1</v>
      </c>
      <c r="L15" t="s">
        <v>2</v>
      </c>
      <c r="M15">
        <v>7.4019000000000001E-2</v>
      </c>
      <c r="N15">
        <f t="shared" si="0"/>
        <v>0.9894794535197714</v>
      </c>
      <c r="R15">
        <f t="shared" si="1"/>
        <v>7.4805999999999997E-2</v>
      </c>
    </row>
    <row r="16" spans="3:18">
      <c r="C16" t="s">
        <v>0</v>
      </c>
      <c r="D16">
        <v>1</v>
      </c>
      <c r="E16">
        <v>1998</v>
      </c>
      <c r="F16">
        <v>1</v>
      </c>
      <c r="G16">
        <v>1</v>
      </c>
      <c r="H16">
        <v>2</v>
      </c>
      <c r="I16">
        <v>3</v>
      </c>
      <c r="J16" t="s">
        <v>1</v>
      </c>
      <c r="K16">
        <v>1</v>
      </c>
      <c r="L16" t="s">
        <v>2</v>
      </c>
      <c r="M16">
        <v>7.4036000000000005E-2</v>
      </c>
      <c r="N16">
        <f t="shared" si="0"/>
        <v>0.9897067080180737</v>
      </c>
      <c r="R16">
        <f t="shared" si="1"/>
        <v>7.4805999999999997E-2</v>
      </c>
    </row>
    <row r="17" spans="3:18">
      <c r="C17" t="s">
        <v>0</v>
      </c>
      <c r="D17">
        <v>1</v>
      </c>
      <c r="E17">
        <v>1999</v>
      </c>
      <c r="F17">
        <v>1</v>
      </c>
      <c r="G17">
        <v>1</v>
      </c>
      <c r="H17">
        <v>2</v>
      </c>
      <c r="I17">
        <v>3</v>
      </c>
      <c r="J17" t="s">
        <v>1</v>
      </c>
      <c r="K17">
        <v>1</v>
      </c>
      <c r="L17" t="s">
        <v>2</v>
      </c>
      <c r="M17">
        <v>7.3090000000000002E-2</v>
      </c>
      <c r="N17">
        <f t="shared" si="0"/>
        <v>0.97706066358313526</v>
      </c>
      <c r="R17">
        <f t="shared" si="1"/>
        <v>7.4805999999999997E-2</v>
      </c>
    </row>
    <row r="18" spans="3:18">
      <c r="C18" t="s">
        <v>0</v>
      </c>
      <c r="D18">
        <v>1</v>
      </c>
      <c r="E18">
        <v>2000</v>
      </c>
      <c r="F18">
        <v>1</v>
      </c>
      <c r="G18">
        <v>1</v>
      </c>
      <c r="H18">
        <v>2</v>
      </c>
      <c r="I18">
        <v>3</v>
      </c>
      <c r="J18" t="s">
        <v>1</v>
      </c>
      <c r="K18">
        <v>1</v>
      </c>
      <c r="L18" t="s">
        <v>2</v>
      </c>
      <c r="M18">
        <v>7.3663999999999993E-2</v>
      </c>
      <c r="N18">
        <f t="shared" si="0"/>
        <v>0.98473384487875315</v>
      </c>
      <c r="R18">
        <f t="shared" si="1"/>
        <v>7.4805999999999997E-2</v>
      </c>
    </row>
    <row r="19" spans="3:18">
      <c r="C19" t="s">
        <v>0</v>
      </c>
      <c r="D19">
        <v>1</v>
      </c>
      <c r="E19">
        <v>2001</v>
      </c>
      <c r="F19">
        <v>1</v>
      </c>
      <c r="G19">
        <v>1</v>
      </c>
      <c r="H19">
        <v>2</v>
      </c>
      <c r="I19">
        <v>3</v>
      </c>
      <c r="J19" t="s">
        <v>1</v>
      </c>
      <c r="K19">
        <v>1</v>
      </c>
      <c r="L19" t="s">
        <v>2</v>
      </c>
      <c r="M19">
        <v>7.2884000000000004E-2</v>
      </c>
      <c r="N19">
        <f t="shared" si="0"/>
        <v>0.97430687378017833</v>
      </c>
      <c r="R19">
        <f t="shared" si="1"/>
        <v>7.4805999999999997E-2</v>
      </c>
    </row>
    <row r="20" spans="3:18">
      <c r="C20" t="s">
        <v>0</v>
      </c>
      <c r="D20">
        <v>1</v>
      </c>
      <c r="E20">
        <v>2002</v>
      </c>
      <c r="F20">
        <v>1</v>
      </c>
      <c r="G20">
        <v>1</v>
      </c>
      <c r="H20">
        <v>2</v>
      </c>
      <c r="I20">
        <v>3</v>
      </c>
      <c r="J20" t="s">
        <v>1</v>
      </c>
      <c r="K20">
        <v>1</v>
      </c>
      <c r="L20" t="s">
        <v>2</v>
      </c>
      <c r="M20">
        <v>7.2400999999999993E-2</v>
      </c>
      <c r="N20">
        <f t="shared" si="0"/>
        <v>0.96785017244606064</v>
      </c>
      <c r="R20">
        <f t="shared" si="1"/>
        <v>7.4805999999999997E-2</v>
      </c>
    </row>
    <row r="21" spans="3:18">
      <c r="C21" t="s">
        <v>0</v>
      </c>
      <c r="D21">
        <v>1</v>
      </c>
      <c r="E21">
        <v>2003</v>
      </c>
      <c r="F21">
        <v>1</v>
      </c>
      <c r="G21">
        <v>1</v>
      </c>
      <c r="H21">
        <v>2</v>
      </c>
      <c r="I21">
        <v>3</v>
      </c>
      <c r="J21" t="s">
        <v>1</v>
      </c>
      <c r="K21">
        <v>1</v>
      </c>
      <c r="L21" t="s">
        <v>2</v>
      </c>
      <c r="M21">
        <v>7.3630000000000001E-2</v>
      </c>
      <c r="N21">
        <f t="shared" si="0"/>
        <v>0.98427933588214866</v>
      </c>
      <c r="R21">
        <f t="shared" si="1"/>
        <v>7.4805999999999997E-2</v>
      </c>
    </row>
    <row r="22" spans="3:18">
      <c r="C22" t="s">
        <v>0</v>
      </c>
      <c r="D22">
        <v>1</v>
      </c>
      <c r="E22">
        <v>2004</v>
      </c>
      <c r="F22">
        <v>1</v>
      </c>
      <c r="G22">
        <v>1</v>
      </c>
      <c r="H22">
        <v>2</v>
      </c>
      <c r="I22">
        <v>3</v>
      </c>
      <c r="J22" t="s">
        <v>1</v>
      </c>
      <c r="K22">
        <v>1</v>
      </c>
      <c r="L22" t="s">
        <v>2</v>
      </c>
      <c r="M22">
        <v>7.2007000000000002E-2</v>
      </c>
      <c r="N22">
        <f t="shared" si="0"/>
        <v>0.96258321525011381</v>
      </c>
      <c r="R22">
        <f t="shared" si="1"/>
        <v>7.4805999999999997E-2</v>
      </c>
    </row>
    <row r="23" spans="3:18">
      <c r="C23" t="s">
        <v>0</v>
      </c>
      <c r="D23">
        <v>1</v>
      </c>
      <c r="E23">
        <v>2005</v>
      </c>
      <c r="F23">
        <v>1</v>
      </c>
      <c r="G23">
        <v>1</v>
      </c>
      <c r="H23">
        <v>2</v>
      </c>
      <c r="I23">
        <v>3</v>
      </c>
      <c r="J23" t="s">
        <v>1</v>
      </c>
      <c r="K23">
        <v>1</v>
      </c>
      <c r="L23" t="s">
        <v>2</v>
      </c>
      <c r="M23">
        <v>7.3011000000000006E-2</v>
      </c>
      <c r="N23">
        <f t="shared" si="0"/>
        <v>0.97600459856161303</v>
      </c>
      <c r="R23">
        <f t="shared" si="1"/>
        <v>7.4805999999999997E-2</v>
      </c>
    </row>
    <row r="24" spans="3:18">
      <c r="M24">
        <f>AVERAGE(M2:M23)</f>
        <v>7.4805999999999984E-2</v>
      </c>
      <c r="N24">
        <v>7.4805999999999997E-2</v>
      </c>
    </row>
    <row r="26" spans="3:18">
      <c r="C26" t="s">
        <v>0</v>
      </c>
      <c r="D26">
        <v>1</v>
      </c>
      <c r="E26">
        <v>1984</v>
      </c>
      <c r="F26">
        <v>1</v>
      </c>
      <c r="G26">
        <v>1</v>
      </c>
      <c r="H26">
        <v>2</v>
      </c>
      <c r="I26">
        <v>3</v>
      </c>
      <c r="J26" t="s">
        <v>1</v>
      </c>
      <c r="K26">
        <v>2</v>
      </c>
      <c r="L26" t="s">
        <v>2</v>
      </c>
      <c r="M26">
        <v>0.25311800000000001</v>
      </c>
      <c r="N26">
        <f>M26/$M$48</f>
        <v>1.0175928974939705</v>
      </c>
    </row>
    <row r="27" spans="3:18">
      <c r="C27" t="s">
        <v>0</v>
      </c>
      <c r="D27">
        <v>1</v>
      </c>
      <c r="E27">
        <v>1985</v>
      </c>
      <c r="F27">
        <v>1</v>
      </c>
      <c r="G27">
        <v>1</v>
      </c>
      <c r="H27">
        <v>2</v>
      </c>
      <c r="I27">
        <v>3</v>
      </c>
      <c r="J27" t="s">
        <v>1</v>
      </c>
      <c r="K27">
        <v>2</v>
      </c>
      <c r="L27" t="s">
        <v>2</v>
      </c>
      <c r="M27">
        <v>0.25307200000000002</v>
      </c>
      <c r="N27">
        <f t="shared" ref="N27:N47" si="2">M27/$M$48</f>
        <v>1.0174079668557516</v>
      </c>
    </row>
    <row r="28" spans="3:18">
      <c r="C28" t="s">
        <v>0</v>
      </c>
      <c r="D28">
        <v>1</v>
      </c>
      <c r="E28">
        <v>1986</v>
      </c>
      <c r="F28">
        <v>1</v>
      </c>
      <c r="G28">
        <v>1</v>
      </c>
      <c r="H28">
        <v>2</v>
      </c>
      <c r="I28">
        <v>3</v>
      </c>
      <c r="J28" t="s">
        <v>1</v>
      </c>
      <c r="K28">
        <v>2</v>
      </c>
      <c r="L28" t="s">
        <v>2</v>
      </c>
      <c r="M28">
        <v>0.252411</v>
      </c>
      <c r="N28">
        <f t="shared" si="2"/>
        <v>1.0147505939891694</v>
      </c>
    </row>
    <row r="29" spans="3:18">
      <c r="C29" t="s">
        <v>0</v>
      </c>
      <c r="D29">
        <v>1</v>
      </c>
      <c r="E29">
        <v>1987</v>
      </c>
      <c r="F29">
        <v>1</v>
      </c>
      <c r="G29">
        <v>1</v>
      </c>
      <c r="H29">
        <v>2</v>
      </c>
      <c r="I29">
        <v>3</v>
      </c>
      <c r="J29" t="s">
        <v>1</v>
      </c>
      <c r="K29">
        <v>2</v>
      </c>
      <c r="L29" t="s">
        <v>2</v>
      </c>
      <c r="M29">
        <v>0.25346000000000002</v>
      </c>
      <c r="N29">
        <f t="shared" si="2"/>
        <v>1.0189678165868163</v>
      </c>
    </row>
    <row r="30" spans="3:18">
      <c r="C30" t="s">
        <v>0</v>
      </c>
      <c r="D30">
        <v>1</v>
      </c>
      <c r="E30">
        <v>1988</v>
      </c>
      <c r="F30">
        <v>1</v>
      </c>
      <c r="G30">
        <v>1</v>
      </c>
      <c r="H30">
        <v>2</v>
      </c>
      <c r="I30">
        <v>3</v>
      </c>
      <c r="J30" t="s">
        <v>1</v>
      </c>
      <c r="K30">
        <v>2</v>
      </c>
      <c r="L30" t="s">
        <v>2</v>
      </c>
      <c r="M30">
        <v>0.25121700000000002</v>
      </c>
      <c r="N30">
        <f t="shared" si="2"/>
        <v>1.0099504378580062</v>
      </c>
    </row>
    <row r="31" spans="3:18">
      <c r="C31" t="s">
        <v>0</v>
      </c>
      <c r="D31">
        <v>1</v>
      </c>
      <c r="E31">
        <v>1989</v>
      </c>
      <c r="F31">
        <v>1</v>
      </c>
      <c r="G31">
        <v>1</v>
      </c>
      <c r="H31">
        <v>2</v>
      </c>
      <c r="I31">
        <v>3</v>
      </c>
      <c r="J31" t="s">
        <v>1</v>
      </c>
      <c r="K31">
        <v>2</v>
      </c>
      <c r="L31" t="s">
        <v>2</v>
      </c>
      <c r="M31">
        <v>0.25798900000000002</v>
      </c>
      <c r="N31">
        <f t="shared" si="2"/>
        <v>1.037175443988859</v>
      </c>
    </row>
    <row r="32" spans="3:18">
      <c r="C32" t="s">
        <v>0</v>
      </c>
      <c r="D32">
        <v>1</v>
      </c>
      <c r="E32">
        <v>1990</v>
      </c>
      <c r="F32">
        <v>1</v>
      </c>
      <c r="G32">
        <v>1</v>
      </c>
      <c r="H32">
        <v>2</v>
      </c>
      <c r="I32">
        <v>3</v>
      </c>
      <c r="J32" t="s">
        <v>1</v>
      </c>
      <c r="K32">
        <v>2</v>
      </c>
      <c r="L32" t="s">
        <v>2</v>
      </c>
      <c r="M32">
        <v>0.25401200000000002</v>
      </c>
      <c r="N32">
        <f t="shared" si="2"/>
        <v>1.0211869842454446</v>
      </c>
    </row>
    <row r="33" spans="3:14">
      <c r="C33" t="s">
        <v>0</v>
      </c>
      <c r="D33">
        <v>1</v>
      </c>
      <c r="E33">
        <v>1991</v>
      </c>
      <c r="F33">
        <v>1</v>
      </c>
      <c r="G33">
        <v>1</v>
      </c>
      <c r="H33">
        <v>2</v>
      </c>
      <c r="I33">
        <v>3</v>
      </c>
      <c r="J33" t="s">
        <v>1</v>
      </c>
      <c r="K33">
        <v>2</v>
      </c>
      <c r="L33" t="s">
        <v>2</v>
      </c>
      <c r="M33">
        <v>0.25214799999999998</v>
      </c>
      <c r="N33">
        <f t="shared" si="2"/>
        <v>1.0136932731663084</v>
      </c>
    </row>
    <row r="34" spans="3:14">
      <c r="C34" t="s">
        <v>0</v>
      </c>
      <c r="D34">
        <v>1</v>
      </c>
      <c r="E34">
        <v>1992</v>
      </c>
      <c r="F34">
        <v>1</v>
      </c>
      <c r="G34">
        <v>1</v>
      </c>
      <c r="H34">
        <v>2</v>
      </c>
      <c r="I34">
        <v>3</v>
      </c>
      <c r="J34" t="s">
        <v>1</v>
      </c>
      <c r="K34">
        <v>2</v>
      </c>
      <c r="L34" t="s">
        <v>2</v>
      </c>
      <c r="M34">
        <v>0.24995800000000001</v>
      </c>
      <c r="N34">
        <f t="shared" si="2"/>
        <v>1.0048889666945768</v>
      </c>
    </row>
    <row r="35" spans="3:14">
      <c r="C35" t="s">
        <v>0</v>
      </c>
      <c r="D35">
        <v>1</v>
      </c>
      <c r="E35">
        <v>1993</v>
      </c>
      <c r="F35">
        <v>1</v>
      </c>
      <c r="G35">
        <v>1</v>
      </c>
      <c r="H35">
        <v>2</v>
      </c>
      <c r="I35">
        <v>3</v>
      </c>
      <c r="J35" t="s">
        <v>1</v>
      </c>
      <c r="K35">
        <v>2</v>
      </c>
      <c r="L35" t="s">
        <v>2</v>
      </c>
      <c r="M35">
        <v>0.25159599999999999</v>
      </c>
      <c r="N35">
        <f t="shared" si="2"/>
        <v>1.0114741055076801</v>
      </c>
    </row>
    <row r="36" spans="3:14">
      <c r="C36" t="s">
        <v>0</v>
      </c>
      <c r="D36">
        <v>1</v>
      </c>
      <c r="E36">
        <v>1994</v>
      </c>
      <c r="F36">
        <v>1</v>
      </c>
      <c r="G36">
        <v>1</v>
      </c>
      <c r="H36">
        <v>2</v>
      </c>
      <c r="I36">
        <v>3</v>
      </c>
      <c r="J36" t="s">
        <v>1</v>
      </c>
      <c r="K36">
        <v>2</v>
      </c>
      <c r="L36" t="s">
        <v>2</v>
      </c>
      <c r="M36">
        <v>0.25205699999999998</v>
      </c>
      <c r="N36">
        <f t="shared" si="2"/>
        <v>1.0133274321211361</v>
      </c>
    </row>
    <row r="37" spans="3:14">
      <c r="C37" t="s">
        <v>0</v>
      </c>
      <c r="D37">
        <v>1</v>
      </c>
      <c r="E37">
        <v>1995</v>
      </c>
      <c r="F37">
        <v>1</v>
      </c>
      <c r="G37">
        <v>1</v>
      </c>
      <c r="H37">
        <v>2</v>
      </c>
      <c r="I37">
        <v>3</v>
      </c>
      <c r="J37" t="s">
        <v>1</v>
      </c>
      <c r="K37">
        <v>2</v>
      </c>
      <c r="L37" t="s">
        <v>2</v>
      </c>
      <c r="M37">
        <v>0.24856200000000001</v>
      </c>
      <c r="N37">
        <f t="shared" si="2"/>
        <v>0.99927672384775601</v>
      </c>
    </row>
    <row r="38" spans="3:14">
      <c r="C38" t="s">
        <v>0</v>
      </c>
      <c r="D38">
        <v>1</v>
      </c>
      <c r="E38">
        <v>1996</v>
      </c>
      <c r="F38">
        <v>1</v>
      </c>
      <c r="G38">
        <v>1</v>
      </c>
      <c r="H38">
        <v>2</v>
      </c>
      <c r="I38">
        <v>3</v>
      </c>
      <c r="J38" t="s">
        <v>1</v>
      </c>
      <c r="K38">
        <v>2</v>
      </c>
      <c r="L38" t="s">
        <v>2</v>
      </c>
      <c r="M38">
        <v>0.25230200000000003</v>
      </c>
      <c r="N38">
        <f t="shared" si="2"/>
        <v>1.0143123887812158</v>
      </c>
    </row>
    <row r="39" spans="3:14">
      <c r="C39" t="s">
        <v>0</v>
      </c>
      <c r="D39">
        <v>1</v>
      </c>
      <c r="E39">
        <v>1997</v>
      </c>
      <c r="F39">
        <v>1</v>
      </c>
      <c r="G39">
        <v>1</v>
      </c>
      <c r="H39">
        <v>2</v>
      </c>
      <c r="I39">
        <v>3</v>
      </c>
      <c r="J39" t="s">
        <v>1</v>
      </c>
      <c r="K39">
        <v>2</v>
      </c>
      <c r="L39" t="s">
        <v>2</v>
      </c>
      <c r="M39">
        <v>0.24612300000000001</v>
      </c>
      <c r="N39">
        <f t="shared" si="2"/>
        <v>0.98947137979088218</v>
      </c>
    </row>
    <row r="40" spans="3:14">
      <c r="C40" t="s">
        <v>0</v>
      </c>
      <c r="D40">
        <v>1</v>
      </c>
      <c r="E40">
        <v>1998</v>
      </c>
      <c r="F40">
        <v>1</v>
      </c>
      <c r="G40">
        <v>1</v>
      </c>
      <c r="H40">
        <v>2</v>
      </c>
      <c r="I40">
        <v>3</v>
      </c>
      <c r="J40" t="s">
        <v>1</v>
      </c>
      <c r="K40">
        <v>2</v>
      </c>
      <c r="L40" t="s">
        <v>2</v>
      </c>
      <c r="M40">
        <v>0.24618300000000001</v>
      </c>
      <c r="N40">
        <f t="shared" si="2"/>
        <v>0.98971259366682007</v>
      </c>
    </row>
    <row r="41" spans="3:14">
      <c r="C41" t="s">
        <v>0</v>
      </c>
      <c r="D41">
        <v>1</v>
      </c>
      <c r="E41">
        <v>1999</v>
      </c>
      <c r="F41">
        <v>1</v>
      </c>
      <c r="G41">
        <v>1</v>
      </c>
      <c r="H41">
        <v>2</v>
      </c>
      <c r="I41">
        <v>3</v>
      </c>
      <c r="J41" t="s">
        <v>1</v>
      </c>
      <c r="K41">
        <v>2</v>
      </c>
      <c r="L41" t="s">
        <v>2</v>
      </c>
      <c r="M41">
        <v>0.243037</v>
      </c>
      <c r="N41">
        <f t="shared" si="2"/>
        <v>0.97706494610514516</v>
      </c>
    </row>
    <row r="42" spans="3:14">
      <c r="C42" t="s">
        <v>0</v>
      </c>
      <c r="D42">
        <v>1</v>
      </c>
      <c r="E42">
        <v>2000</v>
      </c>
      <c r="F42">
        <v>1</v>
      </c>
      <c r="G42">
        <v>1</v>
      </c>
      <c r="H42">
        <v>2</v>
      </c>
      <c r="I42">
        <v>3</v>
      </c>
      <c r="J42" t="s">
        <v>1</v>
      </c>
      <c r="K42">
        <v>2</v>
      </c>
      <c r="L42" t="s">
        <v>2</v>
      </c>
      <c r="M42">
        <v>0.244945</v>
      </c>
      <c r="N42">
        <f t="shared" si="2"/>
        <v>0.98473554735996893</v>
      </c>
    </row>
    <row r="43" spans="3:14">
      <c r="C43" t="s">
        <v>0</v>
      </c>
      <c r="D43">
        <v>1</v>
      </c>
      <c r="E43">
        <v>2001</v>
      </c>
      <c r="F43">
        <v>1</v>
      </c>
      <c r="G43">
        <v>1</v>
      </c>
      <c r="H43">
        <v>2</v>
      </c>
      <c r="I43">
        <v>3</v>
      </c>
      <c r="J43" t="s">
        <v>1</v>
      </c>
      <c r="K43">
        <v>2</v>
      </c>
      <c r="L43" t="s">
        <v>2</v>
      </c>
      <c r="M43">
        <v>0.24235100000000001</v>
      </c>
      <c r="N43">
        <f t="shared" si="2"/>
        <v>0.9743070674569223</v>
      </c>
    </row>
    <row r="44" spans="3:14">
      <c r="C44" t="s">
        <v>0</v>
      </c>
      <c r="D44">
        <v>1</v>
      </c>
      <c r="E44">
        <v>2002</v>
      </c>
      <c r="F44">
        <v>1</v>
      </c>
      <c r="G44">
        <v>1</v>
      </c>
      <c r="H44">
        <v>2</v>
      </c>
      <c r="I44">
        <v>3</v>
      </c>
      <c r="J44" t="s">
        <v>1</v>
      </c>
      <c r="K44">
        <v>2</v>
      </c>
      <c r="L44" t="s">
        <v>2</v>
      </c>
      <c r="M44">
        <v>0.24074300000000001</v>
      </c>
      <c r="N44">
        <f t="shared" si="2"/>
        <v>0.96784253558178779</v>
      </c>
    </row>
    <row r="45" spans="3:14">
      <c r="C45" t="s">
        <v>0</v>
      </c>
      <c r="D45">
        <v>1</v>
      </c>
      <c r="E45">
        <v>2003</v>
      </c>
      <c r="F45">
        <v>1</v>
      </c>
      <c r="G45">
        <v>1</v>
      </c>
      <c r="H45">
        <v>2</v>
      </c>
      <c r="I45">
        <v>3</v>
      </c>
      <c r="J45" t="s">
        <v>1</v>
      </c>
      <c r="K45">
        <v>2</v>
      </c>
      <c r="L45" t="s">
        <v>2</v>
      </c>
      <c r="M45">
        <v>0.24483199999999999</v>
      </c>
      <c r="N45">
        <f t="shared" si="2"/>
        <v>0.98428126122695259</v>
      </c>
    </row>
    <row r="46" spans="3:14">
      <c r="C46" t="s">
        <v>0</v>
      </c>
      <c r="D46">
        <v>1</v>
      </c>
      <c r="E46">
        <v>2004</v>
      </c>
      <c r="F46">
        <v>1</v>
      </c>
      <c r="G46">
        <v>1</v>
      </c>
      <c r="H46">
        <v>2</v>
      </c>
      <c r="I46">
        <v>3</v>
      </c>
      <c r="J46" t="s">
        <v>1</v>
      </c>
      <c r="K46">
        <v>2</v>
      </c>
      <c r="L46" t="s">
        <v>2</v>
      </c>
      <c r="M46">
        <v>0.23943400000000001</v>
      </c>
      <c r="N46">
        <f t="shared" si="2"/>
        <v>0.96258005285507686</v>
      </c>
    </row>
    <row r="47" spans="3:14">
      <c r="C47" t="s">
        <v>0</v>
      </c>
      <c r="D47">
        <v>1</v>
      </c>
      <c r="E47">
        <v>2005</v>
      </c>
      <c r="F47">
        <v>1</v>
      </c>
      <c r="G47">
        <v>1</v>
      </c>
      <c r="H47">
        <v>2</v>
      </c>
      <c r="I47">
        <v>3</v>
      </c>
      <c r="J47" t="s">
        <v>1</v>
      </c>
      <c r="K47">
        <v>2</v>
      </c>
      <c r="L47" t="s">
        <v>2</v>
      </c>
      <c r="M47">
        <v>0.24277199999999999</v>
      </c>
      <c r="N47">
        <f t="shared" si="2"/>
        <v>0.97599958481975291</v>
      </c>
    </row>
    <row r="48" spans="3:14">
      <c r="M48">
        <f>AVERAGE(M26:M47)</f>
        <v>0.2487419090909091</v>
      </c>
      <c r="N48">
        <v>0.24874199999999999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2:R53"/>
  <sheetViews>
    <sheetView workbookViewId="0">
      <selection activeCell="N24" sqref="N24"/>
    </sheetView>
  </sheetViews>
  <sheetFormatPr defaultRowHeight="15"/>
  <cols>
    <col min="15" max="15" width="12" bestFit="1" customWidth="1"/>
  </cols>
  <sheetData>
    <row r="2" spans="3:18">
      <c r="C2" t="s">
        <v>0</v>
      </c>
      <c r="D2">
        <v>1</v>
      </c>
      <c r="E2">
        <v>1984</v>
      </c>
      <c r="F2">
        <v>1</v>
      </c>
      <c r="G2">
        <v>1</v>
      </c>
      <c r="H2">
        <v>2</v>
      </c>
      <c r="I2">
        <v>3</v>
      </c>
      <c r="J2" t="s">
        <v>30</v>
      </c>
      <c r="K2">
        <v>1</v>
      </c>
      <c r="L2" t="s">
        <v>2</v>
      </c>
      <c r="M2">
        <v>7.6119999999999998E-3</v>
      </c>
      <c r="N2">
        <f t="shared" ref="N2:N23" si="0">M2/$M$24</f>
        <v>1.017659427071306</v>
      </c>
      <c r="Q2" t="s">
        <v>31</v>
      </c>
      <c r="R2">
        <f>$N$24</f>
        <v>7.4799999999999997E-3</v>
      </c>
    </row>
    <row r="3" spans="3:18">
      <c r="C3" t="s">
        <v>0</v>
      </c>
      <c r="D3">
        <v>1</v>
      </c>
      <c r="E3">
        <v>1985</v>
      </c>
      <c r="F3">
        <v>1</v>
      </c>
      <c r="G3">
        <v>1</v>
      </c>
      <c r="H3">
        <v>2</v>
      </c>
      <c r="I3">
        <v>3</v>
      </c>
      <c r="J3" t="s">
        <v>1</v>
      </c>
      <c r="K3">
        <v>1</v>
      </c>
      <c r="L3" t="s">
        <v>2</v>
      </c>
      <c r="M3">
        <v>7.6099999999999996E-3</v>
      </c>
      <c r="N3">
        <f t="shared" si="0"/>
        <v>1.0173920441424906</v>
      </c>
      <c r="R3">
        <f t="shared" ref="R3:R23" si="1">$N$24</f>
        <v>7.4799999999999997E-3</v>
      </c>
    </row>
    <row r="4" spans="3:18">
      <c r="C4" t="s">
        <v>0</v>
      </c>
      <c r="D4">
        <v>1</v>
      </c>
      <c r="E4">
        <v>1986</v>
      </c>
      <c r="F4">
        <v>1</v>
      </c>
      <c r="G4">
        <v>1</v>
      </c>
      <c r="H4">
        <v>2</v>
      </c>
      <c r="I4">
        <v>3</v>
      </c>
      <c r="J4" t="s">
        <v>1</v>
      </c>
      <c r="K4">
        <v>1</v>
      </c>
      <c r="L4" t="s">
        <v>2</v>
      </c>
      <c r="M4">
        <v>7.5900000000000004E-3</v>
      </c>
      <c r="N4">
        <f t="shared" si="0"/>
        <v>1.014718214854337</v>
      </c>
      <c r="R4">
        <f t="shared" si="1"/>
        <v>7.4799999999999997E-3</v>
      </c>
    </row>
    <row r="5" spans="3:18">
      <c r="C5" t="s">
        <v>0</v>
      </c>
      <c r="D5">
        <v>1</v>
      </c>
      <c r="E5">
        <v>1987</v>
      </c>
      <c r="F5">
        <v>1</v>
      </c>
      <c r="G5">
        <v>1</v>
      </c>
      <c r="H5">
        <v>2</v>
      </c>
      <c r="I5">
        <v>3</v>
      </c>
      <c r="J5" t="s">
        <v>1</v>
      </c>
      <c r="K5">
        <v>1</v>
      </c>
      <c r="L5" t="s">
        <v>2</v>
      </c>
      <c r="M5">
        <v>7.6220000000000003E-3</v>
      </c>
      <c r="N5">
        <f t="shared" si="0"/>
        <v>1.0189963417153829</v>
      </c>
      <c r="R5">
        <f t="shared" si="1"/>
        <v>7.4799999999999997E-3</v>
      </c>
    </row>
    <row r="6" spans="3:18">
      <c r="C6" t="s">
        <v>0</v>
      </c>
      <c r="D6">
        <v>1</v>
      </c>
      <c r="E6">
        <v>1988</v>
      </c>
      <c r="F6">
        <v>1</v>
      </c>
      <c r="G6">
        <v>1</v>
      </c>
      <c r="H6">
        <v>2</v>
      </c>
      <c r="I6">
        <v>3</v>
      </c>
      <c r="J6" t="s">
        <v>1</v>
      </c>
      <c r="K6">
        <v>1</v>
      </c>
      <c r="L6" t="s">
        <v>2</v>
      </c>
      <c r="M6">
        <v>7.554E-3</v>
      </c>
      <c r="N6">
        <f t="shared" si="0"/>
        <v>1.0099053221356602</v>
      </c>
      <c r="R6">
        <f t="shared" si="1"/>
        <v>7.4799999999999997E-3</v>
      </c>
    </row>
    <row r="7" spans="3:18">
      <c r="C7" t="s">
        <v>0</v>
      </c>
      <c r="D7">
        <v>1</v>
      </c>
      <c r="E7">
        <v>1989</v>
      </c>
      <c r="F7">
        <v>1</v>
      </c>
      <c r="G7">
        <v>1</v>
      </c>
      <c r="H7">
        <v>2</v>
      </c>
      <c r="I7">
        <v>3</v>
      </c>
      <c r="J7" t="s">
        <v>1</v>
      </c>
      <c r="K7">
        <v>1</v>
      </c>
      <c r="L7" t="s">
        <v>2</v>
      </c>
      <c r="M7">
        <v>7.7580000000000001E-3</v>
      </c>
      <c r="N7">
        <f t="shared" si="0"/>
        <v>1.0371783808748283</v>
      </c>
      <c r="R7">
        <f t="shared" si="1"/>
        <v>7.4799999999999997E-3</v>
      </c>
    </row>
    <row r="8" spans="3:18">
      <c r="C8" t="s">
        <v>0</v>
      </c>
      <c r="D8">
        <v>1</v>
      </c>
      <c r="E8">
        <v>1990</v>
      </c>
      <c r="F8">
        <v>1</v>
      </c>
      <c r="G8">
        <v>1</v>
      </c>
      <c r="H8">
        <v>2</v>
      </c>
      <c r="I8">
        <v>3</v>
      </c>
      <c r="J8" t="s">
        <v>1</v>
      </c>
      <c r="K8">
        <v>1</v>
      </c>
      <c r="L8" t="s">
        <v>2</v>
      </c>
      <c r="M8">
        <v>7.6379999999999998E-3</v>
      </c>
      <c r="N8">
        <f t="shared" si="0"/>
        <v>1.0211354051459058</v>
      </c>
      <c r="R8">
        <f t="shared" si="1"/>
        <v>7.4799999999999997E-3</v>
      </c>
    </row>
    <row r="9" spans="3:18">
      <c r="C9" t="s">
        <v>0</v>
      </c>
      <c r="D9">
        <v>1</v>
      </c>
      <c r="E9">
        <v>1991</v>
      </c>
      <c r="F9">
        <v>1</v>
      </c>
      <c r="G9">
        <v>1</v>
      </c>
      <c r="H9">
        <v>2</v>
      </c>
      <c r="I9">
        <v>3</v>
      </c>
      <c r="J9" t="s">
        <v>1</v>
      </c>
      <c r="K9">
        <v>1</v>
      </c>
      <c r="L9" t="s">
        <v>2</v>
      </c>
      <c r="M9">
        <v>7.5820000000000002E-3</v>
      </c>
      <c r="N9">
        <f t="shared" si="0"/>
        <v>1.0136486831390754</v>
      </c>
      <c r="R9">
        <f t="shared" si="1"/>
        <v>7.4799999999999997E-3</v>
      </c>
    </row>
    <row r="10" spans="3:18">
      <c r="C10" t="s">
        <v>0</v>
      </c>
      <c r="D10">
        <v>1</v>
      </c>
      <c r="E10">
        <v>1992</v>
      </c>
      <c r="F10">
        <v>1</v>
      </c>
      <c r="G10">
        <v>1</v>
      </c>
      <c r="H10">
        <v>2</v>
      </c>
      <c r="I10">
        <v>3</v>
      </c>
      <c r="J10" t="s">
        <v>1</v>
      </c>
      <c r="K10">
        <v>1</v>
      </c>
      <c r="L10" t="s">
        <v>2</v>
      </c>
      <c r="M10">
        <v>7.5170000000000002E-3</v>
      </c>
      <c r="N10">
        <f t="shared" si="0"/>
        <v>1.004958737952576</v>
      </c>
      <c r="R10">
        <f t="shared" si="1"/>
        <v>7.4799999999999997E-3</v>
      </c>
    </row>
    <row r="11" spans="3:18">
      <c r="C11" t="s">
        <v>0</v>
      </c>
      <c r="D11">
        <v>1</v>
      </c>
      <c r="E11">
        <v>1993</v>
      </c>
      <c r="F11">
        <v>1</v>
      </c>
      <c r="G11">
        <v>1</v>
      </c>
      <c r="H11">
        <v>2</v>
      </c>
      <c r="I11">
        <v>3</v>
      </c>
      <c r="J11" t="s">
        <v>1</v>
      </c>
      <c r="K11">
        <v>1</v>
      </c>
      <c r="L11" t="s">
        <v>2</v>
      </c>
      <c r="M11">
        <v>7.5659999999999998E-3</v>
      </c>
      <c r="N11">
        <f t="shared" si="0"/>
        <v>1.0115096197085525</v>
      </c>
      <c r="R11">
        <f t="shared" si="1"/>
        <v>7.4799999999999997E-3</v>
      </c>
    </row>
    <row r="12" spans="3:18">
      <c r="C12" t="s">
        <v>0</v>
      </c>
      <c r="D12">
        <v>1</v>
      </c>
      <c r="E12">
        <v>1994</v>
      </c>
      <c r="F12">
        <v>1</v>
      </c>
      <c r="G12">
        <v>1</v>
      </c>
      <c r="H12">
        <v>2</v>
      </c>
      <c r="I12">
        <v>3</v>
      </c>
      <c r="J12" t="s">
        <v>1</v>
      </c>
      <c r="K12">
        <v>1</v>
      </c>
      <c r="L12" t="s">
        <v>2</v>
      </c>
      <c r="M12">
        <v>7.5799999999999999E-3</v>
      </c>
      <c r="N12">
        <f t="shared" si="0"/>
        <v>1.0133813002102601</v>
      </c>
      <c r="R12">
        <f t="shared" si="1"/>
        <v>7.4799999999999997E-3</v>
      </c>
    </row>
    <row r="13" spans="3:18">
      <c r="C13" t="s">
        <v>0</v>
      </c>
      <c r="D13">
        <v>1</v>
      </c>
      <c r="E13">
        <v>1995</v>
      </c>
      <c r="F13">
        <v>1</v>
      </c>
      <c r="G13">
        <v>1</v>
      </c>
      <c r="H13">
        <v>2</v>
      </c>
      <c r="I13">
        <v>3</v>
      </c>
      <c r="J13" t="s">
        <v>1</v>
      </c>
      <c r="K13">
        <v>1</v>
      </c>
      <c r="L13" t="s">
        <v>2</v>
      </c>
      <c r="M13">
        <v>7.4749999999999999E-3</v>
      </c>
      <c r="N13">
        <f t="shared" si="0"/>
        <v>0.99934369644745302</v>
      </c>
      <c r="R13">
        <f t="shared" si="1"/>
        <v>7.4799999999999997E-3</v>
      </c>
    </row>
    <row r="14" spans="3:18">
      <c r="C14" t="s">
        <v>0</v>
      </c>
      <c r="D14">
        <v>1</v>
      </c>
      <c r="E14">
        <v>1996</v>
      </c>
      <c r="F14">
        <v>1</v>
      </c>
      <c r="G14">
        <v>1</v>
      </c>
      <c r="H14">
        <v>2</v>
      </c>
      <c r="I14">
        <v>3</v>
      </c>
      <c r="J14" t="s">
        <v>1</v>
      </c>
      <c r="K14">
        <v>1</v>
      </c>
      <c r="L14" t="s">
        <v>2</v>
      </c>
      <c r="M14">
        <v>7.587E-3</v>
      </c>
      <c r="N14">
        <f t="shared" si="0"/>
        <v>1.014317140461114</v>
      </c>
      <c r="R14">
        <f t="shared" si="1"/>
        <v>7.4799999999999997E-3</v>
      </c>
    </row>
    <row r="15" spans="3:18">
      <c r="C15" t="s">
        <v>0</v>
      </c>
      <c r="D15">
        <v>1</v>
      </c>
      <c r="E15">
        <v>1997</v>
      </c>
      <c r="F15">
        <v>1</v>
      </c>
      <c r="G15">
        <v>1</v>
      </c>
      <c r="H15">
        <v>2</v>
      </c>
      <c r="I15">
        <v>3</v>
      </c>
      <c r="J15" t="s">
        <v>1</v>
      </c>
      <c r="K15">
        <v>1</v>
      </c>
      <c r="L15" t="s">
        <v>2</v>
      </c>
      <c r="M15">
        <v>7.4009999999999996E-3</v>
      </c>
      <c r="N15">
        <f t="shared" si="0"/>
        <v>0.9894505280812842</v>
      </c>
      <c r="R15">
        <f t="shared" si="1"/>
        <v>7.4799999999999997E-3</v>
      </c>
    </row>
    <row r="16" spans="3:18">
      <c r="C16" t="s">
        <v>0</v>
      </c>
      <c r="D16">
        <v>1</v>
      </c>
      <c r="E16">
        <v>1998</v>
      </c>
      <c r="F16">
        <v>1</v>
      </c>
      <c r="G16">
        <v>1</v>
      </c>
      <c r="H16">
        <v>2</v>
      </c>
      <c r="I16">
        <v>3</v>
      </c>
      <c r="J16" t="s">
        <v>1</v>
      </c>
      <c r="K16">
        <v>1</v>
      </c>
      <c r="L16" t="s">
        <v>2</v>
      </c>
      <c r="M16">
        <v>7.4029999999999999E-3</v>
      </c>
      <c r="N16">
        <f t="shared" si="0"/>
        <v>0.98971791101009965</v>
      </c>
      <c r="R16">
        <f t="shared" si="1"/>
        <v>7.4799999999999997E-3</v>
      </c>
    </row>
    <row r="17" spans="3:18">
      <c r="C17" t="s">
        <v>0</v>
      </c>
      <c r="D17">
        <v>1</v>
      </c>
      <c r="E17">
        <v>1999</v>
      </c>
      <c r="F17">
        <v>1</v>
      </c>
      <c r="G17">
        <v>1</v>
      </c>
      <c r="H17">
        <v>2</v>
      </c>
      <c r="I17">
        <v>3</v>
      </c>
      <c r="J17" t="s">
        <v>1</v>
      </c>
      <c r="K17">
        <v>1</v>
      </c>
      <c r="L17" t="s">
        <v>2</v>
      </c>
      <c r="M17">
        <v>7.3080000000000003E-3</v>
      </c>
      <c r="N17">
        <f t="shared" si="0"/>
        <v>0.97701722189136953</v>
      </c>
      <c r="R17">
        <f t="shared" si="1"/>
        <v>7.4799999999999997E-3</v>
      </c>
    </row>
    <row r="18" spans="3:18">
      <c r="C18" t="s">
        <v>0</v>
      </c>
      <c r="D18">
        <v>1</v>
      </c>
      <c r="E18">
        <v>2000</v>
      </c>
      <c r="F18">
        <v>1</v>
      </c>
      <c r="G18">
        <v>1</v>
      </c>
      <c r="H18">
        <v>2</v>
      </c>
      <c r="I18">
        <v>3</v>
      </c>
      <c r="J18" t="s">
        <v>1</v>
      </c>
      <c r="K18">
        <v>1</v>
      </c>
      <c r="L18" t="s">
        <v>2</v>
      </c>
      <c r="M18">
        <v>7.3660000000000002E-3</v>
      </c>
      <c r="N18">
        <f t="shared" si="0"/>
        <v>0.98477132682701529</v>
      </c>
      <c r="R18">
        <f t="shared" si="1"/>
        <v>7.4799999999999997E-3</v>
      </c>
    </row>
    <row r="19" spans="3:18">
      <c r="C19" t="s">
        <v>0</v>
      </c>
      <c r="D19">
        <v>1</v>
      </c>
      <c r="E19">
        <v>2001</v>
      </c>
      <c r="F19">
        <v>1</v>
      </c>
      <c r="G19">
        <v>1</v>
      </c>
      <c r="H19">
        <v>2</v>
      </c>
      <c r="I19">
        <v>3</v>
      </c>
      <c r="J19" t="s">
        <v>1</v>
      </c>
      <c r="K19">
        <v>1</v>
      </c>
      <c r="L19" t="s">
        <v>2</v>
      </c>
      <c r="M19">
        <v>7.2880000000000002E-3</v>
      </c>
      <c r="N19">
        <f t="shared" si="0"/>
        <v>0.97434339260321579</v>
      </c>
      <c r="R19">
        <f t="shared" si="1"/>
        <v>7.4799999999999997E-3</v>
      </c>
    </row>
    <row r="20" spans="3:18">
      <c r="C20" t="s">
        <v>0</v>
      </c>
      <c r="D20">
        <v>1</v>
      </c>
      <c r="E20">
        <v>2002</v>
      </c>
      <c r="F20">
        <v>1</v>
      </c>
      <c r="G20">
        <v>1</v>
      </c>
      <c r="H20">
        <v>2</v>
      </c>
      <c r="I20">
        <v>3</v>
      </c>
      <c r="J20" t="s">
        <v>1</v>
      </c>
      <c r="K20">
        <v>1</v>
      </c>
      <c r="L20" t="s">
        <v>2</v>
      </c>
      <c r="M20">
        <v>7.2389999999999998E-3</v>
      </c>
      <c r="N20">
        <f t="shared" si="0"/>
        <v>0.96779251084723916</v>
      </c>
      <c r="R20">
        <f t="shared" si="1"/>
        <v>7.4799999999999997E-3</v>
      </c>
    </row>
    <row r="21" spans="3:18">
      <c r="C21" t="s">
        <v>0</v>
      </c>
      <c r="D21">
        <v>1</v>
      </c>
      <c r="E21">
        <v>2003</v>
      </c>
      <c r="F21">
        <v>1</v>
      </c>
      <c r="G21">
        <v>1</v>
      </c>
      <c r="H21">
        <v>2</v>
      </c>
      <c r="I21">
        <v>3</v>
      </c>
      <c r="J21" t="s">
        <v>1</v>
      </c>
      <c r="K21">
        <v>1</v>
      </c>
      <c r="L21" t="s">
        <v>2</v>
      </c>
      <c r="M21">
        <v>7.3619999999999996E-3</v>
      </c>
      <c r="N21">
        <f t="shared" si="0"/>
        <v>0.9842365609693845</v>
      </c>
      <c r="R21">
        <f t="shared" si="1"/>
        <v>7.4799999999999997E-3</v>
      </c>
    </row>
    <row r="22" spans="3:18">
      <c r="C22" t="s">
        <v>0</v>
      </c>
      <c r="D22">
        <v>1</v>
      </c>
      <c r="E22">
        <v>2004</v>
      </c>
      <c r="F22">
        <v>1</v>
      </c>
      <c r="G22">
        <v>1</v>
      </c>
      <c r="H22">
        <v>2</v>
      </c>
      <c r="I22">
        <v>3</v>
      </c>
      <c r="J22" t="s">
        <v>1</v>
      </c>
      <c r="K22">
        <v>1</v>
      </c>
      <c r="L22" t="s">
        <v>2</v>
      </c>
      <c r="M22">
        <v>7.1999999999999998E-3</v>
      </c>
      <c r="N22">
        <f t="shared" si="0"/>
        <v>0.96257854373533935</v>
      </c>
      <c r="R22">
        <f t="shared" si="1"/>
        <v>7.4799999999999997E-3</v>
      </c>
    </row>
    <row r="23" spans="3:18">
      <c r="C23" t="s">
        <v>0</v>
      </c>
      <c r="D23">
        <v>1</v>
      </c>
      <c r="E23">
        <v>2005</v>
      </c>
      <c r="F23">
        <v>1</v>
      </c>
      <c r="G23">
        <v>1</v>
      </c>
      <c r="H23">
        <v>2</v>
      </c>
      <c r="I23">
        <v>3</v>
      </c>
      <c r="J23" t="s">
        <v>1</v>
      </c>
      <c r="K23">
        <v>1</v>
      </c>
      <c r="L23" t="s">
        <v>2</v>
      </c>
      <c r="M23">
        <v>7.3000000000000001E-3</v>
      </c>
      <c r="N23">
        <f t="shared" si="0"/>
        <v>0.97594769017610805</v>
      </c>
      <c r="R23">
        <f t="shared" si="1"/>
        <v>7.4799999999999997E-3</v>
      </c>
    </row>
    <row r="24" spans="3:18">
      <c r="M24">
        <f>AVERAGE(M2:M23)</f>
        <v>7.4799090909090917E-3</v>
      </c>
      <c r="N24">
        <v>7.4799999999999997E-3</v>
      </c>
    </row>
    <row r="26" spans="3:18">
      <c r="C26" t="s">
        <v>0</v>
      </c>
      <c r="D26">
        <v>1</v>
      </c>
      <c r="E26">
        <v>1984</v>
      </c>
      <c r="F26">
        <v>1</v>
      </c>
      <c r="G26">
        <v>1</v>
      </c>
      <c r="H26">
        <v>2</v>
      </c>
      <c r="I26">
        <v>3</v>
      </c>
      <c r="J26" t="s">
        <v>1</v>
      </c>
      <c r="K26">
        <v>2</v>
      </c>
      <c r="L26" t="s">
        <v>2</v>
      </c>
      <c r="M26">
        <v>0.25311800000000001</v>
      </c>
      <c r="N26">
        <f>M26/$M$48</f>
        <v>1.0175928974939705</v>
      </c>
    </row>
    <row r="27" spans="3:18">
      <c r="C27" t="s">
        <v>0</v>
      </c>
      <c r="D27">
        <v>1</v>
      </c>
      <c r="E27">
        <v>1985</v>
      </c>
      <c r="F27">
        <v>1</v>
      </c>
      <c r="G27">
        <v>1</v>
      </c>
      <c r="H27">
        <v>2</v>
      </c>
      <c r="I27">
        <v>3</v>
      </c>
      <c r="J27" t="s">
        <v>1</v>
      </c>
      <c r="K27">
        <v>2</v>
      </c>
      <c r="L27" t="s">
        <v>2</v>
      </c>
      <c r="M27">
        <v>0.25307200000000002</v>
      </c>
      <c r="N27">
        <f t="shared" ref="N27:N47" si="2">M27/$M$48</f>
        <v>1.0174079668557516</v>
      </c>
    </row>
    <row r="28" spans="3:18">
      <c r="C28" t="s">
        <v>0</v>
      </c>
      <c r="D28">
        <v>1</v>
      </c>
      <c r="E28">
        <v>1986</v>
      </c>
      <c r="F28">
        <v>1</v>
      </c>
      <c r="G28">
        <v>1</v>
      </c>
      <c r="H28">
        <v>2</v>
      </c>
      <c r="I28">
        <v>3</v>
      </c>
      <c r="J28" t="s">
        <v>1</v>
      </c>
      <c r="K28">
        <v>2</v>
      </c>
      <c r="L28" t="s">
        <v>2</v>
      </c>
      <c r="M28">
        <v>0.252411</v>
      </c>
      <c r="N28">
        <f t="shared" si="2"/>
        <v>1.0147505939891694</v>
      </c>
    </row>
    <row r="29" spans="3:18">
      <c r="C29" t="s">
        <v>0</v>
      </c>
      <c r="D29">
        <v>1</v>
      </c>
      <c r="E29">
        <v>1987</v>
      </c>
      <c r="F29">
        <v>1</v>
      </c>
      <c r="G29">
        <v>1</v>
      </c>
      <c r="H29">
        <v>2</v>
      </c>
      <c r="I29">
        <v>3</v>
      </c>
      <c r="J29" t="s">
        <v>1</v>
      </c>
      <c r="K29">
        <v>2</v>
      </c>
      <c r="L29" t="s">
        <v>2</v>
      </c>
      <c r="M29">
        <v>0.25346000000000002</v>
      </c>
      <c r="N29">
        <f t="shared" si="2"/>
        <v>1.0189678165868163</v>
      </c>
    </row>
    <row r="30" spans="3:18">
      <c r="C30" t="s">
        <v>0</v>
      </c>
      <c r="D30">
        <v>1</v>
      </c>
      <c r="E30">
        <v>1988</v>
      </c>
      <c r="F30">
        <v>1</v>
      </c>
      <c r="G30">
        <v>1</v>
      </c>
      <c r="H30">
        <v>2</v>
      </c>
      <c r="I30">
        <v>3</v>
      </c>
      <c r="J30" t="s">
        <v>1</v>
      </c>
      <c r="K30">
        <v>2</v>
      </c>
      <c r="L30" t="s">
        <v>2</v>
      </c>
      <c r="M30">
        <v>0.25121700000000002</v>
      </c>
      <c r="N30">
        <f t="shared" si="2"/>
        <v>1.0099504378580062</v>
      </c>
    </row>
    <row r="31" spans="3:18">
      <c r="C31" t="s">
        <v>0</v>
      </c>
      <c r="D31">
        <v>1</v>
      </c>
      <c r="E31">
        <v>1989</v>
      </c>
      <c r="F31">
        <v>1</v>
      </c>
      <c r="G31">
        <v>1</v>
      </c>
      <c r="H31">
        <v>2</v>
      </c>
      <c r="I31">
        <v>3</v>
      </c>
      <c r="J31" t="s">
        <v>1</v>
      </c>
      <c r="K31">
        <v>2</v>
      </c>
      <c r="L31" t="s">
        <v>2</v>
      </c>
      <c r="M31">
        <v>0.25798900000000002</v>
      </c>
      <c r="N31">
        <f t="shared" si="2"/>
        <v>1.037175443988859</v>
      </c>
    </row>
    <row r="32" spans="3:18">
      <c r="C32" t="s">
        <v>0</v>
      </c>
      <c r="D32">
        <v>1</v>
      </c>
      <c r="E32">
        <v>1990</v>
      </c>
      <c r="F32">
        <v>1</v>
      </c>
      <c r="G32">
        <v>1</v>
      </c>
      <c r="H32">
        <v>2</v>
      </c>
      <c r="I32">
        <v>3</v>
      </c>
      <c r="J32" t="s">
        <v>1</v>
      </c>
      <c r="K32">
        <v>2</v>
      </c>
      <c r="L32" t="s">
        <v>2</v>
      </c>
      <c r="M32">
        <v>0.25401200000000002</v>
      </c>
      <c r="N32">
        <f t="shared" si="2"/>
        <v>1.0211869842454446</v>
      </c>
      <c r="R32">
        <v>7.6119999999999998E-3</v>
      </c>
    </row>
    <row r="33" spans="3:18">
      <c r="C33" t="s">
        <v>0</v>
      </c>
      <c r="D33">
        <v>1</v>
      </c>
      <c r="E33">
        <v>1991</v>
      </c>
      <c r="F33">
        <v>1</v>
      </c>
      <c r="G33">
        <v>1</v>
      </c>
      <c r="H33">
        <v>2</v>
      </c>
      <c r="I33">
        <v>3</v>
      </c>
      <c r="J33" t="s">
        <v>1</v>
      </c>
      <c r="K33">
        <v>2</v>
      </c>
      <c r="L33" t="s">
        <v>2</v>
      </c>
      <c r="M33">
        <v>0.25214799999999998</v>
      </c>
      <c r="N33">
        <f t="shared" si="2"/>
        <v>1.0136932731663084</v>
      </c>
      <c r="R33">
        <v>7.6099999999999996E-3</v>
      </c>
    </row>
    <row r="34" spans="3:18">
      <c r="C34" t="s">
        <v>0</v>
      </c>
      <c r="D34">
        <v>1</v>
      </c>
      <c r="E34">
        <v>1992</v>
      </c>
      <c r="F34">
        <v>1</v>
      </c>
      <c r="G34">
        <v>1</v>
      </c>
      <c r="H34">
        <v>2</v>
      </c>
      <c r="I34">
        <v>3</v>
      </c>
      <c r="J34" t="s">
        <v>1</v>
      </c>
      <c r="K34">
        <v>2</v>
      </c>
      <c r="L34" t="s">
        <v>2</v>
      </c>
      <c r="M34">
        <v>0.24995800000000001</v>
      </c>
      <c r="N34">
        <f t="shared" si="2"/>
        <v>1.0048889666945768</v>
      </c>
      <c r="R34">
        <v>7.5900000000000004E-3</v>
      </c>
    </row>
    <row r="35" spans="3:18">
      <c r="C35" t="s">
        <v>0</v>
      </c>
      <c r="D35">
        <v>1</v>
      </c>
      <c r="E35">
        <v>1993</v>
      </c>
      <c r="F35">
        <v>1</v>
      </c>
      <c r="G35">
        <v>1</v>
      </c>
      <c r="H35">
        <v>2</v>
      </c>
      <c r="I35">
        <v>3</v>
      </c>
      <c r="J35" t="s">
        <v>1</v>
      </c>
      <c r="K35">
        <v>2</v>
      </c>
      <c r="L35" t="s">
        <v>2</v>
      </c>
      <c r="M35">
        <v>0.25159599999999999</v>
      </c>
      <c r="N35">
        <f t="shared" si="2"/>
        <v>1.0114741055076801</v>
      </c>
      <c r="R35">
        <v>7.6220000000000003E-3</v>
      </c>
    </row>
    <row r="36" spans="3:18">
      <c r="C36" t="s">
        <v>0</v>
      </c>
      <c r="D36">
        <v>1</v>
      </c>
      <c r="E36">
        <v>1994</v>
      </c>
      <c r="F36">
        <v>1</v>
      </c>
      <c r="G36">
        <v>1</v>
      </c>
      <c r="H36">
        <v>2</v>
      </c>
      <c r="I36">
        <v>3</v>
      </c>
      <c r="J36" t="s">
        <v>1</v>
      </c>
      <c r="K36">
        <v>2</v>
      </c>
      <c r="L36" t="s">
        <v>2</v>
      </c>
      <c r="M36">
        <v>0.25205699999999998</v>
      </c>
      <c r="N36">
        <f t="shared" si="2"/>
        <v>1.0133274321211361</v>
      </c>
      <c r="R36">
        <v>7.554E-3</v>
      </c>
    </row>
    <row r="37" spans="3:18">
      <c r="C37" t="s">
        <v>0</v>
      </c>
      <c r="D37">
        <v>1</v>
      </c>
      <c r="E37">
        <v>1995</v>
      </c>
      <c r="F37">
        <v>1</v>
      </c>
      <c r="G37">
        <v>1</v>
      </c>
      <c r="H37">
        <v>2</v>
      </c>
      <c r="I37">
        <v>3</v>
      </c>
      <c r="J37" t="s">
        <v>1</v>
      </c>
      <c r="K37">
        <v>2</v>
      </c>
      <c r="L37" t="s">
        <v>2</v>
      </c>
      <c r="M37">
        <v>0.24856200000000001</v>
      </c>
      <c r="N37">
        <f t="shared" si="2"/>
        <v>0.99927672384775601</v>
      </c>
      <c r="R37">
        <v>7.7580000000000001E-3</v>
      </c>
    </row>
    <row r="38" spans="3:18">
      <c r="C38" t="s">
        <v>0</v>
      </c>
      <c r="D38">
        <v>1</v>
      </c>
      <c r="E38">
        <v>1996</v>
      </c>
      <c r="F38">
        <v>1</v>
      </c>
      <c r="G38">
        <v>1</v>
      </c>
      <c r="H38">
        <v>2</v>
      </c>
      <c r="I38">
        <v>3</v>
      </c>
      <c r="J38" t="s">
        <v>1</v>
      </c>
      <c r="K38">
        <v>2</v>
      </c>
      <c r="L38" t="s">
        <v>2</v>
      </c>
      <c r="M38">
        <v>0.25230200000000003</v>
      </c>
      <c r="N38">
        <f t="shared" si="2"/>
        <v>1.0143123887812158</v>
      </c>
      <c r="R38">
        <v>7.6379999999999998E-3</v>
      </c>
    </row>
    <row r="39" spans="3:18">
      <c r="C39" t="s">
        <v>0</v>
      </c>
      <c r="D39">
        <v>1</v>
      </c>
      <c r="E39">
        <v>1997</v>
      </c>
      <c r="F39">
        <v>1</v>
      </c>
      <c r="G39">
        <v>1</v>
      </c>
      <c r="H39">
        <v>2</v>
      </c>
      <c r="I39">
        <v>3</v>
      </c>
      <c r="J39" t="s">
        <v>1</v>
      </c>
      <c r="K39">
        <v>2</v>
      </c>
      <c r="L39" t="s">
        <v>2</v>
      </c>
      <c r="M39">
        <v>0.24612300000000001</v>
      </c>
      <c r="N39">
        <f t="shared" si="2"/>
        <v>0.98947137979088218</v>
      </c>
      <c r="R39">
        <v>7.5820000000000002E-3</v>
      </c>
    </row>
    <row r="40" spans="3:18">
      <c r="C40" t="s">
        <v>0</v>
      </c>
      <c r="D40">
        <v>1</v>
      </c>
      <c r="E40">
        <v>1998</v>
      </c>
      <c r="F40">
        <v>1</v>
      </c>
      <c r="G40">
        <v>1</v>
      </c>
      <c r="H40">
        <v>2</v>
      </c>
      <c r="I40">
        <v>3</v>
      </c>
      <c r="J40" t="s">
        <v>1</v>
      </c>
      <c r="K40">
        <v>2</v>
      </c>
      <c r="L40" t="s">
        <v>2</v>
      </c>
      <c r="M40">
        <v>0.24618300000000001</v>
      </c>
      <c r="N40">
        <f t="shared" si="2"/>
        <v>0.98971259366682007</v>
      </c>
      <c r="R40">
        <v>7.5170000000000002E-3</v>
      </c>
    </row>
    <row r="41" spans="3:18">
      <c r="C41" t="s">
        <v>0</v>
      </c>
      <c r="D41">
        <v>1</v>
      </c>
      <c r="E41">
        <v>1999</v>
      </c>
      <c r="F41">
        <v>1</v>
      </c>
      <c r="G41">
        <v>1</v>
      </c>
      <c r="H41">
        <v>2</v>
      </c>
      <c r="I41">
        <v>3</v>
      </c>
      <c r="J41" t="s">
        <v>1</v>
      </c>
      <c r="K41">
        <v>2</v>
      </c>
      <c r="L41" t="s">
        <v>2</v>
      </c>
      <c r="M41">
        <v>0.243037</v>
      </c>
      <c r="N41">
        <f t="shared" si="2"/>
        <v>0.97706494610514516</v>
      </c>
      <c r="R41">
        <v>7.5659999999999998E-3</v>
      </c>
    </row>
    <row r="42" spans="3:18">
      <c r="C42" t="s">
        <v>0</v>
      </c>
      <c r="D42">
        <v>1</v>
      </c>
      <c r="E42">
        <v>2000</v>
      </c>
      <c r="F42">
        <v>1</v>
      </c>
      <c r="G42">
        <v>1</v>
      </c>
      <c r="H42">
        <v>2</v>
      </c>
      <c r="I42">
        <v>3</v>
      </c>
      <c r="J42" t="s">
        <v>1</v>
      </c>
      <c r="K42">
        <v>2</v>
      </c>
      <c r="L42" t="s">
        <v>2</v>
      </c>
      <c r="M42">
        <v>0.244945</v>
      </c>
      <c r="N42">
        <f t="shared" si="2"/>
        <v>0.98473554735996893</v>
      </c>
      <c r="R42">
        <v>7.5799999999999999E-3</v>
      </c>
    </row>
    <row r="43" spans="3:18">
      <c r="C43" t="s">
        <v>0</v>
      </c>
      <c r="D43">
        <v>1</v>
      </c>
      <c r="E43">
        <v>2001</v>
      </c>
      <c r="F43">
        <v>1</v>
      </c>
      <c r="G43">
        <v>1</v>
      </c>
      <c r="H43">
        <v>2</v>
      </c>
      <c r="I43">
        <v>3</v>
      </c>
      <c r="J43" t="s">
        <v>1</v>
      </c>
      <c r="K43">
        <v>2</v>
      </c>
      <c r="L43" t="s">
        <v>2</v>
      </c>
      <c r="M43">
        <v>0.24235100000000001</v>
      </c>
      <c r="N43">
        <f t="shared" si="2"/>
        <v>0.9743070674569223</v>
      </c>
      <c r="R43">
        <v>7.4749999999999999E-3</v>
      </c>
    </row>
    <row r="44" spans="3:18">
      <c r="C44" t="s">
        <v>0</v>
      </c>
      <c r="D44">
        <v>1</v>
      </c>
      <c r="E44">
        <v>2002</v>
      </c>
      <c r="F44">
        <v>1</v>
      </c>
      <c r="G44">
        <v>1</v>
      </c>
      <c r="H44">
        <v>2</v>
      </c>
      <c r="I44">
        <v>3</v>
      </c>
      <c r="J44" t="s">
        <v>1</v>
      </c>
      <c r="K44">
        <v>2</v>
      </c>
      <c r="L44" t="s">
        <v>2</v>
      </c>
      <c r="M44">
        <v>0.24074300000000001</v>
      </c>
      <c r="N44">
        <f t="shared" si="2"/>
        <v>0.96784253558178779</v>
      </c>
      <c r="R44">
        <v>7.587E-3</v>
      </c>
    </row>
    <row r="45" spans="3:18">
      <c r="C45" t="s">
        <v>0</v>
      </c>
      <c r="D45">
        <v>1</v>
      </c>
      <c r="E45">
        <v>2003</v>
      </c>
      <c r="F45">
        <v>1</v>
      </c>
      <c r="G45">
        <v>1</v>
      </c>
      <c r="H45">
        <v>2</v>
      </c>
      <c r="I45">
        <v>3</v>
      </c>
      <c r="J45" t="s">
        <v>1</v>
      </c>
      <c r="K45">
        <v>2</v>
      </c>
      <c r="L45" t="s">
        <v>2</v>
      </c>
      <c r="M45">
        <v>0.24483199999999999</v>
      </c>
      <c r="N45">
        <f t="shared" si="2"/>
        <v>0.98428126122695259</v>
      </c>
      <c r="R45">
        <v>7.4009999999999996E-3</v>
      </c>
    </row>
    <row r="46" spans="3:18">
      <c r="C46" t="s">
        <v>0</v>
      </c>
      <c r="D46">
        <v>1</v>
      </c>
      <c r="E46">
        <v>2004</v>
      </c>
      <c r="F46">
        <v>1</v>
      </c>
      <c r="G46">
        <v>1</v>
      </c>
      <c r="H46">
        <v>2</v>
      </c>
      <c r="I46">
        <v>3</v>
      </c>
      <c r="J46" t="s">
        <v>1</v>
      </c>
      <c r="K46">
        <v>2</v>
      </c>
      <c r="L46" t="s">
        <v>2</v>
      </c>
      <c r="M46">
        <v>0.23943400000000001</v>
      </c>
      <c r="N46">
        <f t="shared" si="2"/>
        <v>0.96258005285507686</v>
      </c>
      <c r="R46">
        <v>7.4029999999999999E-3</v>
      </c>
    </row>
    <row r="47" spans="3:18">
      <c r="C47" t="s">
        <v>0</v>
      </c>
      <c r="D47">
        <v>1</v>
      </c>
      <c r="E47">
        <v>2005</v>
      </c>
      <c r="F47">
        <v>1</v>
      </c>
      <c r="G47">
        <v>1</v>
      </c>
      <c r="H47">
        <v>2</v>
      </c>
      <c r="I47">
        <v>3</v>
      </c>
      <c r="J47" t="s">
        <v>1</v>
      </c>
      <c r="K47">
        <v>2</v>
      </c>
      <c r="L47" t="s">
        <v>2</v>
      </c>
      <c r="M47">
        <v>0.24277199999999999</v>
      </c>
      <c r="N47">
        <f t="shared" si="2"/>
        <v>0.97599958481975291</v>
      </c>
      <c r="R47">
        <v>7.3080000000000003E-3</v>
      </c>
    </row>
    <row r="48" spans="3:18">
      <c r="M48">
        <f>AVERAGE(M26:M47)</f>
        <v>0.2487419090909091</v>
      </c>
      <c r="N48">
        <v>0.24874199999999999</v>
      </c>
      <c r="R48">
        <v>7.3660000000000002E-3</v>
      </c>
    </row>
    <row r="49" spans="18:18">
      <c r="R49">
        <v>7.2880000000000002E-3</v>
      </c>
    </row>
    <row r="50" spans="18:18">
      <c r="R50">
        <v>7.2389999999999998E-3</v>
      </c>
    </row>
    <row r="51" spans="18:18">
      <c r="R51">
        <v>7.3619999999999996E-3</v>
      </c>
    </row>
    <row r="52" spans="18:18">
      <c r="R52">
        <v>7.1999999999999998E-3</v>
      </c>
    </row>
    <row r="53" spans="18:18">
      <c r="R53">
        <v>7.3000000000000001E-3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R26"/>
  <sheetViews>
    <sheetView topLeftCell="A22" workbookViewId="0">
      <selection activeCell="H1" sqref="H1:H24"/>
    </sheetView>
  </sheetViews>
  <sheetFormatPr defaultRowHeight="15"/>
  <cols>
    <col min="8" max="8" width="8.5703125" bestFit="1" customWidth="1"/>
    <col min="18" max="18" width="9.5703125" bestFit="1" customWidth="1"/>
  </cols>
  <sheetData>
    <row r="1" spans="3:18">
      <c r="H1" t="s">
        <v>6</v>
      </c>
      <c r="O1" t="s">
        <v>34</v>
      </c>
    </row>
    <row r="2" spans="3:18">
      <c r="C2">
        <v>1983</v>
      </c>
      <c r="D2">
        <v>12</v>
      </c>
      <c r="E2">
        <v>31</v>
      </c>
      <c r="F2">
        <v>24</v>
      </c>
      <c r="G2">
        <v>0</v>
      </c>
      <c r="H2" s="2"/>
      <c r="J2">
        <v>1983</v>
      </c>
      <c r="K2">
        <v>12</v>
      </c>
      <c r="L2">
        <v>31</v>
      </c>
      <c r="M2">
        <v>24</v>
      </c>
      <c r="N2">
        <v>0</v>
      </c>
      <c r="O2" s="1"/>
    </row>
    <row r="3" spans="3:18">
      <c r="C3">
        <v>1984</v>
      </c>
      <c r="D3">
        <v>12</v>
      </c>
      <c r="E3">
        <v>31</v>
      </c>
      <c r="F3">
        <v>24</v>
      </c>
      <c r="G3">
        <v>0</v>
      </c>
      <c r="H3" s="2">
        <v>9.7832000000000002E-2</v>
      </c>
      <c r="J3">
        <v>1984</v>
      </c>
      <c r="K3">
        <v>12</v>
      </c>
      <c r="L3">
        <v>31</v>
      </c>
      <c r="M3">
        <v>24</v>
      </c>
      <c r="N3">
        <v>0</v>
      </c>
      <c r="O3" s="2">
        <v>0</v>
      </c>
      <c r="P3" s="2"/>
      <c r="Q3" s="4" t="e">
        <f>H3/O3</f>
        <v>#DIV/0!</v>
      </c>
      <c r="R3" s="4"/>
    </row>
    <row r="4" spans="3:18">
      <c r="C4">
        <v>1985</v>
      </c>
      <c r="D4">
        <v>12</v>
      </c>
      <c r="E4">
        <v>31</v>
      </c>
      <c r="F4">
        <v>24</v>
      </c>
      <c r="G4">
        <v>0</v>
      </c>
      <c r="H4" s="2">
        <v>9.0505000000000002E-2</v>
      </c>
      <c r="J4">
        <v>1985</v>
      </c>
      <c r="K4">
        <v>12</v>
      </c>
      <c r="L4">
        <v>31</v>
      </c>
      <c r="M4">
        <v>24</v>
      </c>
      <c r="N4">
        <v>0</v>
      </c>
      <c r="O4" s="2">
        <v>0</v>
      </c>
      <c r="P4" s="2"/>
      <c r="Q4" s="4" t="e">
        <f t="shared" ref="Q4:Q24" si="0">H4/O4</f>
        <v>#DIV/0!</v>
      </c>
      <c r="R4" s="4"/>
    </row>
    <row r="5" spans="3:18">
      <c r="C5">
        <v>1986</v>
      </c>
      <c r="D5">
        <v>12</v>
      </c>
      <c r="E5">
        <v>31</v>
      </c>
      <c r="F5">
        <v>24</v>
      </c>
      <c r="G5">
        <v>0</v>
      </c>
      <c r="H5" s="2">
        <v>0.13685</v>
      </c>
      <c r="J5">
        <v>1986</v>
      </c>
      <c r="K5">
        <v>12</v>
      </c>
      <c r="L5">
        <v>31</v>
      </c>
      <c r="M5">
        <v>24</v>
      </c>
      <c r="N5">
        <v>0</v>
      </c>
      <c r="O5" s="2">
        <v>0</v>
      </c>
      <c r="P5" s="2"/>
      <c r="Q5" s="4" t="e">
        <f t="shared" si="0"/>
        <v>#DIV/0!</v>
      </c>
      <c r="R5" s="4"/>
    </row>
    <row r="6" spans="3:18">
      <c r="C6">
        <v>1987</v>
      </c>
      <c r="D6">
        <v>12</v>
      </c>
      <c r="E6">
        <v>31</v>
      </c>
      <c r="F6">
        <v>24</v>
      </c>
      <c r="G6">
        <v>0</v>
      </c>
      <c r="H6" s="2">
        <v>0.11983000000000001</v>
      </c>
      <c r="J6">
        <v>1987</v>
      </c>
      <c r="K6">
        <v>12</v>
      </c>
      <c r="L6">
        <v>31</v>
      </c>
      <c r="M6">
        <v>24</v>
      </c>
      <c r="N6">
        <v>0</v>
      </c>
      <c r="O6" s="2">
        <v>0</v>
      </c>
      <c r="P6" s="2"/>
      <c r="Q6" s="4" t="e">
        <f t="shared" si="0"/>
        <v>#DIV/0!</v>
      </c>
      <c r="R6" s="4"/>
    </row>
    <row r="7" spans="3:18">
      <c r="C7">
        <v>1988</v>
      </c>
      <c r="D7">
        <v>12</v>
      </c>
      <c r="E7">
        <v>31</v>
      </c>
      <c r="F7">
        <v>24</v>
      </c>
      <c r="G7">
        <v>0</v>
      </c>
      <c r="H7" s="2">
        <v>0.11491999999999999</v>
      </c>
      <c r="J7">
        <v>1988</v>
      </c>
      <c r="K7">
        <v>12</v>
      </c>
      <c r="L7">
        <v>31</v>
      </c>
      <c r="M7">
        <v>24</v>
      </c>
      <c r="N7">
        <v>0</v>
      </c>
      <c r="O7" s="2">
        <v>0</v>
      </c>
      <c r="P7" s="2"/>
      <c r="Q7" s="4" t="e">
        <f t="shared" si="0"/>
        <v>#DIV/0!</v>
      </c>
      <c r="R7" s="4"/>
    </row>
    <row r="8" spans="3:18">
      <c r="C8">
        <v>1989</v>
      </c>
      <c r="D8">
        <v>12</v>
      </c>
      <c r="E8">
        <v>31</v>
      </c>
      <c r="F8">
        <v>24</v>
      </c>
      <c r="G8">
        <v>0</v>
      </c>
      <c r="H8" s="2">
        <v>0.19536000000000001</v>
      </c>
      <c r="J8">
        <v>1989</v>
      </c>
      <c r="K8">
        <v>12</v>
      </c>
      <c r="L8">
        <v>31</v>
      </c>
      <c r="M8">
        <v>24</v>
      </c>
      <c r="N8">
        <v>0</v>
      </c>
      <c r="O8" s="2">
        <v>0</v>
      </c>
      <c r="P8" s="2"/>
      <c r="Q8" s="4" t="e">
        <f t="shared" si="0"/>
        <v>#DIV/0!</v>
      </c>
      <c r="R8" s="4"/>
    </row>
    <row r="9" spans="3:18">
      <c r="C9">
        <v>1990</v>
      </c>
      <c r="D9">
        <v>12</v>
      </c>
      <c r="E9">
        <v>31</v>
      </c>
      <c r="F9">
        <v>24</v>
      </c>
      <c r="G9">
        <v>0</v>
      </c>
      <c r="H9" s="2">
        <v>0.17116999999999999</v>
      </c>
      <c r="J9">
        <v>1990</v>
      </c>
      <c r="K9">
        <v>12</v>
      </c>
      <c r="L9">
        <v>31</v>
      </c>
      <c r="M9">
        <v>24</v>
      </c>
      <c r="N9">
        <v>0</v>
      </c>
      <c r="O9" s="2">
        <v>0</v>
      </c>
      <c r="P9" s="2"/>
      <c r="Q9" s="4" t="e">
        <f t="shared" si="0"/>
        <v>#DIV/0!</v>
      </c>
      <c r="R9" s="4"/>
    </row>
    <row r="10" spans="3:18">
      <c r="C10">
        <v>1991</v>
      </c>
      <c r="D10">
        <v>12</v>
      </c>
      <c r="E10">
        <v>31</v>
      </c>
      <c r="F10">
        <v>24</v>
      </c>
      <c r="G10">
        <v>0</v>
      </c>
      <c r="H10" s="2">
        <v>0.128</v>
      </c>
      <c r="J10">
        <v>1991</v>
      </c>
      <c r="K10">
        <v>12</v>
      </c>
      <c r="L10">
        <v>31</v>
      </c>
      <c r="M10">
        <v>24</v>
      </c>
      <c r="N10">
        <v>0</v>
      </c>
      <c r="O10" s="2">
        <v>0</v>
      </c>
      <c r="P10" s="2"/>
      <c r="Q10" s="4" t="e">
        <f t="shared" si="0"/>
        <v>#DIV/0!</v>
      </c>
      <c r="R10" s="4"/>
    </row>
    <row r="11" spans="3:18">
      <c r="C11">
        <v>1992</v>
      </c>
      <c r="D11">
        <v>12</v>
      </c>
      <c r="E11">
        <v>31</v>
      </c>
      <c r="F11">
        <v>24</v>
      </c>
      <c r="G11">
        <v>0</v>
      </c>
      <c r="H11" s="2">
        <v>3.1579999999999997E-2</v>
      </c>
      <c r="J11">
        <v>1992</v>
      </c>
      <c r="K11">
        <v>12</v>
      </c>
      <c r="L11">
        <v>31</v>
      </c>
      <c r="M11">
        <v>24</v>
      </c>
      <c r="N11">
        <v>0</v>
      </c>
      <c r="O11" s="2">
        <v>0</v>
      </c>
      <c r="P11" s="2"/>
      <c r="Q11" s="4" t="e">
        <f t="shared" si="0"/>
        <v>#DIV/0!</v>
      </c>
      <c r="R11" s="4"/>
    </row>
    <row r="12" spans="3:18">
      <c r="C12">
        <v>1993</v>
      </c>
      <c r="D12">
        <v>12</v>
      </c>
      <c r="E12">
        <v>31</v>
      </c>
      <c r="F12">
        <v>24</v>
      </c>
      <c r="G12">
        <v>0</v>
      </c>
      <c r="H12" s="2">
        <v>0.15531</v>
      </c>
      <c r="J12">
        <v>1993</v>
      </c>
      <c r="K12">
        <v>12</v>
      </c>
      <c r="L12">
        <v>31</v>
      </c>
      <c r="M12">
        <v>24</v>
      </c>
      <c r="N12">
        <v>0</v>
      </c>
      <c r="O12" s="2">
        <v>0</v>
      </c>
      <c r="P12" s="2"/>
      <c r="Q12" s="4" t="e">
        <f t="shared" si="0"/>
        <v>#DIV/0!</v>
      </c>
      <c r="R12" s="4"/>
    </row>
    <row r="13" spans="3:18">
      <c r="C13">
        <v>1994</v>
      </c>
      <c r="D13">
        <v>12</v>
      </c>
      <c r="E13">
        <v>31</v>
      </c>
      <c r="F13">
        <v>24</v>
      </c>
      <c r="G13">
        <v>0</v>
      </c>
      <c r="H13" s="2">
        <v>0.18543999999999999</v>
      </c>
      <c r="J13">
        <v>1994</v>
      </c>
      <c r="K13">
        <v>12</v>
      </c>
      <c r="L13">
        <v>31</v>
      </c>
      <c r="M13">
        <v>24</v>
      </c>
      <c r="N13">
        <v>0</v>
      </c>
      <c r="O13" s="2">
        <v>0</v>
      </c>
      <c r="P13" s="2"/>
      <c r="Q13" s="4" t="e">
        <f t="shared" si="0"/>
        <v>#DIV/0!</v>
      </c>
      <c r="R13" s="4"/>
    </row>
    <row r="14" spans="3:18">
      <c r="C14">
        <v>1995</v>
      </c>
      <c r="D14">
        <v>12</v>
      </c>
      <c r="E14">
        <v>31</v>
      </c>
      <c r="F14">
        <v>24</v>
      </c>
      <c r="G14">
        <v>0</v>
      </c>
      <c r="H14" s="2">
        <v>6.4726000000000006E-2</v>
      </c>
      <c r="J14">
        <v>1995</v>
      </c>
      <c r="K14">
        <v>12</v>
      </c>
      <c r="L14">
        <v>31</v>
      </c>
      <c r="M14">
        <v>24</v>
      </c>
      <c r="N14">
        <v>0</v>
      </c>
      <c r="O14" s="2">
        <v>0</v>
      </c>
      <c r="P14" s="2"/>
      <c r="Q14" s="4" t="e">
        <f t="shared" si="0"/>
        <v>#DIV/0!</v>
      </c>
      <c r="R14" s="4"/>
    </row>
    <row r="15" spans="3:18">
      <c r="C15">
        <v>1996</v>
      </c>
      <c r="D15">
        <v>12</v>
      </c>
      <c r="E15">
        <v>31</v>
      </c>
      <c r="F15">
        <v>24</v>
      </c>
      <c r="G15">
        <v>0</v>
      </c>
      <c r="H15" s="2">
        <v>0.30575000000000002</v>
      </c>
      <c r="J15">
        <v>1996</v>
      </c>
      <c r="K15">
        <v>12</v>
      </c>
      <c r="L15">
        <v>31</v>
      </c>
      <c r="M15">
        <v>24</v>
      </c>
      <c r="N15">
        <v>0</v>
      </c>
      <c r="O15" s="2">
        <v>0</v>
      </c>
      <c r="P15" s="2"/>
      <c r="Q15" s="4" t="e">
        <f t="shared" si="0"/>
        <v>#DIV/0!</v>
      </c>
      <c r="R15" s="4"/>
    </row>
    <row r="16" spans="3:18">
      <c r="C16">
        <v>1997</v>
      </c>
      <c r="D16">
        <v>12</v>
      </c>
      <c r="E16">
        <v>31</v>
      </c>
      <c r="F16">
        <v>24</v>
      </c>
      <c r="G16">
        <v>0</v>
      </c>
      <c r="H16" s="2">
        <v>0.30823</v>
      </c>
      <c r="J16">
        <v>1997</v>
      </c>
      <c r="K16">
        <v>12</v>
      </c>
      <c r="L16">
        <v>31</v>
      </c>
      <c r="M16">
        <v>24</v>
      </c>
      <c r="N16">
        <v>0</v>
      </c>
      <c r="O16" s="2">
        <v>0</v>
      </c>
      <c r="P16" s="2"/>
      <c r="Q16" s="4" t="e">
        <f t="shared" si="0"/>
        <v>#DIV/0!</v>
      </c>
      <c r="R16" s="4"/>
    </row>
    <row r="17" spans="3:18">
      <c r="C17">
        <v>1998</v>
      </c>
      <c r="D17">
        <v>12</v>
      </c>
      <c r="E17">
        <v>31</v>
      </c>
      <c r="F17">
        <v>24</v>
      </c>
      <c r="G17">
        <v>0</v>
      </c>
      <c r="H17" s="2">
        <v>0.28765000000000002</v>
      </c>
      <c r="J17">
        <v>1998</v>
      </c>
      <c r="K17">
        <v>12</v>
      </c>
      <c r="L17">
        <v>31</v>
      </c>
      <c r="M17">
        <v>24</v>
      </c>
      <c r="N17">
        <v>0</v>
      </c>
      <c r="O17" s="2">
        <v>0</v>
      </c>
      <c r="P17" s="2"/>
      <c r="Q17" s="4" t="e">
        <f t="shared" si="0"/>
        <v>#DIV/0!</v>
      </c>
      <c r="R17" s="4"/>
    </row>
    <row r="18" spans="3:18">
      <c r="C18">
        <v>1999</v>
      </c>
      <c r="D18">
        <v>12</v>
      </c>
      <c r="E18">
        <v>31</v>
      </c>
      <c r="F18">
        <v>24</v>
      </c>
      <c r="G18">
        <v>0</v>
      </c>
      <c r="H18" s="2">
        <v>0.28534999999999999</v>
      </c>
      <c r="J18">
        <v>1999</v>
      </c>
      <c r="K18">
        <v>12</v>
      </c>
      <c r="L18">
        <v>31</v>
      </c>
      <c r="M18">
        <v>24</v>
      </c>
      <c r="N18">
        <v>0</v>
      </c>
      <c r="O18" s="2">
        <v>0</v>
      </c>
      <c r="P18" s="2"/>
      <c r="Q18" s="4" t="e">
        <f t="shared" si="0"/>
        <v>#DIV/0!</v>
      </c>
      <c r="R18" s="4"/>
    </row>
    <row r="19" spans="3:18">
      <c r="C19">
        <v>2000</v>
      </c>
      <c r="D19">
        <v>12</v>
      </c>
      <c r="E19">
        <v>31</v>
      </c>
      <c r="F19">
        <v>24</v>
      </c>
      <c r="G19">
        <v>0</v>
      </c>
      <c r="H19" s="2">
        <v>0.17965</v>
      </c>
      <c r="J19">
        <v>2000</v>
      </c>
      <c r="K19">
        <v>12</v>
      </c>
      <c r="L19">
        <v>31</v>
      </c>
      <c r="M19">
        <v>24</v>
      </c>
      <c r="N19">
        <v>0</v>
      </c>
      <c r="O19" s="2">
        <v>0</v>
      </c>
      <c r="P19" s="2"/>
      <c r="Q19" s="4" t="e">
        <f t="shared" si="0"/>
        <v>#DIV/0!</v>
      </c>
      <c r="R19" s="4"/>
    </row>
    <row r="20" spans="3:18">
      <c r="C20">
        <v>2001</v>
      </c>
      <c r="D20">
        <v>12</v>
      </c>
      <c r="E20">
        <v>31</v>
      </c>
      <c r="F20">
        <v>24</v>
      </c>
      <c r="G20">
        <v>0</v>
      </c>
      <c r="H20" s="2">
        <v>0.20435</v>
      </c>
      <c r="J20">
        <v>2001</v>
      </c>
      <c r="K20">
        <v>12</v>
      </c>
      <c r="L20">
        <v>31</v>
      </c>
      <c r="M20">
        <v>24</v>
      </c>
      <c r="N20">
        <v>0</v>
      </c>
      <c r="O20" s="2">
        <v>0</v>
      </c>
      <c r="P20" s="2"/>
      <c r="Q20" s="4" t="e">
        <f t="shared" si="0"/>
        <v>#DIV/0!</v>
      </c>
      <c r="R20" s="4"/>
    </row>
    <row r="21" spans="3:18">
      <c r="C21">
        <v>2002</v>
      </c>
      <c r="D21">
        <v>12</v>
      </c>
      <c r="E21">
        <v>31</v>
      </c>
      <c r="F21">
        <v>24</v>
      </c>
      <c r="G21">
        <v>0</v>
      </c>
      <c r="H21" s="2">
        <v>0.15292</v>
      </c>
      <c r="J21">
        <v>2002</v>
      </c>
      <c r="K21">
        <v>12</v>
      </c>
      <c r="L21">
        <v>31</v>
      </c>
      <c r="M21">
        <v>24</v>
      </c>
      <c r="N21">
        <v>0</v>
      </c>
      <c r="O21" s="2">
        <v>0</v>
      </c>
      <c r="P21" s="2"/>
      <c r="Q21" s="4" t="e">
        <f t="shared" si="0"/>
        <v>#DIV/0!</v>
      </c>
      <c r="R21" s="4"/>
    </row>
    <row r="22" spans="3:18">
      <c r="C22">
        <v>2003</v>
      </c>
      <c r="D22">
        <v>12</v>
      </c>
      <c r="E22">
        <v>31</v>
      </c>
      <c r="F22">
        <v>24</v>
      </c>
      <c r="G22">
        <v>0</v>
      </c>
      <c r="H22" s="2">
        <v>0.50322</v>
      </c>
      <c r="J22">
        <v>2003</v>
      </c>
      <c r="K22">
        <v>12</v>
      </c>
      <c r="L22">
        <v>31</v>
      </c>
      <c r="M22">
        <v>24</v>
      </c>
      <c r="N22">
        <v>0</v>
      </c>
      <c r="O22" s="2">
        <v>0</v>
      </c>
      <c r="P22" s="2"/>
      <c r="Q22" s="4" t="e">
        <f t="shared" si="0"/>
        <v>#DIV/0!</v>
      </c>
      <c r="R22" s="4"/>
    </row>
    <row r="23" spans="3:18">
      <c r="C23">
        <v>2004</v>
      </c>
      <c r="D23">
        <v>12</v>
      </c>
      <c r="E23">
        <v>31</v>
      </c>
      <c r="F23">
        <v>24</v>
      </c>
      <c r="G23">
        <v>0</v>
      </c>
      <c r="H23" s="2">
        <v>0.15545999999999999</v>
      </c>
      <c r="J23">
        <v>2004</v>
      </c>
      <c r="K23">
        <v>12</v>
      </c>
      <c r="L23">
        <v>31</v>
      </c>
      <c r="M23">
        <v>24</v>
      </c>
      <c r="N23">
        <v>0</v>
      </c>
      <c r="O23" s="2">
        <v>0</v>
      </c>
      <c r="P23" s="2"/>
      <c r="Q23" s="4" t="e">
        <f t="shared" si="0"/>
        <v>#DIV/0!</v>
      </c>
      <c r="R23" s="4"/>
    </row>
    <row r="24" spans="3:18">
      <c r="C24">
        <v>2005</v>
      </c>
      <c r="D24">
        <v>12</v>
      </c>
      <c r="E24">
        <v>31</v>
      </c>
      <c r="F24">
        <v>24</v>
      </c>
      <c r="G24">
        <v>0</v>
      </c>
      <c r="H24" s="2">
        <v>0.29998000000000002</v>
      </c>
      <c r="J24">
        <v>2005</v>
      </c>
      <c r="K24">
        <v>12</v>
      </c>
      <c r="L24">
        <v>31</v>
      </c>
      <c r="M24">
        <v>24</v>
      </c>
      <c r="N24">
        <v>0</v>
      </c>
      <c r="O24" s="2">
        <v>0</v>
      </c>
      <c r="P24" s="2"/>
      <c r="Q24" s="4" t="e">
        <f t="shared" si="0"/>
        <v>#DIV/0!</v>
      </c>
      <c r="R24" s="4"/>
    </row>
    <row r="26" spans="3:18">
      <c r="H26" s="3">
        <f>SUM(H3:H24)</f>
        <v>4.1740830000000004</v>
      </c>
      <c r="O26" s="3">
        <f>SUM(O3:O24)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1:T24"/>
  <sheetViews>
    <sheetView topLeftCell="C1" workbookViewId="0">
      <selection activeCell="T8" sqref="T8"/>
    </sheetView>
  </sheetViews>
  <sheetFormatPr defaultRowHeight="15"/>
  <cols>
    <col min="15" max="15" width="12" bestFit="1" customWidth="1"/>
  </cols>
  <sheetData>
    <row r="1" spans="3:20">
      <c r="S1" t="s">
        <v>36</v>
      </c>
    </row>
    <row r="2" spans="3:20">
      <c r="C2" t="s">
        <v>0</v>
      </c>
      <c r="D2">
        <v>1</v>
      </c>
      <c r="E2">
        <v>1984</v>
      </c>
      <c r="F2">
        <v>1</v>
      </c>
      <c r="G2">
        <v>1</v>
      </c>
      <c r="H2">
        <v>2</v>
      </c>
      <c r="I2">
        <v>3</v>
      </c>
      <c r="J2" t="s">
        <v>5</v>
      </c>
      <c r="K2">
        <v>1</v>
      </c>
      <c r="L2" t="s">
        <v>2</v>
      </c>
      <c r="M2">
        <v>7.6121999999999995E-2</v>
      </c>
      <c r="N2">
        <f>M2/$M$24</f>
        <v>1.0175921717509293</v>
      </c>
      <c r="Q2" t="s">
        <v>29</v>
      </c>
      <c r="R2">
        <f>$N$24</f>
        <v>7.4805999999999997E-2</v>
      </c>
      <c r="S2">
        <v>0</v>
      </c>
      <c r="T2">
        <f>R2/2</f>
        <v>3.7402999999999999E-2</v>
      </c>
    </row>
    <row r="3" spans="3:20">
      <c r="C3" t="s">
        <v>0</v>
      </c>
      <c r="D3">
        <v>1</v>
      </c>
      <c r="E3">
        <v>1985</v>
      </c>
      <c r="F3">
        <v>1</v>
      </c>
      <c r="G3">
        <v>1</v>
      </c>
      <c r="H3">
        <v>2</v>
      </c>
      <c r="I3">
        <v>3</v>
      </c>
      <c r="J3" t="s">
        <v>1</v>
      </c>
      <c r="K3">
        <v>1</v>
      </c>
      <c r="L3" t="s">
        <v>2</v>
      </c>
      <c r="M3">
        <v>7.6107999999999995E-2</v>
      </c>
      <c r="N3">
        <f t="shared" ref="N3:N23" si="0">M3/$M$24</f>
        <v>1.0174050209876215</v>
      </c>
      <c r="R3">
        <f t="shared" ref="R3:R23" si="1">$N$24</f>
        <v>7.4805999999999997E-2</v>
      </c>
      <c r="S3">
        <v>0</v>
      </c>
      <c r="T3">
        <f t="shared" ref="T3:T23" si="2">R3/2</f>
        <v>3.7402999999999999E-2</v>
      </c>
    </row>
    <row r="4" spans="3:20">
      <c r="C4" t="s">
        <v>0</v>
      </c>
      <c r="D4">
        <v>1</v>
      </c>
      <c r="E4">
        <v>1986</v>
      </c>
      <c r="F4">
        <v>1</v>
      </c>
      <c r="G4">
        <v>1</v>
      </c>
      <c r="H4">
        <v>2</v>
      </c>
      <c r="I4">
        <v>3</v>
      </c>
      <c r="J4" t="s">
        <v>1</v>
      </c>
      <c r="K4">
        <v>1</v>
      </c>
      <c r="L4" t="s">
        <v>2</v>
      </c>
      <c r="M4">
        <v>7.5909000000000004E-2</v>
      </c>
      <c r="N4">
        <f t="shared" si="0"/>
        <v>1.0147448065663185</v>
      </c>
      <c r="R4">
        <f t="shared" si="1"/>
        <v>7.4805999999999997E-2</v>
      </c>
      <c r="S4">
        <v>0</v>
      </c>
      <c r="T4">
        <f t="shared" si="2"/>
        <v>3.7402999999999999E-2</v>
      </c>
    </row>
    <row r="5" spans="3:20">
      <c r="C5" t="s">
        <v>0</v>
      </c>
      <c r="D5">
        <v>1</v>
      </c>
      <c r="E5">
        <v>1987</v>
      </c>
      <c r="F5">
        <v>1</v>
      </c>
      <c r="G5">
        <v>1</v>
      </c>
      <c r="H5">
        <v>2</v>
      </c>
      <c r="I5">
        <v>3</v>
      </c>
      <c r="J5" t="s">
        <v>1</v>
      </c>
      <c r="K5">
        <v>1</v>
      </c>
      <c r="L5" t="s">
        <v>2</v>
      </c>
      <c r="M5">
        <v>7.6225000000000001E-2</v>
      </c>
      <c r="N5">
        <f t="shared" si="0"/>
        <v>1.0189690666524078</v>
      </c>
      <c r="R5">
        <f t="shared" si="1"/>
        <v>7.4805999999999997E-2</v>
      </c>
      <c r="S5">
        <v>0</v>
      </c>
      <c r="T5">
        <f t="shared" si="2"/>
        <v>3.7402999999999999E-2</v>
      </c>
    </row>
    <row r="6" spans="3:20">
      <c r="C6" t="s">
        <v>0</v>
      </c>
      <c r="D6">
        <v>1</v>
      </c>
      <c r="E6">
        <v>1988</v>
      </c>
      <c r="F6">
        <v>1</v>
      </c>
      <c r="G6">
        <v>1</v>
      </c>
      <c r="H6">
        <v>2</v>
      </c>
      <c r="I6">
        <v>3</v>
      </c>
      <c r="J6" t="s">
        <v>1</v>
      </c>
      <c r="K6">
        <v>1</v>
      </c>
      <c r="L6" t="s">
        <v>2</v>
      </c>
      <c r="M6">
        <v>7.5550000000000006E-2</v>
      </c>
      <c r="N6">
        <f t="shared" si="0"/>
        <v>1.0099457262786411</v>
      </c>
      <c r="R6">
        <f t="shared" si="1"/>
        <v>7.4805999999999997E-2</v>
      </c>
      <c r="S6">
        <v>0</v>
      </c>
      <c r="T6">
        <f t="shared" si="2"/>
        <v>3.7402999999999999E-2</v>
      </c>
    </row>
    <row r="7" spans="3:20">
      <c r="C7" t="s">
        <v>0</v>
      </c>
      <c r="D7">
        <v>1</v>
      </c>
      <c r="E7">
        <v>1989</v>
      </c>
      <c r="F7">
        <v>1</v>
      </c>
      <c r="G7">
        <v>1</v>
      </c>
      <c r="H7">
        <v>2</v>
      </c>
      <c r="I7">
        <v>3</v>
      </c>
      <c r="J7" t="s">
        <v>1</v>
      </c>
      <c r="K7">
        <v>1</v>
      </c>
      <c r="L7" t="s">
        <v>2</v>
      </c>
      <c r="M7">
        <v>7.7587000000000003E-2</v>
      </c>
      <c r="N7">
        <f t="shared" si="0"/>
        <v>1.0371761623399196</v>
      </c>
      <c r="R7">
        <f t="shared" si="1"/>
        <v>7.4805999999999997E-2</v>
      </c>
      <c r="S7">
        <v>0</v>
      </c>
      <c r="T7">
        <f t="shared" si="2"/>
        <v>3.7402999999999999E-2</v>
      </c>
    </row>
    <row r="8" spans="3:20">
      <c r="C8" t="s">
        <v>0</v>
      </c>
      <c r="D8">
        <v>1</v>
      </c>
      <c r="E8">
        <v>1990</v>
      </c>
      <c r="F8">
        <v>1</v>
      </c>
      <c r="G8">
        <v>1</v>
      </c>
      <c r="H8">
        <v>2</v>
      </c>
      <c r="I8">
        <v>3</v>
      </c>
      <c r="J8" t="s">
        <v>1</v>
      </c>
      <c r="K8">
        <v>1</v>
      </c>
      <c r="L8" t="s">
        <v>2</v>
      </c>
      <c r="M8">
        <v>7.6391000000000001E-2</v>
      </c>
      <c r="N8">
        <f t="shared" si="0"/>
        <v>1.0211881399887712</v>
      </c>
      <c r="R8">
        <f t="shared" si="1"/>
        <v>7.4805999999999997E-2</v>
      </c>
      <c r="S8">
        <v>0.54857699999999998</v>
      </c>
      <c r="T8">
        <f t="shared" si="2"/>
        <v>3.7402999999999999E-2</v>
      </c>
    </row>
    <row r="9" spans="3:20">
      <c r="C9" t="s">
        <v>0</v>
      </c>
      <c r="D9">
        <v>1</v>
      </c>
      <c r="E9">
        <v>1991</v>
      </c>
      <c r="F9">
        <v>1</v>
      </c>
      <c r="G9">
        <v>1</v>
      </c>
      <c r="H9">
        <v>2</v>
      </c>
      <c r="I9">
        <v>3</v>
      </c>
      <c r="J9" t="s">
        <v>1</v>
      </c>
      <c r="K9">
        <v>1</v>
      </c>
      <c r="L9" t="s">
        <v>2</v>
      </c>
      <c r="M9">
        <v>7.5829999999999995E-2</v>
      </c>
      <c r="N9">
        <f t="shared" si="0"/>
        <v>1.0136887415447959</v>
      </c>
      <c r="R9">
        <f t="shared" si="1"/>
        <v>7.4805999999999997E-2</v>
      </c>
      <c r="S9">
        <v>0.54857699999999998</v>
      </c>
      <c r="T9">
        <f t="shared" si="2"/>
        <v>3.7402999999999999E-2</v>
      </c>
    </row>
    <row r="10" spans="3:20">
      <c r="C10" t="s">
        <v>0</v>
      </c>
      <c r="D10">
        <v>1</v>
      </c>
      <c r="E10">
        <v>1992</v>
      </c>
      <c r="F10">
        <v>1</v>
      </c>
      <c r="G10">
        <v>1</v>
      </c>
      <c r="H10">
        <v>2</v>
      </c>
      <c r="I10">
        <v>3</v>
      </c>
      <c r="J10" t="s">
        <v>1</v>
      </c>
      <c r="K10">
        <v>1</v>
      </c>
      <c r="L10" t="s">
        <v>2</v>
      </c>
      <c r="M10">
        <v>7.5172000000000003E-2</v>
      </c>
      <c r="N10">
        <f t="shared" si="0"/>
        <v>1.0048926556693316</v>
      </c>
      <c r="R10">
        <f t="shared" si="1"/>
        <v>7.4805999999999997E-2</v>
      </c>
      <c r="S10">
        <v>0.54857699999999998</v>
      </c>
      <c r="T10">
        <f t="shared" si="2"/>
        <v>3.7402999999999999E-2</v>
      </c>
    </row>
    <row r="11" spans="3:20">
      <c r="C11" t="s">
        <v>0</v>
      </c>
      <c r="D11">
        <v>1</v>
      </c>
      <c r="E11">
        <v>1993</v>
      </c>
      <c r="F11">
        <v>1</v>
      </c>
      <c r="G11">
        <v>1</v>
      </c>
      <c r="H11">
        <v>2</v>
      </c>
      <c r="I11">
        <v>3</v>
      </c>
      <c r="J11" t="s">
        <v>1</v>
      </c>
      <c r="K11">
        <v>1</v>
      </c>
      <c r="L11" t="s">
        <v>2</v>
      </c>
      <c r="M11">
        <v>7.5663999999999995E-2</v>
      </c>
      <c r="N11">
        <f t="shared" si="0"/>
        <v>1.0114696682084325</v>
      </c>
      <c r="R11">
        <f t="shared" si="1"/>
        <v>7.4805999999999997E-2</v>
      </c>
      <c r="S11">
        <v>0</v>
      </c>
      <c r="T11">
        <f t="shared" si="2"/>
        <v>3.7402999999999999E-2</v>
      </c>
    </row>
    <row r="12" spans="3:20">
      <c r="C12" t="s">
        <v>0</v>
      </c>
      <c r="D12">
        <v>1</v>
      </c>
      <c r="E12">
        <v>1994</v>
      </c>
      <c r="F12">
        <v>1</v>
      </c>
      <c r="G12">
        <v>1</v>
      </c>
      <c r="H12">
        <v>2</v>
      </c>
      <c r="I12">
        <v>3</v>
      </c>
      <c r="J12" t="s">
        <v>1</v>
      </c>
      <c r="K12">
        <v>1</v>
      </c>
      <c r="L12" t="s">
        <v>2</v>
      </c>
      <c r="M12">
        <v>7.5802999999999995E-2</v>
      </c>
      <c r="N12">
        <f t="shared" si="0"/>
        <v>1.0133278079298453</v>
      </c>
      <c r="R12">
        <f t="shared" si="1"/>
        <v>7.4805999999999997E-2</v>
      </c>
      <c r="S12">
        <v>0</v>
      </c>
      <c r="T12">
        <f t="shared" si="2"/>
        <v>3.7402999999999999E-2</v>
      </c>
    </row>
    <row r="13" spans="3:20">
      <c r="C13" t="s">
        <v>0</v>
      </c>
      <c r="D13">
        <v>1</v>
      </c>
      <c r="E13">
        <v>1995</v>
      </c>
      <c r="F13">
        <v>1</v>
      </c>
      <c r="G13">
        <v>1</v>
      </c>
      <c r="H13">
        <v>2</v>
      </c>
      <c r="I13">
        <v>3</v>
      </c>
      <c r="J13" t="s">
        <v>1</v>
      </c>
      <c r="K13">
        <v>1</v>
      </c>
      <c r="L13" t="s">
        <v>2</v>
      </c>
      <c r="M13">
        <v>7.4751999999999999E-2</v>
      </c>
      <c r="N13">
        <f t="shared" si="0"/>
        <v>0.99927813277009891</v>
      </c>
      <c r="R13">
        <f t="shared" si="1"/>
        <v>7.4805999999999997E-2</v>
      </c>
      <c r="S13">
        <v>0</v>
      </c>
      <c r="T13">
        <f t="shared" si="2"/>
        <v>3.7402999999999999E-2</v>
      </c>
    </row>
    <row r="14" spans="3:20">
      <c r="C14" t="s">
        <v>0</v>
      </c>
      <c r="D14">
        <v>1</v>
      </c>
      <c r="E14">
        <v>1996</v>
      </c>
      <c r="F14">
        <v>1</v>
      </c>
      <c r="G14">
        <v>1</v>
      </c>
      <c r="H14">
        <v>2</v>
      </c>
      <c r="I14">
        <v>3</v>
      </c>
      <c r="J14" t="s">
        <v>1</v>
      </c>
      <c r="K14">
        <v>1</v>
      </c>
      <c r="L14" t="s">
        <v>2</v>
      </c>
      <c r="M14">
        <v>7.5877E-2</v>
      </c>
      <c r="N14">
        <f t="shared" si="0"/>
        <v>1.0143170333930436</v>
      </c>
      <c r="R14">
        <f t="shared" si="1"/>
        <v>7.4805999999999997E-2</v>
      </c>
      <c r="S14">
        <v>0</v>
      </c>
      <c r="T14">
        <f t="shared" si="2"/>
        <v>3.7402999999999999E-2</v>
      </c>
    </row>
    <row r="15" spans="3:20">
      <c r="C15" t="s">
        <v>0</v>
      </c>
      <c r="D15">
        <v>1</v>
      </c>
      <c r="E15">
        <v>1997</v>
      </c>
      <c r="F15">
        <v>1</v>
      </c>
      <c r="G15">
        <v>1</v>
      </c>
      <c r="H15">
        <v>2</v>
      </c>
      <c r="I15">
        <v>3</v>
      </c>
      <c r="J15" t="s">
        <v>1</v>
      </c>
      <c r="K15">
        <v>1</v>
      </c>
      <c r="L15" t="s">
        <v>2</v>
      </c>
      <c r="M15">
        <v>7.4019000000000001E-2</v>
      </c>
      <c r="N15">
        <f t="shared" si="0"/>
        <v>0.9894794535197714</v>
      </c>
      <c r="R15">
        <f t="shared" si="1"/>
        <v>7.4805999999999997E-2</v>
      </c>
      <c r="S15">
        <v>0</v>
      </c>
      <c r="T15">
        <f t="shared" si="2"/>
        <v>3.7402999999999999E-2</v>
      </c>
    </row>
    <row r="16" spans="3:20">
      <c r="C16" t="s">
        <v>0</v>
      </c>
      <c r="D16">
        <v>1</v>
      </c>
      <c r="E16">
        <v>1998</v>
      </c>
      <c r="F16">
        <v>1</v>
      </c>
      <c r="G16">
        <v>1</v>
      </c>
      <c r="H16">
        <v>2</v>
      </c>
      <c r="I16">
        <v>3</v>
      </c>
      <c r="J16" t="s">
        <v>1</v>
      </c>
      <c r="K16">
        <v>1</v>
      </c>
      <c r="L16" t="s">
        <v>2</v>
      </c>
      <c r="M16">
        <v>7.4036000000000005E-2</v>
      </c>
      <c r="N16">
        <f t="shared" si="0"/>
        <v>0.9897067080180737</v>
      </c>
      <c r="R16">
        <f t="shared" si="1"/>
        <v>7.4805999999999997E-2</v>
      </c>
      <c r="S16">
        <v>0</v>
      </c>
      <c r="T16">
        <f t="shared" si="2"/>
        <v>3.7402999999999999E-2</v>
      </c>
    </row>
    <row r="17" spans="3:20">
      <c r="C17" t="s">
        <v>0</v>
      </c>
      <c r="D17">
        <v>1</v>
      </c>
      <c r="E17">
        <v>1999</v>
      </c>
      <c r="F17">
        <v>1</v>
      </c>
      <c r="G17">
        <v>1</v>
      </c>
      <c r="H17">
        <v>2</v>
      </c>
      <c r="I17">
        <v>3</v>
      </c>
      <c r="J17" t="s">
        <v>1</v>
      </c>
      <c r="K17">
        <v>1</v>
      </c>
      <c r="L17" t="s">
        <v>2</v>
      </c>
      <c r="M17">
        <v>7.3090000000000002E-2</v>
      </c>
      <c r="N17">
        <f t="shared" si="0"/>
        <v>0.97706066358313526</v>
      </c>
      <c r="R17">
        <f t="shared" si="1"/>
        <v>7.4805999999999997E-2</v>
      </c>
      <c r="S17">
        <v>0</v>
      </c>
      <c r="T17">
        <f t="shared" si="2"/>
        <v>3.7402999999999999E-2</v>
      </c>
    </row>
    <row r="18" spans="3:20">
      <c r="C18" t="s">
        <v>0</v>
      </c>
      <c r="D18">
        <v>1</v>
      </c>
      <c r="E18">
        <v>2000</v>
      </c>
      <c r="F18">
        <v>1</v>
      </c>
      <c r="G18">
        <v>1</v>
      </c>
      <c r="H18">
        <v>2</v>
      </c>
      <c r="I18">
        <v>3</v>
      </c>
      <c r="J18" t="s">
        <v>1</v>
      </c>
      <c r="K18">
        <v>1</v>
      </c>
      <c r="L18" t="s">
        <v>2</v>
      </c>
      <c r="M18">
        <v>7.3663999999999993E-2</v>
      </c>
      <c r="N18">
        <f t="shared" si="0"/>
        <v>0.98473384487875315</v>
      </c>
      <c r="R18">
        <f t="shared" si="1"/>
        <v>7.4805999999999997E-2</v>
      </c>
      <c r="S18">
        <v>0</v>
      </c>
      <c r="T18">
        <f t="shared" si="2"/>
        <v>3.7402999999999999E-2</v>
      </c>
    </row>
    <row r="19" spans="3:20">
      <c r="C19" t="s">
        <v>0</v>
      </c>
      <c r="D19">
        <v>1</v>
      </c>
      <c r="E19">
        <v>2001</v>
      </c>
      <c r="F19">
        <v>1</v>
      </c>
      <c r="G19">
        <v>1</v>
      </c>
      <c r="H19">
        <v>2</v>
      </c>
      <c r="I19">
        <v>3</v>
      </c>
      <c r="J19" t="s">
        <v>1</v>
      </c>
      <c r="K19">
        <v>1</v>
      </c>
      <c r="L19" t="s">
        <v>2</v>
      </c>
      <c r="M19">
        <v>7.2884000000000004E-2</v>
      </c>
      <c r="N19">
        <f t="shared" si="0"/>
        <v>0.97430687378017833</v>
      </c>
      <c r="R19">
        <f t="shared" si="1"/>
        <v>7.4805999999999997E-2</v>
      </c>
      <c r="S19">
        <v>0</v>
      </c>
      <c r="T19">
        <f t="shared" si="2"/>
        <v>3.7402999999999999E-2</v>
      </c>
    </row>
    <row r="20" spans="3:20">
      <c r="C20" t="s">
        <v>0</v>
      </c>
      <c r="D20">
        <v>1</v>
      </c>
      <c r="E20">
        <v>2002</v>
      </c>
      <c r="F20">
        <v>1</v>
      </c>
      <c r="G20">
        <v>1</v>
      </c>
      <c r="H20">
        <v>2</v>
      </c>
      <c r="I20">
        <v>3</v>
      </c>
      <c r="J20" t="s">
        <v>1</v>
      </c>
      <c r="K20">
        <v>1</v>
      </c>
      <c r="L20" t="s">
        <v>2</v>
      </c>
      <c r="M20">
        <v>7.2400999999999993E-2</v>
      </c>
      <c r="N20">
        <f t="shared" si="0"/>
        <v>0.96785017244606064</v>
      </c>
      <c r="R20">
        <f t="shared" si="1"/>
        <v>7.4805999999999997E-2</v>
      </c>
      <c r="S20">
        <v>0</v>
      </c>
      <c r="T20">
        <f t="shared" si="2"/>
        <v>3.7402999999999999E-2</v>
      </c>
    </row>
    <row r="21" spans="3:20">
      <c r="C21" t="s">
        <v>0</v>
      </c>
      <c r="D21">
        <v>1</v>
      </c>
      <c r="E21">
        <v>2003</v>
      </c>
      <c r="F21">
        <v>1</v>
      </c>
      <c r="G21">
        <v>1</v>
      </c>
      <c r="H21">
        <v>2</v>
      </c>
      <c r="I21">
        <v>3</v>
      </c>
      <c r="J21" t="s">
        <v>1</v>
      </c>
      <c r="K21">
        <v>1</v>
      </c>
      <c r="L21" t="s">
        <v>2</v>
      </c>
      <c r="M21">
        <v>7.3630000000000001E-2</v>
      </c>
      <c r="N21">
        <f t="shared" si="0"/>
        <v>0.98427933588214866</v>
      </c>
      <c r="R21">
        <f t="shared" si="1"/>
        <v>7.4805999999999997E-2</v>
      </c>
      <c r="S21">
        <v>0</v>
      </c>
      <c r="T21">
        <f t="shared" si="2"/>
        <v>3.7402999999999999E-2</v>
      </c>
    </row>
    <row r="22" spans="3:20">
      <c r="C22" t="s">
        <v>0</v>
      </c>
      <c r="D22">
        <v>1</v>
      </c>
      <c r="E22">
        <v>2004</v>
      </c>
      <c r="F22">
        <v>1</v>
      </c>
      <c r="G22">
        <v>1</v>
      </c>
      <c r="H22">
        <v>2</v>
      </c>
      <c r="I22">
        <v>3</v>
      </c>
      <c r="J22" t="s">
        <v>1</v>
      </c>
      <c r="K22">
        <v>1</v>
      </c>
      <c r="L22" t="s">
        <v>2</v>
      </c>
      <c r="M22">
        <v>7.2007000000000002E-2</v>
      </c>
      <c r="N22">
        <f t="shared" si="0"/>
        <v>0.96258321525011381</v>
      </c>
      <c r="R22">
        <f t="shared" si="1"/>
        <v>7.4805999999999997E-2</v>
      </c>
      <c r="S22">
        <v>0</v>
      </c>
      <c r="T22">
        <f t="shared" si="2"/>
        <v>3.7402999999999999E-2</v>
      </c>
    </row>
    <row r="23" spans="3:20">
      <c r="C23" t="s">
        <v>0</v>
      </c>
      <c r="D23">
        <v>1</v>
      </c>
      <c r="E23">
        <v>2005</v>
      </c>
      <c r="F23">
        <v>1</v>
      </c>
      <c r="G23">
        <v>1</v>
      </c>
      <c r="H23">
        <v>2</v>
      </c>
      <c r="I23">
        <v>3</v>
      </c>
      <c r="J23" t="s">
        <v>1</v>
      </c>
      <c r="K23">
        <v>1</v>
      </c>
      <c r="L23" t="s">
        <v>2</v>
      </c>
      <c r="M23">
        <v>7.3011000000000006E-2</v>
      </c>
      <c r="N23">
        <f t="shared" si="0"/>
        <v>0.97600459856161303</v>
      </c>
      <c r="R23">
        <f>$N$24</f>
        <v>7.4805999999999997E-2</v>
      </c>
      <c r="S23">
        <v>0</v>
      </c>
      <c r="T23">
        <f t="shared" si="2"/>
        <v>3.7402999999999999E-2</v>
      </c>
    </row>
    <row r="24" spans="3:20">
      <c r="M24">
        <f>AVERAGE(M2:M23)</f>
        <v>7.4805999999999984E-2</v>
      </c>
      <c r="N24">
        <v>7.4805999999999997E-2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C1:R26"/>
  <sheetViews>
    <sheetView topLeftCell="A25" workbookViewId="0">
      <selection activeCell="O26" sqref="O26"/>
    </sheetView>
  </sheetViews>
  <sheetFormatPr defaultRowHeight="15"/>
  <cols>
    <col min="8" max="8" width="8.5703125" bestFit="1" customWidth="1"/>
    <col min="18" max="18" width="9.5703125" bestFit="1" customWidth="1"/>
  </cols>
  <sheetData>
    <row r="1" spans="3:18">
      <c r="H1" t="s">
        <v>6</v>
      </c>
      <c r="O1" t="s">
        <v>35</v>
      </c>
    </row>
    <row r="2" spans="3:18">
      <c r="C2">
        <v>1983</v>
      </c>
      <c r="D2">
        <v>12</v>
      </c>
      <c r="E2">
        <v>31</v>
      </c>
      <c r="F2">
        <v>24</v>
      </c>
      <c r="G2">
        <v>0</v>
      </c>
      <c r="H2" s="2"/>
      <c r="J2">
        <v>1983</v>
      </c>
      <c r="K2">
        <v>12</v>
      </c>
      <c r="L2">
        <v>31</v>
      </c>
      <c r="M2">
        <v>24</v>
      </c>
      <c r="N2">
        <v>0</v>
      </c>
      <c r="O2" s="1"/>
    </row>
    <row r="3" spans="3:18">
      <c r="C3">
        <v>1984</v>
      </c>
      <c r="D3">
        <v>12</v>
      </c>
      <c r="E3">
        <v>31</v>
      </c>
      <c r="F3">
        <v>24</v>
      </c>
      <c r="G3">
        <v>0</v>
      </c>
      <c r="H3" s="2">
        <v>9.7832000000000002E-2</v>
      </c>
      <c r="J3">
        <v>1984</v>
      </c>
      <c r="K3">
        <v>12</v>
      </c>
      <c r="L3">
        <v>31</v>
      </c>
      <c r="M3">
        <v>24</v>
      </c>
      <c r="N3">
        <v>0</v>
      </c>
      <c r="O3" s="2">
        <v>0</v>
      </c>
      <c r="P3" s="2">
        <f>O3-H3</f>
        <v>-9.7832000000000002E-2</v>
      </c>
      <c r="Q3" s="4" t="e">
        <f>H3/O3</f>
        <v>#DIV/0!</v>
      </c>
      <c r="R3" s="4">
        <f>SQO!N2</f>
        <v>1.0175921717509293</v>
      </c>
    </row>
    <row r="4" spans="3:18">
      <c r="C4">
        <v>1985</v>
      </c>
      <c r="D4">
        <v>12</v>
      </c>
      <c r="E4">
        <v>31</v>
      </c>
      <c r="F4">
        <v>24</v>
      </c>
      <c r="G4">
        <v>0</v>
      </c>
      <c r="H4" s="2">
        <v>9.0505000000000002E-2</v>
      </c>
      <c r="J4">
        <v>1985</v>
      </c>
      <c r="K4">
        <v>12</v>
      </c>
      <c r="L4">
        <v>31</v>
      </c>
      <c r="M4">
        <v>24</v>
      </c>
      <c r="N4">
        <v>0</v>
      </c>
      <c r="O4" s="2">
        <v>0</v>
      </c>
      <c r="P4" s="2">
        <f t="shared" ref="P4:P24" si="0">O4-H4</f>
        <v>-9.0505000000000002E-2</v>
      </c>
      <c r="Q4" s="4" t="e">
        <f t="shared" ref="Q4:Q24" si="1">H4/O4</f>
        <v>#DIV/0!</v>
      </c>
      <c r="R4" s="4">
        <f>SQO!N3</f>
        <v>1.0174050209876215</v>
      </c>
    </row>
    <row r="5" spans="3:18">
      <c r="C5">
        <v>1986</v>
      </c>
      <c r="D5">
        <v>12</v>
      </c>
      <c r="E5">
        <v>31</v>
      </c>
      <c r="F5">
        <v>24</v>
      </c>
      <c r="G5">
        <v>0</v>
      </c>
      <c r="H5" s="2">
        <v>0.13685</v>
      </c>
      <c r="J5">
        <v>1986</v>
      </c>
      <c r="K5">
        <v>12</v>
      </c>
      <c r="L5">
        <v>31</v>
      </c>
      <c r="M5">
        <v>24</v>
      </c>
      <c r="N5">
        <v>0</v>
      </c>
      <c r="O5" s="2">
        <v>0</v>
      </c>
      <c r="P5" s="2">
        <f t="shared" si="0"/>
        <v>-0.13685</v>
      </c>
      <c r="Q5" s="4" t="e">
        <f t="shared" si="1"/>
        <v>#DIV/0!</v>
      </c>
      <c r="R5" s="4">
        <f>SQO!N4</f>
        <v>1.0147448065663185</v>
      </c>
    </row>
    <row r="6" spans="3:18">
      <c r="C6">
        <v>1987</v>
      </c>
      <c r="D6">
        <v>12</v>
      </c>
      <c r="E6">
        <v>31</v>
      </c>
      <c r="F6">
        <v>24</v>
      </c>
      <c r="G6">
        <v>0</v>
      </c>
      <c r="H6" s="2">
        <v>0.11983000000000001</v>
      </c>
      <c r="J6">
        <v>1987</v>
      </c>
      <c r="K6">
        <v>12</v>
      </c>
      <c r="L6">
        <v>31</v>
      </c>
      <c r="M6">
        <v>24</v>
      </c>
      <c r="N6">
        <v>0</v>
      </c>
      <c r="O6" s="2">
        <v>0</v>
      </c>
      <c r="P6" s="2">
        <f t="shared" si="0"/>
        <v>-0.11983000000000001</v>
      </c>
      <c r="Q6" s="4" t="e">
        <f t="shared" si="1"/>
        <v>#DIV/0!</v>
      </c>
      <c r="R6" s="4">
        <f>SQO!N5</f>
        <v>1.0189690666524078</v>
      </c>
    </row>
    <row r="7" spans="3:18">
      <c r="C7">
        <v>1988</v>
      </c>
      <c r="D7">
        <v>12</v>
      </c>
      <c r="E7">
        <v>31</v>
      </c>
      <c r="F7">
        <v>24</v>
      </c>
      <c r="G7">
        <v>0</v>
      </c>
      <c r="H7" s="2">
        <v>0.11491999999999999</v>
      </c>
      <c r="J7">
        <v>1988</v>
      </c>
      <c r="K7">
        <v>12</v>
      </c>
      <c r="L7">
        <v>31</v>
      </c>
      <c r="M7">
        <v>24</v>
      </c>
      <c r="N7">
        <v>0</v>
      </c>
      <c r="O7" s="2">
        <v>0</v>
      </c>
      <c r="P7" s="2">
        <f t="shared" si="0"/>
        <v>-0.11491999999999999</v>
      </c>
      <c r="Q7" s="4" t="e">
        <f t="shared" si="1"/>
        <v>#DIV/0!</v>
      </c>
      <c r="R7" s="4">
        <f>SQO!N6</f>
        <v>1.0099457262786411</v>
      </c>
    </row>
    <row r="8" spans="3:18">
      <c r="C8">
        <v>1989</v>
      </c>
      <c r="D8">
        <v>12</v>
      </c>
      <c r="E8">
        <v>31</v>
      </c>
      <c r="F8">
        <v>24</v>
      </c>
      <c r="G8">
        <v>0</v>
      </c>
      <c r="H8" s="2">
        <v>0.19536000000000001</v>
      </c>
      <c r="J8">
        <v>1989</v>
      </c>
      <c r="K8">
        <v>12</v>
      </c>
      <c r="L8">
        <v>31</v>
      </c>
      <c r="M8">
        <v>24</v>
      </c>
      <c r="N8">
        <v>0</v>
      </c>
      <c r="O8" s="2">
        <v>0</v>
      </c>
      <c r="P8" s="2">
        <f t="shared" si="0"/>
        <v>-0.19536000000000001</v>
      </c>
      <c r="Q8" s="4" t="e">
        <f t="shared" si="1"/>
        <v>#DIV/0!</v>
      </c>
      <c r="R8" s="4">
        <f>SQO!N7</f>
        <v>1.0371761623399196</v>
      </c>
    </row>
    <row r="9" spans="3:18">
      <c r="C9">
        <v>1990</v>
      </c>
      <c r="D9">
        <v>12</v>
      </c>
      <c r="E9">
        <v>31</v>
      </c>
      <c r="F9">
        <v>24</v>
      </c>
      <c r="G9">
        <v>0</v>
      </c>
      <c r="H9" s="2">
        <v>0.17116999999999999</v>
      </c>
      <c r="J9">
        <v>1990</v>
      </c>
      <c r="K9">
        <v>12</v>
      </c>
      <c r="L9">
        <v>31</v>
      </c>
      <c r="M9">
        <v>24</v>
      </c>
      <c r="N9">
        <v>0</v>
      </c>
      <c r="O9" s="2">
        <v>1.2552000000000001</v>
      </c>
      <c r="P9" s="2">
        <f t="shared" si="0"/>
        <v>1.08403</v>
      </c>
      <c r="Q9" s="4">
        <f t="shared" si="1"/>
        <v>0.1363687061822817</v>
      </c>
      <c r="R9" s="4">
        <f>SQO!N8</f>
        <v>1.0211881399887712</v>
      </c>
    </row>
    <row r="10" spans="3:18">
      <c r="C10">
        <v>1991</v>
      </c>
      <c r="D10">
        <v>12</v>
      </c>
      <c r="E10">
        <v>31</v>
      </c>
      <c r="F10">
        <v>24</v>
      </c>
      <c r="G10">
        <v>0</v>
      </c>
      <c r="H10" s="2">
        <v>0.128</v>
      </c>
      <c r="J10">
        <v>1991</v>
      </c>
      <c r="K10">
        <v>12</v>
      </c>
      <c r="L10">
        <v>31</v>
      </c>
      <c r="M10">
        <v>24</v>
      </c>
      <c r="N10">
        <v>0</v>
      </c>
      <c r="O10" s="2">
        <v>0.93867</v>
      </c>
      <c r="P10" s="2">
        <f t="shared" si="0"/>
        <v>0.81067</v>
      </c>
      <c r="Q10" s="4">
        <f t="shared" si="1"/>
        <v>0.13636315211948821</v>
      </c>
      <c r="R10" s="4">
        <f>SQO!N9</f>
        <v>1.0136887415447959</v>
      </c>
    </row>
    <row r="11" spans="3:18">
      <c r="C11">
        <v>1992</v>
      </c>
      <c r="D11">
        <v>12</v>
      </c>
      <c r="E11">
        <v>31</v>
      </c>
      <c r="F11">
        <v>24</v>
      </c>
      <c r="G11">
        <v>0</v>
      </c>
      <c r="H11" s="2">
        <v>3.1579999999999997E-2</v>
      </c>
      <c r="J11">
        <v>1992</v>
      </c>
      <c r="K11">
        <v>12</v>
      </c>
      <c r="L11">
        <v>31</v>
      </c>
      <c r="M11">
        <v>24</v>
      </c>
      <c r="N11">
        <v>0</v>
      </c>
      <c r="O11" s="2">
        <v>0.23158999999999999</v>
      </c>
      <c r="P11" s="2">
        <f t="shared" si="0"/>
        <v>0.20000999999999999</v>
      </c>
      <c r="Q11" s="4">
        <f t="shared" si="1"/>
        <v>0.1363616736473941</v>
      </c>
      <c r="R11" s="4">
        <f>SQO!N10</f>
        <v>1.0048926556693316</v>
      </c>
    </row>
    <row r="12" spans="3:18">
      <c r="C12">
        <v>1993</v>
      </c>
      <c r="D12">
        <v>12</v>
      </c>
      <c r="E12">
        <v>31</v>
      </c>
      <c r="F12">
        <v>24</v>
      </c>
      <c r="G12">
        <v>0</v>
      </c>
      <c r="H12" s="2">
        <v>0.15531</v>
      </c>
      <c r="J12">
        <v>1993</v>
      </c>
      <c r="K12">
        <v>12</v>
      </c>
      <c r="L12">
        <v>31</v>
      </c>
      <c r="M12">
        <v>24</v>
      </c>
      <c r="N12">
        <v>0</v>
      </c>
      <c r="O12" s="2">
        <v>0</v>
      </c>
      <c r="P12" s="2">
        <f t="shared" si="0"/>
        <v>-0.15531</v>
      </c>
      <c r="Q12" s="4" t="e">
        <f t="shared" si="1"/>
        <v>#DIV/0!</v>
      </c>
      <c r="R12" s="4">
        <f>SQO!N11</f>
        <v>1.0114696682084325</v>
      </c>
    </row>
    <row r="13" spans="3:18">
      <c r="C13">
        <v>1994</v>
      </c>
      <c r="D13">
        <v>12</v>
      </c>
      <c r="E13">
        <v>31</v>
      </c>
      <c r="F13">
        <v>24</v>
      </c>
      <c r="G13">
        <v>0</v>
      </c>
      <c r="H13" s="2">
        <v>0.18543999999999999</v>
      </c>
      <c r="J13">
        <v>1994</v>
      </c>
      <c r="K13">
        <v>12</v>
      </c>
      <c r="L13">
        <v>31</v>
      </c>
      <c r="M13">
        <v>24</v>
      </c>
      <c r="N13">
        <v>0</v>
      </c>
      <c r="O13" s="2">
        <v>0</v>
      </c>
      <c r="P13" s="2">
        <f t="shared" si="0"/>
        <v>-0.18543999999999999</v>
      </c>
      <c r="Q13" s="4" t="e">
        <f t="shared" si="1"/>
        <v>#DIV/0!</v>
      </c>
      <c r="R13" s="4">
        <f>SQO!N12</f>
        <v>1.0133278079298453</v>
      </c>
    </row>
    <row r="14" spans="3:18">
      <c r="C14">
        <v>1995</v>
      </c>
      <c r="D14">
        <v>12</v>
      </c>
      <c r="E14">
        <v>31</v>
      </c>
      <c r="F14">
        <v>24</v>
      </c>
      <c r="G14">
        <v>0</v>
      </c>
      <c r="H14" s="2">
        <v>6.4726000000000006E-2</v>
      </c>
      <c r="J14">
        <v>1995</v>
      </c>
      <c r="K14">
        <v>12</v>
      </c>
      <c r="L14">
        <v>31</v>
      </c>
      <c r="M14">
        <v>24</v>
      </c>
      <c r="N14">
        <v>0</v>
      </c>
      <c r="O14" s="2">
        <v>0</v>
      </c>
      <c r="P14" s="2">
        <f t="shared" si="0"/>
        <v>-6.4726000000000006E-2</v>
      </c>
      <c r="Q14" s="4" t="e">
        <f t="shared" si="1"/>
        <v>#DIV/0!</v>
      </c>
      <c r="R14" s="4">
        <f>SQO!N13</f>
        <v>0.99927813277009891</v>
      </c>
    </row>
    <row r="15" spans="3:18">
      <c r="C15">
        <v>1996</v>
      </c>
      <c r="D15">
        <v>12</v>
      </c>
      <c r="E15">
        <v>31</v>
      </c>
      <c r="F15">
        <v>24</v>
      </c>
      <c r="G15">
        <v>0</v>
      </c>
      <c r="H15" s="2">
        <v>0.30575000000000002</v>
      </c>
      <c r="J15">
        <v>1996</v>
      </c>
      <c r="K15">
        <v>12</v>
      </c>
      <c r="L15">
        <v>31</v>
      </c>
      <c r="M15">
        <v>24</v>
      </c>
      <c r="N15">
        <v>0</v>
      </c>
      <c r="O15" s="2">
        <v>0</v>
      </c>
      <c r="P15" s="2">
        <f t="shared" si="0"/>
        <v>-0.30575000000000002</v>
      </c>
      <c r="Q15" s="4" t="e">
        <f t="shared" si="1"/>
        <v>#DIV/0!</v>
      </c>
      <c r="R15" s="4">
        <f>SQO!N14</f>
        <v>1.0143170333930436</v>
      </c>
    </row>
    <row r="16" spans="3:18">
      <c r="C16">
        <v>1997</v>
      </c>
      <c r="D16">
        <v>12</v>
      </c>
      <c r="E16">
        <v>31</v>
      </c>
      <c r="F16">
        <v>24</v>
      </c>
      <c r="G16">
        <v>0</v>
      </c>
      <c r="H16" s="2">
        <v>0.30823</v>
      </c>
      <c r="J16">
        <v>1997</v>
      </c>
      <c r="K16">
        <v>12</v>
      </c>
      <c r="L16">
        <v>31</v>
      </c>
      <c r="M16">
        <v>24</v>
      </c>
      <c r="N16">
        <v>0</v>
      </c>
      <c r="O16" s="2">
        <v>0</v>
      </c>
      <c r="P16" s="2">
        <f t="shared" si="0"/>
        <v>-0.30823</v>
      </c>
      <c r="Q16" s="4" t="e">
        <f t="shared" si="1"/>
        <v>#DIV/0!</v>
      </c>
      <c r="R16" s="4">
        <f>SQO!N15</f>
        <v>0.9894794535197714</v>
      </c>
    </row>
    <row r="17" spans="3:18">
      <c r="C17">
        <v>1998</v>
      </c>
      <c r="D17">
        <v>12</v>
      </c>
      <c r="E17">
        <v>31</v>
      </c>
      <c r="F17">
        <v>24</v>
      </c>
      <c r="G17">
        <v>0</v>
      </c>
      <c r="H17" s="2">
        <v>0.28765000000000002</v>
      </c>
      <c r="J17">
        <v>1998</v>
      </c>
      <c r="K17">
        <v>12</v>
      </c>
      <c r="L17">
        <v>31</v>
      </c>
      <c r="M17">
        <v>24</v>
      </c>
      <c r="N17">
        <v>0</v>
      </c>
      <c r="O17" s="2">
        <v>0</v>
      </c>
      <c r="P17" s="2">
        <f t="shared" si="0"/>
        <v>-0.28765000000000002</v>
      </c>
      <c r="Q17" s="4" t="e">
        <f t="shared" si="1"/>
        <v>#DIV/0!</v>
      </c>
      <c r="R17" s="4">
        <f>SQO!N16</f>
        <v>0.9897067080180737</v>
      </c>
    </row>
    <row r="18" spans="3:18">
      <c r="C18">
        <v>1999</v>
      </c>
      <c r="D18">
        <v>12</v>
      </c>
      <c r="E18">
        <v>31</v>
      </c>
      <c r="F18">
        <v>24</v>
      </c>
      <c r="G18">
        <v>0</v>
      </c>
      <c r="H18" s="2">
        <v>0.28534999999999999</v>
      </c>
      <c r="J18">
        <v>1999</v>
      </c>
      <c r="K18">
        <v>12</v>
      </c>
      <c r="L18">
        <v>31</v>
      </c>
      <c r="M18">
        <v>24</v>
      </c>
      <c r="N18">
        <v>0</v>
      </c>
      <c r="O18" s="2">
        <v>0</v>
      </c>
      <c r="P18" s="2">
        <f t="shared" si="0"/>
        <v>-0.28534999999999999</v>
      </c>
      <c r="Q18" s="4" t="e">
        <f t="shared" si="1"/>
        <v>#DIV/0!</v>
      </c>
      <c r="R18" s="4">
        <f>SQO!N17</f>
        <v>0.97706066358313526</v>
      </c>
    </row>
    <row r="19" spans="3:18">
      <c r="C19">
        <v>2000</v>
      </c>
      <c r="D19">
        <v>12</v>
      </c>
      <c r="E19">
        <v>31</v>
      </c>
      <c r="F19">
        <v>24</v>
      </c>
      <c r="G19">
        <v>0</v>
      </c>
      <c r="H19" s="2">
        <v>0.17965</v>
      </c>
      <c r="J19">
        <v>2000</v>
      </c>
      <c r="K19">
        <v>12</v>
      </c>
      <c r="L19">
        <v>31</v>
      </c>
      <c r="M19">
        <v>24</v>
      </c>
      <c r="N19">
        <v>0</v>
      </c>
      <c r="O19" s="2">
        <v>0</v>
      </c>
      <c r="P19" s="2">
        <f t="shared" si="0"/>
        <v>-0.17965</v>
      </c>
      <c r="Q19" s="4" t="e">
        <f t="shared" si="1"/>
        <v>#DIV/0!</v>
      </c>
      <c r="R19" s="4">
        <f>SQO!N18</f>
        <v>0.98473384487875315</v>
      </c>
    </row>
    <row r="20" spans="3:18">
      <c r="C20">
        <v>2001</v>
      </c>
      <c r="D20">
        <v>12</v>
      </c>
      <c r="E20">
        <v>31</v>
      </c>
      <c r="F20">
        <v>24</v>
      </c>
      <c r="G20">
        <v>0</v>
      </c>
      <c r="H20" s="2">
        <v>0.20435</v>
      </c>
      <c r="J20">
        <v>2001</v>
      </c>
      <c r="K20">
        <v>12</v>
      </c>
      <c r="L20">
        <v>31</v>
      </c>
      <c r="M20">
        <v>24</v>
      </c>
      <c r="N20">
        <v>0</v>
      </c>
      <c r="O20" s="2">
        <v>0</v>
      </c>
      <c r="P20" s="2">
        <f t="shared" si="0"/>
        <v>-0.20435</v>
      </c>
      <c r="Q20" s="4" t="e">
        <f t="shared" si="1"/>
        <v>#DIV/0!</v>
      </c>
      <c r="R20" s="4">
        <f>SQO!N19</f>
        <v>0.97430687378017833</v>
      </c>
    </row>
    <row r="21" spans="3:18">
      <c r="C21">
        <v>2002</v>
      </c>
      <c r="D21">
        <v>12</v>
      </c>
      <c r="E21">
        <v>31</v>
      </c>
      <c r="F21">
        <v>24</v>
      </c>
      <c r="G21">
        <v>0</v>
      </c>
      <c r="H21" s="2">
        <v>0.15292</v>
      </c>
      <c r="J21">
        <v>2002</v>
      </c>
      <c r="K21">
        <v>12</v>
      </c>
      <c r="L21">
        <v>31</v>
      </c>
      <c r="M21">
        <v>24</v>
      </c>
      <c r="N21">
        <v>0</v>
      </c>
      <c r="O21" s="2">
        <v>0</v>
      </c>
      <c r="P21" s="2">
        <f t="shared" si="0"/>
        <v>-0.15292</v>
      </c>
      <c r="Q21" s="4" t="e">
        <f t="shared" si="1"/>
        <v>#DIV/0!</v>
      </c>
      <c r="R21" s="4">
        <f>SQO!N20</f>
        <v>0.96785017244606064</v>
      </c>
    </row>
    <row r="22" spans="3:18">
      <c r="C22">
        <v>2003</v>
      </c>
      <c r="D22">
        <v>12</v>
      </c>
      <c r="E22">
        <v>31</v>
      </c>
      <c r="F22">
        <v>24</v>
      </c>
      <c r="G22">
        <v>0</v>
      </c>
      <c r="H22" s="2">
        <v>0.50322</v>
      </c>
      <c r="J22">
        <v>2003</v>
      </c>
      <c r="K22">
        <v>12</v>
      </c>
      <c r="L22">
        <v>31</v>
      </c>
      <c r="M22">
        <v>24</v>
      </c>
      <c r="N22">
        <v>0</v>
      </c>
      <c r="O22" s="2">
        <v>0</v>
      </c>
      <c r="P22" s="2">
        <f t="shared" si="0"/>
        <v>-0.50322</v>
      </c>
      <c r="Q22" s="4" t="e">
        <f t="shared" si="1"/>
        <v>#DIV/0!</v>
      </c>
      <c r="R22" s="4">
        <f>SQO!N21</f>
        <v>0.98427933588214866</v>
      </c>
    </row>
    <row r="23" spans="3:18">
      <c r="C23">
        <v>2004</v>
      </c>
      <c r="D23">
        <v>12</v>
      </c>
      <c r="E23">
        <v>31</v>
      </c>
      <c r="F23">
        <v>24</v>
      </c>
      <c r="G23">
        <v>0</v>
      </c>
      <c r="H23" s="2">
        <v>0.15545999999999999</v>
      </c>
      <c r="J23">
        <v>2004</v>
      </c>
      <c r="K23">
        <v>12</v>
      </c>
      <c r="L23">
        <v>31</v>
      </c>
      <c r="M23">
        <v>24</v>
      </c>
      <c r="N23">
        <v>0</v>
      </c>
      <c r="O23" s="2">
        <v>0</v>
      </c>
      <c r="P23" s="2">
        <f t="shared" si="0"/>
        <v>-0.15545999999999999</v>
      </c>
      <c r="Q23" s="4" t="e">
        <f t="shared" si="1"/>
        <v>#DIV/0!</v>
      </c>
      <c r="R23" s="4">
        <f>SQO!N22</f>
        <v>0.96258321525011381</v>
      </c>
    </row>
    <row r="24" spans="3:18">
      <c r="C24">
        <v>2005</v>
      </c>
      <c r="D24">
        <v>12</v>
      </c>
      <c r="E24">
        <v>31</v>
      </c>
      <c r="F24">
        <v>24</v>
      </c>
      <c r="G24">
        <v>0</v>
      </c>
      <c r="H24" s="2">
        <v>0.29998000000000002</v>
      </c>
      <c r="J24">
        <v>2005</v>
      </c>
      <c r="K24">
        <v>12</v>
      </c>
      <c r="L24">
        <v>31</v>
      </c>
      <c r="M24">
        <v>24</v>
      </c>
      <c r="N24">
        <v>0</v>
      </c>
      <c r="O24" s="2">
        <v>0</v>
      </c>
      <c r="P24" s="2">
        <f t="shared" si="0"/>
        <v>-0.29998000000000002</v>
      </c>
      <c r="Q24" s="4" t="e">
        <f t="shared" si="1"/>
        <v>#DIV/0!</v>
      </c>
      <c r="R24" s="4">
        <f>SQO!N23</f>
        <v>0.97600459856161303</v>
      </c>
    </row>
    <row r="26" spans="3:18">
      <c r="H26" s="3">
        <f>SUM(H3:H24)</f>
        <v>4.1740830000000004</v>
      </c>
      <c r="O26" s="3">
        <f>SUM(O3:O24)</f>
        <v>2.4254600000000002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1:R26"/>
  <sheetViews>
    <sheetView workbookViewId="0">
      <selection activeCell="P3" sqref="P3"/>
    </sheetView>
  </sheetViews>
  <sheetFormatPr defaultRowHeight="15"/>
  <cols>
    <col min="8" max="8" width="8.5703125" bestFit="1" customWidth="1"/>
    <col min="18" max="18" width="9.5703125" bestFit="1" customWidth="1"/>
  </cols>
  <sheetData>
    <row r="1" spans="3:18">
      <c r="H1" t="s">
        <v>3</v>
      </c>
      <c r="O1" t="s">
        <v>4</v>
      </c>
    </row>
    <row r="2" spans="3:18">
      <c r="C2">
        <v>1983</v>
      </c>
      <c r="D2">
        <v>12</v>
      </c>
      <c r="E2">
        <v>31</v>
      </c>
      <c r="F2">
        <v>24</v>
      </c>
      <c r="G2">
        <v>0</v>
      </c>
      <c r="H2" s="2"/>
      <c r="J2">
        <v>1983</v>
      </c>
      <c r="K2">
        <v>12</v>
      </c>
      <c r="L2">
        <v>31</v>
      </c>
      <c r="M2">
        <v>24</v>
      </c>
      <c r="N2">
        <v>0</v>
      </c>
      <c r="O2" s="1"/>
    </row>
    <row r="3" spans="3:18">
      <c r="C3">
        <v>1984</v>
      </c>
      <c r="D3">
        <v>12</v>
      </c>
      <c r="E3">
        <v>31</v>
      </c>
      <c r="F3">
        <v>24</v>
      </c>
      <c r="G3">
        <v>0</v>
      </c>
      <c r="H3" s="2">
        <v>0</v>
      </c>
      <c r="J3">
        <v>1984</v>
      </c>
      <c r="K3">
        <v>12</v>
      </c>
      <c r="L3">
        <v>31</v>
      </c>
      <c r="M3">
        <v>24</v>
      </c>
      <c r="N3">
        <v>0</v>
      </c>
      <c r="O3" s="2">
        <v>0.59272999999999998</v>
      </c>
      <c r="P3" s="2">
        <f>O3-H3</f>
        <v>0.59272999999999998</v>
      </c>
      <c r="Q3" s="4">
        <f>H3/O3</f>
        <v>0</v>
      </c>
      <c r="R3" s="4">
        <f>SQO!N2</f>
        <v>1.0175921717509293</v>
      </c>
    </row>
    <row r="4" spans="3:18">
      <c r="C4">
        <v>1985</v>
      </c>
      <c r="D4">
        <v>12</v>
      </c>
      <c r="E4">
        <v>31</v>
      </c>
      <c r="F4">
        <v>24</v>
      </c>
      <c r="G4">
        <v>0</v>
      </c>
      <c r="H4" s="2">
        <v>0</v>
      </c>
      <c r="J4">
        <v>1985</v>
      </c>
      <c r="K4">
        <v>12</v>
      </c>
      <c r="L4">
        <v>31</v>
      </c>
      <c r="M4">
        <v>24</v>
      </c>
      <c r="N4">
        <v>0</v>
      </c>
      <c r="O4" s="2">
        <v>0.37263000000000002</v>
      </c>
      <c r="P4" s="2">
        <f t="shared" ref="P4:P24" si="0">O4-H4</f>
        <v>0.37263000000000002</v>
      </c>
      <c r="Q4" s="4">
        <f t="shared" ref="Q4:Q24" si="1">H4/O4</f>
        <v>0</v>
      </c>
      <c r="R4" s="4">
        <f>SQO!N3</f>
        <v>1.0174050209876215</v>
      </c>
    </row>
    <row r="5" spans="3:18">
      <c r="C5">
        <v>1986</v>
      </c>
      <c r="D5">
        <v>12</v>
      </c>
      <c r="E5">
        <v>31</v>
      </c>
      <c r="F5">
        <v>24</v>
      </c>
      <c r="G5">
        <v>0</v>
      </c>
      <c r="H5" s="2">
        <v>0</v>
      </c>
      <c r="J5">
        <v>1986</v>
      </c>
      <c r="K5">
        <v>12</v>
      </c>
      <c r="L5">
        <v>31</v>
      </c>
      <c r="M5">
        <v>24</v>
      </c>
      <c r="N5">
        <v>0</v>
      </c>
      <c r="O5" s="2">
        <v>0.78646000000000005</v>
      </c>
      <c r="P5" s="2">
        <f t="shared" si="0"/>
        <v>0.78646000000000005</v>
      </c>
      <c r="Q5" s="4">
        <f t="shared" si="1"/>
        <v>0</v>
      </c>
      <c r="R5" s="4">
        <f>SQO!N4</f>
        <v>1.0147448065663185</v>
      </c>
    </row>
    <row r="6" spans="3:18">
      <c r="C6">
        <v>1987</v>
      </c>
      <c r="D6">
        <v>12</v>
      </c>
      <c r="E6">
        <v>31</v>
      </c>
      <c r="F6">
        <v>24</v>
      </c>
      <c r="G6">
        <v>0</v>
      </c>
      <c r="H6" s="2">
        <v>0</v>
      </c>
      <c r="J6">
        <v>1987</v>
      </c>
      <c r="K6">
        <v>12</v>
      </c>
      <c r="L6">
        <v>31</v>
      </c>
      <c r="M6">
        <v>24</v>
      </c>
      <c r="N6">
        <v>0</v>
      </c>
      <c r="O6" s="2">
        <v>0.65125</v>
      </c>
      <c r="P6" s="2">
        <f t="shared" si="0"/>
        <v>0.65125</v>
      </c>
      <c r="Q6" s="4">
        <f t="shared" si="1"/>
        <v>0</v>
      </c>
      <c r="R6" s="4">
        <f>SQO!N5</f>
        <v>1.0189690666524078</v>
      </c>
    </row>
    <row r="7" spans="3:18">
      <c r="C7">
        <v>1988</v>
      </c>
      <c r="D7">
        <v>12</v>
      </c>
      <c r="E7">
        <v>31</v>
      </c>
      <c r="F7">
        <v>24</v>
      </c>
      <c r="G7">
        <v>0</v>
      </c>
      <c r="H7" s="2">
        <v>0</v>
      </c>
      <c r="J7">
        <v>1988</v>
      </c>
      <c r="K7">
        <v>12</v>
      </c>
      <c r="L7">
        <v>31</v>
      </c>
      <c r="M7">
        <v>24</v>
      </c>
      <c r="N7">
        <v>0</v>
      </c>
      <c r="O7" s="2">
        <v>0.56828000000000001</v>
      </c>
      <c r="P7" s="2">
        <f t="shared" si="0"/>
        <v>0.56828000000000001</v>
      </c>
      <c r="Q7" s="4">
        <f t="shared" si="1"/>
        <v>0</v>
      </c>
      <c r="R7" s="4">
        <f>SQO!N6</f>
        <v>1.0099457262786411</v>
      </c>
    </row>
    <row r="8" spans="3:18">
      <c r="C8">
        <v>1989</v>
      </c>
      <c r="D8">
        <v>12</v>
      </c>
      <c r="E8">
        <v>31</v>
      </c>
      <c r="F8">
        <v>24</v>
      </c>
      <c r="G8">
        <v>0</v>
      </c>
      <c r="H8" s="2">
        <v>0</v>
      </c>
      <c r="J8">
        <v>1989</v>
      </c>
      <c r="K8">
        <v>12</v>
      </c>
      <c r="L8">
        <v>31</v>
      </c>
      <c r="M8">
        <v>24</v>
      </c>
      <c r="N8">
        <v>0</v>
      </c>
      <c r="O8" s="2">
        <v>1.5115000000000001</v>
      </c>
      <c r="P8" s="2">
        <f t="shared" si="0"/>
        <v>1.5115000000000001</v>
      </c>
      <c r="Q8" s="4">
        <f t="shared" si="1"/>
        <v>0</v>
      </c>
      <c r="R8" s="4">
        <f>SQO!N7</f>
        <v>1.0371761623399196</v>
      </c>
    </row>
    <row r="9" spans="3:18">
      <c r="C9">
        <v>1990</v>
      </c>
      <c r="D9">
        <v>12</v>
      </c>
      <c r="E9">
        <v>31</v>
      </c>
      <c r="F9">
        <v>24</v>
      </c>
      <c r="G9">
        <v>0</v>
      </c>
      <c r="H9" s="2">
        <v>0</v>
      </c>
      <c r="J9">
        <v>1990</v>
      </c>
      <c r="K9">
        <v>12</v>
      </c>
      <c r="L9">
        <v>31</v>
      </c>
      <c r="M9">
        <v>24</v>
      </c>
      <c r="N9">
        <v>0</v>
      </c>
      <c r="O9" s="2">
        <v>0.95816000000000001</v>
      </c>
      <c r="P9" s="2">
        <f t="shared" si="0"/>
        <v>0.95816000000000001</v>
      </c>
      <c r="Q9" s="4">
        <f t="shared" si="1"/>
        <v>0</v>
      </c>
      <c r="R9" s="4">
        <f>SQO!N8</f>
        <v>1.0211881399887712</v>
      </c>
    </row>
    <row r="10" spans="3:18">
      <c r="C10">
        <v>1991</v>
      </c>
      <c r="D10">
        <v>12</v>
      </c>
      <c r="E10">
        <v>31</v>
      </c>
      <c r="F10">
        <v>24</v>
      </c>
      <c r="G10">
        <v>0</v>
      </c>
      <c r="H10" s="2">
        <v>0</v>
      </c>
      <c r="J10">
        <v>1991</v>
      </c>
      <c r="K10">
        <v>12</v>
      </c>
      <c r="L10">
        <v>31</v>
      </c>
      <c r="M10">
        <v>24</v>
      </c>
      <c r="N10">
        <v>0</v>
      </c>
      <c r="O10" s="2">
        <v>0.86373999999999995</v>
      </c>
      <c r="P10" s="2">
        <f t="shared" si="0"/>
        <v>0.86373999999999995</v>
      </c>
      <c r="Q10" s="4">
        <f t="shared" si="1"/>
        <v>0</v>
      </c>
      <c r="R10" s="4">
        <f>SQO!N9</f>
        <v>1.0136887415447959</v>
      </c>
    </row>
    <row r="11" spans="3:18">
      <c r="C11">
        <v>1992</v>
      </c>
      <c r="D11">
        <v>12</v>
      </c>
      <c r="E11">
        <v>31</v>
      </c>
      <c r="F11">
        <v>24</v>
      </c>
      <c r="G11">
        <v>0</v>
      </c>
      <c r="H11" s="2">
        <v>0</v>
      </c>
      <c r="J11">
        <v>1992</v>
      </c>
      <c r="K11">
        <v>12</v>
      </c>
      <c r="L11">
        <v>31</v>
      </c>
      <c r="M11">
        <v>24</v>
      </c>
      <c r="N11">
        <v>0</v>
      </c>
      <c r="O11" s="2">
        <v>0.40866999999999998</v>
      </c>
      <c r="P11" s="2">
        <f t="shared" si="0"/>
        <v>0.40866999999999998</v>
      </c>
      <c r="Q11" s="4">
        <f t="shared" si="1"/>
        <v>0</v>
      </c>
      <c r="R11" s="4">
        <f>SQO!N10</f>
        <v>1.0048926556693316</v>
      </c>
    </row>
    <row r="12" spans="3:18">
      <c r="C12">
        <v>1993</v>
      </c>
      <c r="D12">
        <v>12</v>
      </c>
      <c r="E12">
        <v>31</v>
      </c>
      <c r="F12">
        <v>24</v>
      </c>
      <c r="G12">
        <v>0</v>
      </c>
      <c r="H12" s="2">
        <v>1.1389</v>
      </c>
      <c r="J12">
        <v>1993</v>
      </c>
      <c r="K12">
        <v>12</v>
      </c>
      <c r="L12">
        <v>31</v>
      </c>
      <c r="M12">
        <v>24</v>
      </c>
      <c r="N12">
        <v>0</v>
      </c>
      <c r="O12" s="2">
        <v>1.1966000000000001</v>
      </c>
      <c r="P12" s="2">
        <f t="shared" si="0"/>
        <v>5.7700000000000085E-2</v>
      </c>
      <c r="Q12" s="4">
        <f t="shared" si="1"/>
        <v>0.95178004345645995</v>
      </c>
      <c r="R12" s="4">
        <f>SQO!N11</f>
        <v>1.0114696682084325</v>
      </c>
    </row>
    <row r="13" spans="3:18">
      <c r="C13">
        <v>1994</v>
      </c>
      <c r="D13">
        <v>12</v>
      </c>
      <c r="E13">
        <v>31</v>
      </c>
      <c r="F13">
        <v>24</v>
      </c>
      <c r="G13">
        <v>0</v>
      </c>
      <c r="H13" s="2">
        <v>1.3599000000000001</v>
      </c>
      <c r="J13">
        <v>1994</v>
      </c>
      <c r="K13">
        <v>12</v>
      </c>
      <c r="L13">
        <v>31</v>
      </c>
      <c r="M13">
        <v>24</v>
      </c>
      <c r="N13">
        <v>0</v>
      </c>
      <c r="O13" s="2">
        <v>1.8448</v>
      </c>
      <c r="P13" s="2">
        <f t="shared" si="0"/>
        <v>0.48489999999999989</v>
      </c>
      <c r="Q13" s="4">
        <f t="shared" si="1"/>
        <v>0.73715307892454474</v>
      </c>
      <c r="R13" s="4">
        <f>SQO!N12</f>
        <v>1.0133278079298453</v>
      </c>
    </row>
    <row r="14" spans="3:18">
      <c r="C14">
        <v>1995</v>
      </c>
      <c r="D14">
        <v>12</v>
      </c>
      <c r="E14">
        <v>31</v>
      </c>
      <c r="F14">
        <v>24</v>
      </c>
      <c r="G14">
        <v>0</v>
      </c>
      <c r="H14" s="2">
        <v>0.47465000000000002</v>
      </c>
      <c r="J14">
        <v>1995</v>
      </c>
      <c r="K14">
        <v>12</v>
      </c>
      <c r="L14">
        <v>31</v>
      </c>
      <c r="M14">
        <v>24</v>
      </c>
      <c r="N14">
        <v>0</v>
      </c>
      <c r="O14" s="2">
        <v>0.56644000000000005</v>
      </c>
      <c r="P14" s="2">
        <f t="shared" si="0"/>
        <v>9.1790000000000038E-2</v>
      </c>
      <c r="Q14" s="4">
        <f t="shared" si="1"/>
        <v>0.83795282819009953</v>
      </c>
      <c r="R14" s="4">
        <f>SQO!N13</f>
        <v>0.99927813277009891</v>
      </c>
    </row>
    <row r="15" spans="3:18">
      <c r="C15">
        <v>1996</v>
      </c>
      <c r="D15">
        <v>12</v>
      </c>
      <c r="E15">
        <v>31</v>
      </c>
      <c r="F15">
        <v>24</v>
      </c>
      <c r="G15">
        <v>0</v>
      </c>
      <c r="H15" s="2">
        <v>0</v>
      </c>
      <c r="J15">
        <v>1996</v>
      </c>
      <c r="K15">
        <v>12</v>
      </c>
      <c r="L15">
        <v>31</v>
      </c>
      <c r="M15">
        <v>24</v>
      </c>
      <c r="N15">
        <v>0</v>
      </c>
      <c r="O15" s="2">
        <v>2.1547000000000001</v>
      </c>
      <c r="P15" s="2">
        <f t="shared" si="0"/>
        <v>2.1547000000000001</v>
      </c>
      <c r="Q15" s="4">
        <f t="shared" si="1"/>
        <v>0</v>
      </c>
      <c r="R15" s="4">
        <f>SQO!N14</f>
        <v>1.0143170333930436</v>
      </c>
    </row>
    <row r="16" spans="3:18">
      <c r="C16">
        <v>1997</v>
      </c>
      <c r="D16">
        <v>12</v>
      </c>
      <c r="E16">
        <v>31</v>
      </c>
      <c r="F16">
        <v>24</v>
      </c>
      <c r="G16">
        <v>0</v>
      </c>
      <c r="H16" s="2">
        <v>0</v>
      </c>
      <c r="J16">
        <v>1997</v>
      </c>
      <c r="K16">
        <v>12</v>
      </c>
      <c r="L16">
        <v>31</v>
      </c>
      <c r="M16">
        <v>24</v>
      </c>
      <c r="N16">
        <v>0</v>
      </c>
      <c r="O16" s="2">
        <v>1.2282</v>
      </c>
      <c r="P16" s="2">
        <f t="shared" si="0"/>
        <v>1.2282</v>
      </c>
      <c r="Q16" s="4">
        <f t="shared" si="1"/>
        <v>0</v>
      </c>
      <c r="R16" s="4">
        <f>SQO!N15</f>
        <v>0.9894794535197714</v>
      </c>
    </row>
    <row r="17" spans="3:18">
      <c r="C17">
        <v>1998</v>
      </c>
      <c r="D17">
        <v>12</v>
      </c>
      <c r="E17">
        <v>31</v>
      </c>
      <c r="F17">
        <v>24</v>
      </c>
      <c r="G17">
        <v>0</v>
      </c>
      <c r="H17" s="2">
        <v>0</v>
      </c>
      <c r="J17">
        <v>1998</v>
      </c>
      <c r="K17">
        <v>12</v>
      </c>
      <c r="L17">
        <v>31</v>
      </c>
      <c r="M17">
        <v>24</v>
      </c>
      <c r="N17">
        <v>0</v>
      </c>
      <c r="O17" s="2">
        <v>1.4898</v>
      </c>
      <c r="P17" s="2">
        <f t="shared" si="0"/>
        <v>1.4898</v>
      </c>
      <c r="Q17" s="4">
        <f t="shared" si="1"/>
        <v>0</v>
      </c>
      <c r="R17" s="4">
        <f>SQO!N16</f>
        <v>0.9897067080180737</v>
      </c>
    </row>
    <row r="18" spans="3:18">
      <c r="C18">
        <v>1999</v>
      </c>
      <c r="D18">
        <v>12</v>
      </c>
      <c r="E18">
        <v>31</v>
      </c>
      <c r="F18">
        <v>24</v>
      </c>
      <c r="G18">
        <v>0</v>
      </c>
      <c r="H18" s="2">
        <v>0</v>
      </c>
      <c r="J18">
        <v>1999</v>
      </c>
      <c r="K18">
        <v>12</v>
      </c>
      <c r="L18">
        <v>31</v>
      </c>
      <c r="M18">
        <v>24</v>
      </c>
      <c r="N18">
        <v>0</v>
      </c>
      <c r="O18" s="2">
        <v>1.1064000000000001</v>
      </c>
      <c r="P18" s="2">
        <f t="shared" si="0"/>
        <v>1.1064000000000001</v>
      </c>
      <c r="Q18" s="4">
        <f t="shared" si="1"/>
        <v>0</v>
      </c>
      <c r="R18" s="4">
        <f>SQO!N17</f>
        <v>0.97706066358313526</v>
      </c>
    </row>
    <row r="19" spans="3:18">
      <c r="C19">
        <v>2000</v>
      </c>
      <c r="D19">
        <v>12</v>
      </c>
      <c r="E19">
        <v>31</v>
      </c>
      <c r="F19">
        <v>24</v>
      </c>
      <c r="G19">
        <v>0</v>
      </c>
      <c r="H19" s="2">
        <v>0</v>
      </c>
      <c r="J19">
        <v>2000</v>
      </c>
      <c r="K19">
        <v>12</v>
      </c>
      <c r="L19">
        <v>31</v>
      </c>
      <c r="M19">
        <v>24</v>
      </c>
      <c r="N19">
        <v>0</v>
      </c>
      <c r="O19" s="2">
        <v>1.0714999999999999</v>
      </c>
      <c r="P19" s="2">
        <f t="shared" si="0"/>
        <v>1.0714999999999999</v>
      </c>
      <c r="Q19" s="4">
        <f t="shared" si="1"/>
        <v>0</v>
      </c>
      <c r="R19" s="4">
        <f>SQO!N18</f>
        <v>0.98473384487875315</v>
      </c>
    </row>
    <row r="20" spans="3:18">
      <c r="C20">
        <v>2001</v>
      </c>
      <c r="D20">
        <v>12</v>
      </c>
      <c r="E20">
        <v>31</v>
      </c>
      <c r="F20">
        <v>24</v>
      </c>
      <c r="G20">
        <v>0</v>
      </c>
      <c r="H20" s="2">
        <v>0</v>
      </c>
      <c r="J20">
        <v>2001</v>
      </c>
      <c r="K20">
        <v>12</v>
      </c>
      <c r="L20">
        <v>31</v>
      </c>
      <c r="M20">
        <v>24</v>
      </c>
      <c r="N20">
        <v>0</v>
      </c>
      <c r="O20" s="2">
        <v>0.78508999999999995</v>
      </c>
      <c r="P20" s="2">
        <f t="shared" si="0"/>
        <v>0.78508999999999995</v>
      </c>
      <c r="Q20" s="4">
        <f t="shared" si="1"/>
        <v>0</v>
      </c>
      <c r="R20" s="4">
        <f>SQO!N19</f>
        <v>0.97430687378017833</v>
      </c>
    </row>
    <row r="21" spans="3:18">
      <c r="C21">
        <v>2002</v>
      </c>
      <c r="D21">
        <v>12</v>
      </c>
      <c r="E21">
        <v>31</v>
      </c>
      <c r="F21">
        <v>24</v>
      </c>
      <c r="G21">
        <v>0</v>
      </c>
      <c r="H21" s="2">
        <v>0</v>
      </c>
      <c r="J21">
        <v>2002</v>
      </c>
      <c r="K21">
        <v>12</v>
      </c>
      <c r="L21">
        <v>31</v>
      </c>
      <c r="M21">
        <v>24</v>
      </c>
      <c r="N21">
        <v>0</v>
      </c>
      <c r="O21" s="2">
        <v>0.90685000000000004</v>
      </c>
      <c r="P21" s="2">
        <f t="shared" si="0"/>
        <v>0.90685000000000004</v>
      </c>
      <c r="Q21" s="4">
        <f t="shared" si="1"/>
        <v>0</v>
      </c>
      <c r="R21" s="4">
        <f>SQO!N20</f>
        <v>0.96785017244606064</v>
      </c>
    </row>
    <row r="22" spans="3:18">
      <c r="C22">
        <v>2003</v>
      </c>
      <c r="D22">
        <v>12</v>
      </c>
      <c r="E22">
        <v>31</v>
      </c>
      <c r="F22">
        <v>24</v>
      </c>
      <c r="G22">
        <v>0</v>
      </c>
      <c r="H22" s="2">
        <v>0</v>
      </c>
      <c r="J22">
        <v>2003</v>
      </c>
      <c r="K22">
        <v>12</v>
      </c>
      <c r="L22">
        <v>31</v>
      </c>
      <c r="M22">
        <v>24</v>
      </c>
      <c r="N22">
        <v>0</v>
      </c>
      <c r="O22" s="2">
        <v>2.6227999999999998</v>
      </c>
      <c r="P22" s="2">
        <f t="shared" si="0"/>
        <v>2.6227999999999998</v>
      </c>
      <c r="Q22" s="4">
        <f t="shared" si="1"/>
        <v>0</v>
      </c>
      <c r="R22" s="4">
        <f>SQO!N21</f>
        <v>0.98427933588214866</v>
      </c>
    </row>
    <row r="23" spans="3:18">
      <c r="C23">
        <v>2004</v>
      </c>
      <c r="D23">
        <v>12</v>
      </c>
      <c r="E23">
        <v>31</v>
      </c>
      <c r="F23">
        <v>24</v>
      </c>
      <c r="G23">
        <v>0</v>
      </c>
      <c r="H23" s="2">
        <v>0</v>
      </c>
      <c r="J23">
        <v>2004</v>
      </c>
      <c r="K23">
        <v>12</v>
      </c>
      <c r="L23">
        <v>31</v>
      </c>
      <c r="M23">
        <v>24</v>
      </c>
      <c r="N23">
        <v>0</v>
      </c>
      <c r="O23" s="2">
        <v>1.0004</v>
      </c>
      <c r="P23" s="2">
        <f t="shared" si="0"/>
        <v>1.0004</v>
      </c>
      <c r="Q23" s="4">
        <f t="shared" si="1"/>
        <v>0</v>
      </c>
      <c r="R23" s="4">
        <f>SQO!N22</f>
        <v>0.96258321525011381</v>
      </c>
    </row>
    <row r="24" spans="3:18">
      <c r="C24">
        <v>2005</v>
      </c>
      <c r="D24">
        <v>12</v>
      </c>
      <c r="E24">
        <v>31</v>
      </c>
      <c r="F24">
        <v>24</v>
      </c>
      <c r="G24">
        <v>0</v>
      </c>
      <c r="H24" s="2">
        <v>0</v>
      </c>
      <c r="J24">
        <v>2005</v>
      </c>
      <c r="K24">
        <v>12</v>
      </c>
      <c r="L24">
        <v>31</v>
      </c>
      <c r="M24">
        <v>24</v>
      </c>
      <c r="N24">
        <v>0</v>
      </c>
      <c r="O24" s="2">
        <v>1.3795999999999999</v>
      </c>
      <c r="P24" s="2">
        <f t="shared" si="0"/>
        <v>1.3795999999999999</v>
      </c>
      <c r="Q24" s="4">
        <f t="shared" si="1"/>
        <v>0</v>
      </c>
      <c r="R24" s="4">
        <f>SQO!N23</f>
        <v>0.97600459856161303</v>
      </c>
    </row>
    <row r="26" spans="3:18">
      <c r="H26" s="3">
        <f>SUM(H3:H24)</f>
        <v>2.9734500000000001</v>
      </c>
      <c r="O26" s="3">
        <f>SUM(O3:O24)</f>
        <v>24.066599999999998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3:M24"/>
  <sheetViews>
    <sheetView workbookViewId="0">
      <selection activeCell="I10" sqref="I10:I19"/>
    </sheetView>
  </sheetViews>
  <sheetFormatPr defaultRowHeight="15"/>
  <sheetData>
    <row r="3" spans="2:13">
      <c r="B3" t="s">
        <v>7</v>
      </c>
      <c r="H3">
        <v>1984</v>
      </c>
      <c r="I3" s="1">
        <v>15.68</v>
      </c>
      <c r="J3" s="1">
        <v>0</v>
      </c>
      <c r="K3" s="1">
        <v>0</v>
      </c>
      <c r="L3" s="1">
        <v>0</v>
      </c>
      <c r="M3" s="1">
        <v>0</v>
      </c>
    </row>
    <row r="4" spans="2:13">
      <c r="B4" t="s">
        <v>8</v>
      </c>
      <c r="H4">
        <v>1985</v>
      </c>
      <c r="I4" s="1">
        <v>15.419</v>
      </c>
      <c r="J4" s="1">
        <v>0</v>
      </c>
      <c r="K4" s="1">
        <v>0</v>
      </c>
      <c r="L4" s="1">
        <v>0</v>
      </c>
      <c r="M4" s="1">
        <v>0</v>
      </c>
    </row>
    <row r="5" spans="2:13">
      <c r="B5" t="s">
        <v>9</v>
      </c>
      <c r="H5">
        <v>1986</v>
      </c>
      <c r="I5" s="1">
        <v>14.874000000000001</v>
      </c>
      <c r="J5" s="1">
        <v>0</v>
      </c>
      <c r="K5" s="1">
        <v>0</v>
      </c>
      <c r="L5" s="1">
        <v>0</v>
      </c>
      <c r="M5" s="1">
        <v>0</v>
      </c>
    </row>
    <row r="6" spans="2:13">
      <c r="B6" t="s">
        <v>10</v>
      </c>
      <c r="H6">
        <v>1987</v>
      </c>
      <c r="I6" s="1">
        <v>15.115</v>
      </c>
      <c r="J6" s="1">
        <v>0</v>
      </c>
      <c r="K6" s="1">
        <v>0</v>
      </c>
      <c r="L6" s="1">
        <v>0</v>
      </c>
      <c r="M6" s="1">
        <v>0</v>
      </c>
    </row>
    <row r="7" spans="2:13">
      <c r="B7" t="s">
        <v>11</v>
      </c>
      <c r="H7">
        <v>1988</v>
      </c>
      <c r="I7" s="1">
        <v>14.14</v>
      </c>
      <c r="J7" s="1">
        <v>0</v>
      </c>
      <c r="K7" s="1">
        <v>0</v>
      </c>
      <c r="L7" s="1">
        <v>0</v>
      </c>
      <c r="M7" s="1">
        <v>0</v>
      </c>
    </row>
    <row r="8" spans="2:13">
      <c r="B8" t="s">
        <v>12</v>
      </c>
      <c r="H8">
        <v>1989</v>
      </c>
      <c r="I8" s="1">
        <v>17.309000000000001</v>
      </c>
      <c r="J8" s="1">
        <v>0</v>
      </c>
      <c r="K8" s="1">
        <v>0</v>
      </c>
      <c r="L8" s="1">
        <v>0</v>
      </c>
      <c r="M8" s="1">
        <v>0</v>
      </c>
    </row>
    <row r="9" spans="2:13">
      <c r="B9" t="s">
        <v>13</v>
      </c>
      <c r="H9">
        <v>1990</v>
      </c>
      <c r="I9" s="1">
        <v>15.537000000000001</v>
      </c>
      <c r="J9" s="1">
        <v>0</v>
      </c>
      <c r="K9" s="1">
        <v>0</v>
      </c>
      <c r="L9" s="1">
        <v>0</v>
      </c>
      <c r="M9" s="1">
        <v>0</v>
      </c>
    </row>
    <row r="10" spans="2:13">
      <c r="B10" t="s">
        <v>14</v>
      </c>
      <c r="H10">
        <v>1991</v>
      </c>
      <c r="I10" s="1">
        <v>14.736000000000001</v>
      </c>
      <c r="J10" s="1">
        <v>0</v>
      </c>
      <c r="K10" s="1">
        <v>0</v>
      </c>
      <c r="L10" s="1">
        <v>0</v>
      </c>
      <c r="M10" s="1">
        <v>0</v>
      </c>
    </row>
    <row r="11" spans="2:13">
      <c r="B11" t="s">
        <v>15</v>
      </c>
      <c r="H11">
        <v>1992</v>
      </c>
      <c r="I11" s="1">
        <v>13.785</v>
      </c>
      <c r="J11" s="1">
        <v>0</v>
      </c>
      <c r="K11" s="1">
        <v>0</v>
      </c>
      <c r="L11" s="1">
        <v>0</v>
      </c>
      <c r="M11" s="1">
        <v>0</v>
      </c>
    </row>
    <row r="12" spans="2:13">
      <c r="B12" t="s">
        <v>16</v>
      </c>
      <c r="H12">
        <v>1993</v>
      </c>
      <c r="I12" s="1">
        <v>14.79</v>
      </c>
      <c r="J12" s="1">
        <v>0</v>
      </c>
      <c r="K12" s="1">
        <v>0</v>
      </c>
      <c r="L12" s="1">
        <v>0</v>
      </c>
      <c r="M12" s="1">
        <v>0</v>
      </c>
    </row>
    <row r="13" spans="2:13">
      <c r="B13" t="s">
        <v>17</v>
      </c>
      <c r="H13">
        <v>1994</v>
      </c>
      <c r="I13" s="1">
        <v>15.253</v>
      </c>
      <c r="J13" s="1">
        <v>0</v>
      </c>
      <c r="K13" s="1">
        <v>0</v>
      </c>
      <c r="L13" s="1">
        <v>0</v>
      </c>
      <c r="M13" s="1">
        <v>0</v>
      </c>
    </row>
    <row r="14" spans="2:13">
      <c r="B14" t="s">
        <v>18</v>
      </c>
      <c r="H14">
        <v>1995</v>
      </c>
      <c r="I14" s="1">
        <v>13.9</v>
      </c>
      <c r="J14" s="1">
        <v>0</v>
      </c>
      <c r="K14" s="1">
        <v>0</v>
      </c>
      <c r="L14" s="1">
        <v>0</v>
      </c>
      <c r="M14" s="1">
        <v>0</v>
      </c>
    </row>
    <row r="15" spans="2:13">
      <c r="B15" t="s">
        <v>19</v>
      </c>
      <c r="H15">
        <v>1996</v>
      </c>
      <c r="I15" s="1">
        <v>15.87</v>
      </c>
      <c r="J15" s="1">
        <v>0</v>
      </c>
      <c r="K15" s="1">
        <v>0</v>
      </c>
      <c r="L15" s="1">
        <v>0</v>
      </c>
      <c r="M15" s="1">
        <v>0</v>
      </c>
    </row>
    <row r="16" spans="2:13">
      <c r="B16" t="s">
        <v>20</v>
      </c>
      <c r="H16">
        <v>1997</v>
      </c>
      <c r="I16" s="1">
        <v>13.282</v>
      </c>
      <c r="J16" s="1">
        <v>0</v>
      </c>
      <c r="K16" s="1">
        <v>0</v>
      </c>
      <c r="L16" s="1">
        <v>0</v>
      </c>
      <c r="M16" s="1">
        <v>0</v>
      </c>
    </row>
    <row r="17" spans="2:13">
      <c r="B17" t="s">
        <v>21</v>
      </c>
      <c r="H17">
        <v>1998</v>
      </c>
      <c r="I17" s="1">
        <v>13.557</v>
      </c>
      <c r="J17" s="1">
        <v>0</v>
      </c>
      <c r="K17" s="1">
        <v>0</v>
      </c>
      <c r="L17" s="1">
        <v>0</v>
      </c>
      <c r="M17" s="1">
        <v>0</v>
      </c>
    </row>
    <row r="18" spans="2:13">
      <c r="B18" t="s">
        <v>22</v>
      </c>
      <c r="H18">
        <v>1999</v>
      </c>
      <c r="I18" s="1">
        <v>12.361000000000001</v>
      </c>
      <c r="J18" s="1">
        <v>0</v>
      </c>
      <c r="K18" s="1">
        <v>0</v>
      </c>
      <c r="L18" s="1">
        <v>0</v>
      </c>
      <c r="M18" s="1">
        <v>0</v>
      </c>
    </row>
    <row r="19" spans="2:13">
      <c r="B19" t="s">
        <v>23</v>
      </c>
      <c r="H19">
        <v>2000</v>
      </c>
      <c r="I19" s="1">
        <v>13.487</v>
      </c>
      <c r="J19" s="1">
        <v>0</v>
      </c>
      <c r="K19" s="1">
        <v>0</v>
      </c>
      <c r="L19" s="1">
        <v>0</v>
      </c>
      <c r="M19" s="1">
        <v>0</v>
      </c>
    </row>
    <row r="20" spans="2:13">
      <c r="B20" t="s">
        <v>24</v>
      </c>
      <c r="H20">
        <v>2001</v>
      </c>
      <c r="I20" s="1">
        <v>12.542999999999999</v>
      </c>
      <c r="J20" s="1">
        <v>0</v>
      </c>
      <c r="K20" s="1">
        <v>0</v>
      </c>
      <c r="L20" s="1">
        <v>0</v>
      </c>
      <c r="M20" s="1">
        <v>0</v>
      </c>
    </row>
    <row r="21" spans="2:13">
      <c r="B21" t="s">
        <v>25</v>
      </c>
      <c r="H21">
        <v>2002</v>
      </c>
      <c r="I21" s="1">
        <v>12.053000000000001</v>
      </c>
      <c r="J21" s="1">
        <v>0</v>
      </c>
      <c r="K21" s="1">
        <v>0</v>
      </c>
      <c r="L21" s="1">
        <v>0</v>
      </c>
      <c r="M21" s="1">
        <v>0</v>
      </c>
    </row>
    <row r="22" spans="2:13">
      <c r="B22" t="s">
        <v>26</v>
      </c>
      <c r="H22">
        <v>2003</v>
      </c>
      <c r="I22" s="1">
        <v>14.055999999999999</v>
      </c>
      <c r="J22" s="1">
        <v>0</v>
      </c>
      <c r="K22" s="1">
        <v>0</v>
      </c>
      <c r="L22" s="1">
        <v>0</v>
      </c>
      <c r="M22" s="1">
        <v>0</v>
      </c>
    </row>
    <row r="23" spans="2:13">
      <c r="B23" t="s">
        <v>27</v>
      </c>
      <c r="H23">
        <v>2004</v>
      </c>
      <c r="I23" s="1">
        <v>11.696999999999999</v>
      </c>
      <c r="J23" s="1">
        <v>0</v>
      </c>
      <c r="K23" s="1">
        <v>0</v>
      </c>
      <c r="L23" s="1">
        <v>0</v>
      </c>
      <c r="M23" s="1">
        <v>0</v>
      </c>
    </row>
    <row r="24" spans="2:13">
      <c r="B24" t="s">
        <v>28</v>
      </c>
      <c r="H24">
        <v>2005</v>
      </c>
      <c r="I24" s="1">
        <v>13.355</v>
      </c>
      <c r="J24" s="1">
        <v>0</v>
      </c>
      <c r="K24" s="1">
        <v>0</v>
      </c>
      <c r="L24" s="1">
        <v>0</v>
      </c>
      <c r="M2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SNH3</vt:lpstr>
      <vt:lpstr>Sheet1</vt:lpstr>
      <vt:lpstr>SQO</vt:lpstr>
      <vt:lpstr>ACQOP</vt:lpstr>
      <vt:lpstr>SNH3 Exp1</vt:lpstr>
      <vt:lpstr>SQO Exp2</vt:lpstr>
      <vt:lpstr>SNH3 Exp2</vt:lpstr>
      <vt:lpstr>INH3</vt:lpstr>
      <vt:lpstr>Sheet7</vt:lpstr>
    </vt:vector>
  </TitlesOfParts>
  <Company>U.S. EPA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Bhatt</dc:creator>
  <cp:lastModifiedBy>Gopal Bhatt</cp:lastModifiedBy>
  <dcterms:created xsi:type="dcterms:W3CDTF">2014-06-06T12:07:57Z</dcterms:created>
  <dcterms:modified xsi:type="dcterms:W3CDTF">2014-09-12T14:56:09Z</dcterms:modified>
</cp:coreProperties>
</file>