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skennisplein.sharepoint.com/sites/21400065/Gedeelde documenten/General/SIA_data/BeterBodemBeheer/"/>
    </mc:Choice>
  </mc:AlternateContent>
  <xr:revisionPtr revIDLastSave="3913" documentId="11_1EAFBFC58F79A8536E3CA493EA7BD2727A4CCCEE" xr6:coauthVersionLast="46" xr6:coauthVersionMax="46" xr10:uidLastSave="{16178AEF-C0E6-4AD0-9D2A-B82EECD9DCDF}"/>
  <bookViews>
    <workbookView xWindow="22932" yWindow="-108" windowWidth="23256" windowHeight="12576" activeTab="2" xr2:uid="{00000000-000D-0000-FFFF-FFFF00000000}"/>
  </bookViews>
  <sheets>
    <sheet name="Data" sheetId="1" r:id="rId1"/>
    <sheet name="Blad2" sheetId="3" r:id="rId2"/>
    <sheet name="Omrekeninge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X53" i="1" l="1"/>
  <c r="EZ53" i="1"/>
  <c r="ER53" i="1"/>
  <c r="FD53" i="1"/>
  <c r="FT53" i="1"/>
  <c r="FP53" i="1"/>
  <c r="EV53" i="1"/>
  <c r="FH53" i="1"/>
  <c r="FH136" i="1"/>
  <c r="FH135" i="1"/>
  <c r="FH134" i="1"/>
  <c r="FH133" i="1"/>
  <c r="FH132" i="1"/>
  <c r="FH131" i="1"/>
  <c r="FD136" i="1"/>
  <c r="FD135" i="1"/>
  <c r="FD134" i="1"/>
  <c r="FD133" i="1"/>
  <c r="FD132" i="1"/>
  <c r="FD131" i="1"/>
  <c r="FD130" i="1"/>
  <c r="FD129" i="1"/>
  <c r="FD128" i="1"/>
  <c r="FD127" i="1"/>
  <c r="FD126" i="1"/>
  <c r="FD125" i="1"/>
  <c r="FD124" i="1"/>
  <c r="FD123" i="1"/>
  <c r="FD122" i="1"/>
  <c r="FD121" i="1"/>
  <c r="FD120" i="1"/>
  <c r="FD119" i="1"/>
  <c r="FD118" i="1"/>
  <c r="EZ136" i="1"/>
  <c r="EZ135" i="1"/>
  <c r="EZ134" i="1"/>
  <c r="EZ133" i="1"/>
  <c r="EZ132" i="1"/>
  <c r="EZ131" i="1"/>
  <c r="EZ130" i="1"/>
  <c r="EZ129" i="1"/>
  <c r="EZ128" i="1"/>
  <c r="EZ127" i="1"/>
  <c r="EZ126" i="1"/>
  <c r="EZ125" i="1"/>
  <c r="EZ124" i="1"/>
  <c r="EZ123" i="1"/>
  <c r="EZ122" i="1"/>
  <c r="EZ121" i="1"/>
  <c r="EZ120" i="1"/>
  <c r="EZ119" i="1"/>
  <c r="EZ118" i="1"/>
  <c r="EV136" i="1"/>
  <c r="EV135" i="1"/>
  <c r="EV134" i="1"/>
  <c r="EV133" i="1"/>
  <c r="EV132" i="1"/>
  <c r="EV131" i="1"/>
  <c r="EV130" i="1"/>
  <c r="EV129" i="1"/>
  <c r="EV128" i="1"/>
  <c r="EV127" i="1"/>
  <c r="EV126" i="1"/>
  <c r="EV125" i="1"/>
  <c r="EV124" i="1"/>
  <c r="EV123" i="1"/>
  <c r="EV122" i="1"/>
  <c r="EV121" i="1"/>
  <c r="EV120" i="1"/>
  <c r="EV119" i="1"/>
  <c r="EV118" i="1"/>
  <c r="FT136" i="1"/>
  <c r="FT135" i="1"/>
  <c r="FT134" i="1"/>
  <c r="FT133" i="1"/>
  <c r="FT132" i="1"/>
  <c r="FT131" i="1"/>
  <c r="FT130" i="1"/>
  <c r="FT129" i="1"/>
  <c r="FT128" i="1"/>
  <c r="FT127" i="1"/>
  <c r="FT126" i="1"/>
  <c r="FT125" i="1"/>
  <c r="FT124" i="1"/>
  <c r="FT123" i="1"/>
  <c r="FT122" i="1"/>
  <c r="FT121" i="1"/>
  <c r="FT120" i="1"/>
  <c r="FT119" i="1"/>
  <c r="FT118" i="1"/>
  <c r="FP136" i="1"/>
  <c r="FP135" i="1"/>
  <c r="FP134" i="1"/>
  <c r="FP133" i="1"/>
  <c r="FP132" i="1"/>
  <c r="FP131" i="1"/>
  <c r="FP130" i="1"/>
  <c r="FP129" i="1"/>
  <c r="FP128" i="1"/>
  <c r="FP127" i="1"/>
  <c r="FP126" i="1"/>
  <c r="FP125" i="1"/>
  <c r="FP124" i="1"/>
  <c r="FP123" i="1"/>
  <c r="FP122" i="1"/>
  <c r="FP121" i="1"/>
  <c r="FP120" i="1"/>
  <c r="FP119" i="1"/>
  <c r="FP118" i="1"/>
  <c r="FL136" i="1"/>
  <c r="FL135" i="1"/>
  <c r="FL134" i="1"/>
  <c r="FL133" i="1"/>
  <c r="FL132" i="1"/>
  <c r="FL131" i="1"/>
  <c r="FL130" i="1"/>
  <c r="FL129" i="1"/>
  <c r="FL128" i="1"/>
  <c r="FL127" i="1"/>
  <c r="FL126" i="1"/>
  <c r="FL125" i="1"/>
  <c r="FL124" i="1"/>
  <c r="FL123" i="1"/>
  <c r="FL122" i="1"/>
  <c r="FL121" i="1"/>
  <c r="FL120" i="1"/>
  <c r="FL119" i="1"/>
  <c r="FL118" i="1"/>
  <c r="FL11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EN136" i="1"/>
  <c r="EN135" i="1"/>
  <c r="EN134" i="1"/>
  <c r="EN133" i="1"/>
  <c r="EN132" i="1"/>
  <c r="EN131" i="1"/>
  <c r="EN130" i="1"/>
  <c r="EN129" i="1"/>
  <c r="EN128" i="1"/>
  <c r="EN127" i="1"/>
  <c r="EN126" i="1"/>
  <c r="EN125" i="1"/>
  <c r="EN124" i="1"/>
  <c r="EN123" i="1"/>
  <c r="EN122" i="1"/>
  <c r="EN121" i="1"/>
  <c r="EN120" i="1"/>
  <c r="EN119" i="1"/>
  <c r="EN118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EH136" i="1"/>
  <c r="EH135" i="1"/>
  <c r="EH134" i="1"/>
  <c r="EH133" i="1"/>
  <c r="EH132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D136" i="1"/>
  <c r="ED135" i="1"/>
  <c r="ED134" i="1"/>
  <c r="ED133" i="1"/>
  <c r="ED132" i="1"/>
  <c r="ED131" i="1"/>
  <c r="ED130" i="1"/>
  <c r="ED129" i="1"/>
  <c r="ED128" i="1"/>
  <c r="ED127" i="1"/>
  <c r="ED126" i="1"/>
  <c r="ED125" i="1"/>
  <c r="ED124" i="1"/>
  <c r="ED123" i="1"/>
  <c r="ED122" i="1"/>
  <c r="ED121" i="1"/>
  <c r="ED120" i="1"/>
  <c r="ED119" i="1"/>
  <c r="ED118" i="1"/>
  <c r="FH117" i="1"/>
  <c r="FD117" i="1"/>
  <c r="EZ117" i="1"/>
  <c r="EV117" i="1"/>
  <c r="FT117" i="1"/>
  <c r="FP117" i="1"/>
  <c r="ER117" i="1"/>
  <c r="N117" i="1"/>
  <c r="EN117" i="1"/>
  <c r="BK117" i="1"/>
  <c r="AK117" i="1"/>
  <c r="BC117" i="1"/>
  <c r="AQ117" i="1"/>
  <c r="AE117" i="1"/>
  <c r="EH117" i="1"/>
  <c r="ED117" i="1"/>
  <c r="ER116" i="1"/>
  <c r="FP116" i="1"/>
  <c r="EV116" i="1"/>
  <c r="C25" i="2"/>
  <c r="FL116" i="1"/>
  <c r="FH116" i="1"/>
  <c r="BC116" i="1"/>
  <c r="AU116" i="1"/>
  <c r="AK116" i="1"/>
  <c r="AA116" i="1"/>
  <c r="N116" i="1"/>
  <c r="AK53" i="1"/>
  <c r="AK52" i="1"/>
  <c r="AK38" i="1"/>
  <c r="AK36" i="1"/>
  <c r="FH104" i="1"/>
  <c r="FH102" i="1"/>
  <c r="FH100" i="1"/>
  <c r="FH99" i="1"/>
  <c r="FH98" i="1"/>
  <c r="FH94" i="1"/>
  <c r="FH91" i="1"/>
  <c r="FH89" i="1"/>
  <c r="FH86" i="1"/>
  <c r="FH85" i="1"/>
  <c r="FH83" i="1"/>
  <c r="FH82" i="1"/>
  <c r="FH77" i="1"/>
  <c r="FH76" i="1"/>
  <c r="FH75" i="1"/>
  <c r="FH74" i="1"/>
  <c r="FH73" i="1"/>
  <c r="FH72" i="1"/>
  <c r="FH71" i="1"/>
  <c r="FH70" i="1"/>
  <c r="FH65" i="1"/>
  <c r="FH57" i="1"/>
  <c r="FH48" i="1"/>
  <c r="FH45" i="1"/>
  <c r="FH44" i="1"/>
  <c r="FH43" i="1"/>
  <c r="FH42" i="1"/>
  <c r="FH41" i="1"/>
  <c r="FH40" i="1"/>
  <c r="FD115" i="1"/>
  <c r="FD114" i="1"/>
  <c r="FD113" i="1"/>
  <c r="FD112" i="1"/>
  <c r="FD111" i="1"/>
  <c r="FD110" i="1"/>
  <c r="FD109" i="1"/>
  <c r="FD108" i="1"/>
  <c r="FD107" i="1"/>
  <c r="FD106" i="1"/>
  <c r="FD105" i="1"/>
  <c r="FD104" i="1"/>
  <c r="FD103" i="1"/>
  <c r="FD102" i="1"/>
  <c r="FD101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7" i="1"/>
  <c r="FD35" i="1"/>
  <c r="FD32" i="1"/>
  <c r="FD31" i="1"/>
  <c r="EZ115" i="1"/>
  <c r="EZ114" i="1"/>
  <c r="EZ113" i="1"/>
  <c r="EZ112" i="1"/>
  <c r="EZ111" i="1"/>
  <c r="EZ110" i="1"/>
  <c r="EZ109" i="1"/>
  <c r="EZ108" i="1"/>
  <c r="EZ107" i="1"/>
  <c r="EZ106" i="1"/>
  <c r="EZ105" i="1"/>
  <c r="EZ104" i="1"/>
  <c r="EZ103" i="1"/>
  <c r="EZ102" i="1"/>
  <c r="EZ101" i="1"/>
  <c r="EZ100" i="1"/>
  <c r="EZ99" i="1"/>
  <c r="EZ98" i="1"/>
  <c r="EZ97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Z74" i="1"/>
  <c r="EZ73" i="1"/>
  <c r="EZ72" i="1"/>
  <c r="EZ71" i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7" i="1"/>
  <c r="EZ35" i="1"/>
  <c r="EZ32" i="1"/>
  <c r="EZ31" i="1"/>
  <c r="EV115" i="1"/>
  <c r="EV114" i="1"/>
  <c r="EV113" i="1"/>
  <c r="EV112" i="1"/>
  <c r="EV111" i="1"/>
  <c r="EV110" i="1"/>
  <c r="EV109" i="1"/>
  <c r="EV108" i="1"/>
  <c r="EV107" i="1"/>
  <c r="EV106" i="1"/>
  <c r="EV105" i="1"/>
  <c r="EV104" i="1"/>
  <c r="EV103" i="1"/>
  <c r="EV102" i="1"/>
  <c r="EV101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7" i="1"/>
  <c r="EV35" i="1"/>
  <c r="EV32" i="1"/>
  <c r="EV31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7" i="1"/>
  <c r="ER35" i="1"/>
  <c r="ER32" i="1"/>
  <c r="ER31" i="1"/>
  <c r="EN115" i="1"/>
  <c r="EN114" i="1"/>
  <c r="EN113" i="1"/>
  <c r="EN112" i="1"/>
  <c r="EN111" i="1"/>
  <c r="EN110" i="1"/>
  <c r="EN109" i="1"/>
  <c r="EN108" i="1"/>
  <c r="EN107" i="1"/>
  <c r="EN106" i="1"/>
  <c r="EN105" i="1"/>
  <c r="EN104" i="1"/>
  <c r="EN103" i="1"/>
  <c r="EN102" i="1"/>
  <c r="EN101" i="1"/>
  <c r="EN100" i="1"/>
  <c r="EN99" i="1"/>
  <c r="EN98" i="1"/>
  <c r="EN97" i="1"/>
  <c r="EN96" i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7" i="1"/>
  <c r="EN35" i="1"/>
  <c r="EN32" i="1"/>
  <c r="EN31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7" i="1"/>
  <c r="AO35" i="1"/>
  <c r="AO32" i="1"/>
  <c r="AO31" i="1"/>
  <c r="EH115" i="1"/>
  <c r="EH114" i="1"/>
  <c r="EH113" i="1"/>
  <c r="EH112" i="1"/>
  <c r="EH111" i="1"/>
  <c r="EH110" i="1"/>
  <c r="EH109" i="1"/>
  <c r="EH108" i="1"/>
  <c r="EH107" i="1"/>
  <c r="EH106" i="1"/>
  <c r="EH105" i="1"/>
  <c r="EH104" i="1"/>
  <c r="EH103" i="1"/>
  <c r="EH102" i="1"/>
  <c r="EH101" i="1"/>
  <c r="EH100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H76" i="1"/>
  <c r="EH75" i="1"/>
  <c r="EH74" i="1"/>
  <c r="EH73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7" i="1"/>
  <c r="EH35" i="1"/>
  <c r="EH32" i="1"/>
  <c r="EH31" i="1"/>
  <c r="ED115" i="1"/>
  <c r="ED114" i="1"/>
  <c r="ED113" i="1"/>
  <c r="ED112" i="1"/>
  <c r="ED111" i="1"/>
  <c r="ED110" i="1"/>
  <c r="ED109" i="1"/>
  <c r="ED108" i="1"/>
  <c r="ED107" i="1"/>
  <c r="ED106" i="1"/>
  <c r="ED105" i="1"/>
  <c r="ED104" i="1"/>
  <c r="ED103" i="1"/>
  <c r="ED102" i="1"/>
  <c r="ED101" i="1"/>
  <c r="ED100" i="1"/>
  <c r="ED99" i="1"/>
  <c r="ED98" i="1"/>
  <c r="ED97" i="1"/>
  <c r="ED96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D77" i="1"/>
  <c r="ED76" i="1"/>
  <c r="ED75" i="1"/>
  <c r="ED74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7" i="1"/>
  <c r="ED35" i="1"/>
  <c r="ED32" i="1"/>
  <c r="ED31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7" i="1"/>
  <c r="BK35" i="1"/>
  <c r="BK32" i="1"/>
  <c r="BK31" i="1"/>
  <c r="BG28" i="1"/>
  <c r="BG27" i="1"/>
  <c r="BG26" i="1"/>
  <c r="BG25" i="1"/>
  <c r="BG24" i="1"/>
  <c r="BG23" i="1"/>
  <c r="BG21" i="1"/>
  <c r="BG19" i="1"/>
  <c r="BG17" i="1"/>
  <c r="BG15" i="1"/>
  <c r="BG13" i="1"/>
  <c r="BG11" i="1"/>
  <c r="BG9" i="1"/>
  <c r="BG7" i="1"/>
  <c r="BG5" i="1"/>
  <c r="BG3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7" i="1"/>
  <c r="BC35" i="1"/>
  <c r="BC32" i="1"/>
  <c r="BC31" i="1"/>
  <c r="AY34" i="1"/>
  <c r="AY33" i="1"/>
  <c r="AY28" i="1"/>
  <c r="AY27" i="1"/>
  <c r="AY26" i="1"/>
  <c r="AY25" i="1"/>
  <c r="AY24" i="1"/>
  <c r="AY23" i="1"/>
  <c r="AY21" i="1"/>
  <c r="AY19" i="1"/>
  <c r="AY17" i="1"/>
  <c r="AY15" i="1"/>
  <c r="AY13" i="1"/>
  <c r="AY11" i="1"/>
  <c r="AY9" i="1"/>
  <c r="AY7" i="1"/>
  <c r="AY5" i="1"/>
  <c r="AY3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U53" i="1"/>
  <c r="AU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U38" i="1"/>
  <c r="AQ37" i="1"/>
  <c r="AU36" i="1"/>
  <c r="AQ35" i="1"/>
  <c r="AQ32" i="1"/>
  <c r="AQ31" i="1"/>
  <c r="AQ53" i="1"/>
  <c r="AQ52" i="1"/>
  <c r="AQ38" i="1"/>
  <c r="AQ36" i="1"/>
  <c r="AQ34" i="1"/>
  <c r="AQ33" i="1"/>
  <c r="AQ28" i="1"/>
  <c r="AQ27" i="1"/>
  <c r="AQ26" i="1"/>
  <c r="AQ25" i="1"/>
  <c r="AQ24" i="1"/>
  <c r="AQ23" i="1"/>
  <c r="AQ21" i="1"/>
  <c r="AQ19" i="1"/>
  <c r="AQ17" i="1"/>
  <c r="AQ15" i="1"/>
  <c r="AQ13" i="1"/>
  <c r="AQ11" i="1"/>
  <c r="AQ9" i="1"/>
  <c r="AQ7" i="1"/>
  <c r="AQ5" i="1"/>
  <c r="AQ3" i="1"/>
  <c r="F8" i="2"/>
  <c r="AK34" i="1"/>
  <c r="AK33" i="1"/>
  <c r="AK28" i="1"/>
  <c r="AK27" i="1"/>
  <c r="AK26" i="1"/>
  <c r="AK25" i="1"/>
  <c r="AK24" i="1"/>
  <c r="AK23" i="1"/>
  <c r="AK21" i="1"/>
  <c r="AK19" i="1"/>
  <c r="AK17" i="1"/>
  <c r="AK15" i="1"/>
  <c r="AK13" i="1"/>
  <c r="AK11" i="1"/>
  <c r="AK9" i="1"/>
  <c r="AK7" i="1"/>
  <c r="AK5" i="1"/>
  <c r="AK3" i="1"/>
  <c r="AE53" i="1"/>
  <c r="AE52" i="1"/>
  <c r="AE38" i="1"/>
  <c r="AE36" i="1"/>
  <c r="AE34" i="1"/>
  <c r="AE33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7" i="1"/>
  <c r="AE35" i="1"/>
  <c r="AE32" i="1"/>
  <c r="AE31" i="1"/>
  <c r="V53" i="1"/>
  <c r="V52" i="1"/>
  <c r="V38" i="1"/>
  <c r="V36" i="1"/>
  <c r="V34" i="1"/>
  <c r="V33" i="1"/>
  <c r="V28" i="1"/>
  <c r="V27" i="1"/>
  <c r="V26" i="1"/>
  <c r="V25" i="1"/>
  <c r="V24" i="1"/>
  <c r="V23" i="1"/>
  <c r="V21" i="1"/>
  <c r="V19" i="1"/>
  <c r="V17" i="1"/>
  <c r="V15" i="1"/>
  <c r="V13" i="1"/>
  <c r="V11" i="1"/>
  <c r="V9" i="1"/>
  <c r="V7" i="1"/>
  <c r="V5" i="1"/>
  <c r="V3" i="1"/>
  <c r="R53" i="1"/>
  <c r="R52" i="1"/>
  <c r="R38" i="1"/>
  <c r="R36" i="1"/>
  <c r="R28" i="1"/>
  <c r="R27" i="1"/>
  <c r="R26" i="1"/>
  <c r="R25" i="1"/>
  <c r="R24" i="1"/>
  <c r="R23" i="1"/>
  <c r="R21" i="1"/>
  <c r="R19" i="1"/>
  <c r="R17" i="1"/>
  <c r="R15" i="1"/>
  <c r="R13" i="1"/>
  <c r="R11" i="1"/>
  <c r="R9" i="1"/>
  <c r="R7" i="1"/>
  <c r="R5" i="1"/>
  <c r="R3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5" i="1"/>
  <c r="N32" i="1"/>
  <c r="N31" i="1"/>
  <c r="J53" i="1"/>
  <c r="J52" i="1"/>
  <c r="J38" i="1"/>
  <c r="J36" i="1"/>
  <c r="J34" i="1"/>
  <c r="J33" i="1"/>
  <c r="J28" i="1"/>
  <c r="J27" i="1"/>
  <c r="J26" i="1"/>
  <c r="J25" i="1"/>
  <c r="J24" i="1"/>
  <c r="J23" i="1"/>
  <c r="J21" i="1"/>
  <c r="J19" i="1"/>
  <c r="J17" i="1"/>
  <c r="J15" i="1"/>
  <c r="J13" i="1"/>
  <c r="J11" i="1"/>
  <c r="J9" i="1"/>
  <c r="J7" i="1"/>
  <c r="J5" i="1"/>
  <c r="J3" i="1"/>
  <c r="E53" i="1"/>
  <c r="E52" i="1"/>
  <c r="E38" i="1"/>
  <c r="E36" i="1"/>
  <c r="E28" i="1"/>
  <c r="E27" i="1"/>
  <c r="E26" i="1"/>
  <c r="E25" i="1"/>
  <c r="E24" i="1"/>
  <c r="E23" i="1"/>
  <c r="E21" i="1"/>
  <c r="E19" i="1"/>
  <c r="E17" i="1"/>
  <c r="E1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<sst xmlns="http://schemas.openxmlformats.org/spreadsheetml/2006/main" count="5760" uniqueCount="706">
  <si>
    <t>monsternummer</t>
  </si>
  <si>
    <t>Datum</t>
  </si>
  <si>
    <t>Bemonsterde laag</t>
  </si>
  <si>
    <t>Grondsoort</t>
  </si>
  <si>
    <t>N-totale bodemvoorraad</t>
  </si>
  <si>
    <t>N-totale bodemvoorraad_units</t>
  </si>
  <si>
    <t>C/N-ratio</t>
  </si>
  <si>
    <t>N-leverend vermogen</t>
  </si>
  <si>
    <t>N-leverend vermogen_units</t>
  </si>
  <si>
    <t>S-plantbeschikbaar</t>
  </si>
  <si>
    <t>S-plantbeschikbaar_units</t>
  </si>
  <si>
    <t>S-totale bodemvoorraad</t>
  </si>
  <si>
    <t>S-totale bodemvoorraad_units</t>
  </si>
  <si>
    <t>S-leverend vermogen</t>
  </si>
  <si>
    <t>S-leverend vermogen_units</t>
  </si>
  <si>
    <t>C/S-ratio</t>
  </si>
  <si>
    <t>P-plantbeschikbaar</t>
  </si>
  <si>
    <t>P-plantbeschikbaar_units</t>
  </si>
  <si>
    <t>P-bodemvoorraad</t>
  </si>
  <si>
    <t>P-bodemvoorraad_units</t>
  </si>
  <si>
    <t>K-bodemvoorraad</t>
  </si>
  <si>
    <t>K-bodemvoorraad_units</t>
  </si>
  <si>
    <t>K plant beschikbaar</t>
  </si>
  <si>
    <t>K plant beschikbaar_units</t>
  </si>
  <si>
    <t>Ca-bodemvoorraad</t>
  </si>
  <si>
    <t>Ca-bodemvoorraad_units</t>
  </si>
  <si>
    <t>Ca-plantbeschikbaar</t>
  </si>
  <si>
    <t>Ca-plantbeschikbaar_units</t>
  </si>
  <si>
    <t>Mg-bodemvoorraad</t>
  </si>
  <si>
    <t>Mg-bodemvoorraad_units</t>
  </si>
  <si>
    <t>Mg-plantbeschikbaar</t>
  </si>
  <si>
    <t>Mg-plantbeschikbaar_units</t>
  </si>
  <si>
    <t>Na-bodemvoorraad</t>
  </si>
  <si>
    <t>Na-bodemvoorraad_units</t>
  </si>
  <si>
    <t>Na-plantbeschikbaar</t>
  </si>
  <si>
    <t>Na-plantbeschikbaar_units</t>
  </si>
  <si>
    <t>pH-water</t>
  </si>
  <si>
    <t>C-organisch</t>
  </si>
  <si>
    <t>C-organisch_units</t>
  </si>
  <si>
    <t>C-anorganisch</t>
  </si>
  <si>
    <t>C-anorganisch_units</t>
  </si>
  <si>
    <t>Organische stof</t>
  </si>
  <si>
    <t>Organische stof_units</t>
  </si>
  <si>
    <t>C/OS-ratio</t>
  </si>
  <si>
    <t>Koolzure kalk</t>
  </si>
  <si>
    <t>Koolzure kalk_units</t>
  </si>
  <si>
    <t>Klei (&lt;2 μm)</t>
  </si>
  <si>
    <t>Klei (&lt;2 μm)_units</t>
  </si>
  <si>
    <t>Silt (2-50 μm)</t>
  </si>
  <si>
    <t>Silt (2-50 μm)_units</t>
  </si>
  <si>
    <t>Zand (&gt;50 μm)</t>
  </si>
  <si>
    <t>Zand (&gt;50 μm)_units</t>
  </si>
  <si>
    <t>CEC</t>
  </si>
  <si>
    <t>CEC_units</t>
  </si>
  <si>
    <t>CEC-bezetting</t>
  </si>
  <si>
    <t>CEC-bezetting_units</t>
  </si>
  <si>
    <t>Ca-bezetting</t>
  </si>
  <si>
    <t>Ca-bezetting_units</t>
  </si>
  <si>
    <t>Mg-bezetting</t>
  </si>
  <si>
    <t>Mg-bezetting_units</t>
  </si>
  <si>
    <t>K-bezetting</t>
  </si>
  <si>
    <t>K-bezetting_units</t>
  </si>
  <si>
    <t>Na-bezetting</t>
  </si>
  <si>
    <t>Na-bezetting_units</t>
  </si>
  <si>
    <t>H-bezetting</t>
  </si>
  <si>
    <t>H-bezetting_units</t>
  </si>
  <si>
    <t>Al-bezetting</t>
  </si>
  <si>
    <t>Al-bezetting_units</t>
  </si>
  <si>
    <t>Verkruimelbaarheid</t>
  </si>
  <si>
    <t>Verkruimelbaarheid_units</t>
  </si>
  <si>
    <t>Verslemping</t>
  </si>
  <si>
    <t>Verslemping_units</t>
  </si>
  <si>
    <t>Stuifgevoeligheid</t>
  </si>
  <si>
    <t>Stuifgevoeligheid_units</t>
  </si>
  <si>
    <t>Bodemleven</t>
  </si>
  <si>
    <t>Bodemleven_units</t>
  </si>
  <si>
    <t>Microbiële activiteit</t>
  </si>
  <si>
    <t>Microbiële activiteit_units</t>
  </si>
  <si>
    <t>Hoekpunten (RD)</t>
  </si>
  <si>
    <t>BOERID</t>
  </si>
  <si>
    <t>Perceel</t>
  </si>
  <si>
    <t>Bestand</t>
  </si>
  <si>
    <t>lab</t>
  </si>
  <si>
    <t>Gewas</t>
  </si>
  <si>
    <t>N-totale bodemvoorraad_methode</t>
  </si>
  <si>
    <t>S-totale bodemvoorraad_methode</t>
  </si>
  <si>
    <t>K-bodemvoorraad_methode</t>
  </si>
  <si>
    <t>Ca-bodemvoorraad_methode</t>
  </si>
  <si>
    <t>Mg-bodemvoorraad_methode</t>
  </si>
  <si>
    <t>Na-bodemvoorraad_methode</t>
  </si>
  <si>
    <t>pH-water_methode</t>
  </si>
  <si>
    <t>C-organisch_methode</t>
  </si>
  <si>
    <t>C-anorganisch_methode</t>
  </si>
  <si>
    <t>Koolzure kalk_methode</t>
  </si>
  <si>
    <t>Klei (&lt;2 μm)_methode</t>
  </si>
  <si>
    <t>Silt (2-50 μm)_methode</t>
  </si>
  <si>
    <t>Zand (&gt;50 μm)_methode</t>
  </si>
  <si>
    <t>CEC_methode</t>
  </si>
  <si>
    <t>Microbiële activiteit_methode</t>
  </si>
  <si>
    <t>TEC</t>
  </si>
  <si>
    <t>stabiele organische stof</t>
  </si>
  <si>
    <t>stabiele organische stof_units</t>
  </si>
  <si>
    <t>Ca/Mg</t>
  </si>
  <si>
    <t>Nitraat</t>
  </si>
  <si>
    <t>Nitraat_units</t>
  </si>
  <si>
    <t>Ammonium</t>
  </si>
  <si>
    <t>Ammonium_units</t>
  </si>
  <si>
    <t>K-plantbeschikbaar</t>
  </si>
  <si>
    <t>Al-plantbeschikbaar</t>
  </si>
  <si>
    <t>Al-plantbeschikbaar_units</t>
  </si>
  <si>
    <t>B-plantbeschikbaar</t>
  </si>
  <si>
    <t>B-plantbeschikbaar_units</t>
  </si>
  <si>
    <t>Zn-plantbeschikbaar</t>
  </si>
  <si>
    <t>Zn-plantbeschikbaar_units</t>
  </si>
  <si>
    <t>Mo-plantbeschikbaar</t>
  </si>
  <si>
    <t>Mo-plantbeschikbaar_units</t>
  </si>
  <si>
    <t>Co-plantbeschikbaar</t>
  </si>
  <si>
    <t>Co-plantbeschikbaar_units</t>
  </si>
  <si>
    <t>Si-plantbeschikbaar</t>
  </si>
  <si>
    <t>Si-plantbeschikbaar_units</t>
  </si>
  <si>
    <t>0 - 30 cm</t>
  </si>
  <si>
    <t>Dekzand</t>
  </si>
  <si>
    <t>BOR</t>
  </si>
  <si>
    <t>003AdStappaertsA_236818_BorneAardappelen_5541NM__20190611.PDF</t>
  </si>
  <si>
    <t>Eurofins</t>
  </si>
  <si>
    <t>0 - 25 cm</t>
  </si>
  <si>
    <t>Lemig</t>
  </si>
  <si>
    <t>kg N/ha</t>
  </si>
  <si>
    <t>kg S/ha</t>
  </si>
  <si>
    <t>kg K/ha</t>
  </si>
  <si>
    <t>kg Ca/ha</t>
  </si>
  <si>
    <t>kg Mg/ha</t>
  </si>
  <si>
    <t>kg Na/ha</t>
  </si>
  <si>
    <t>%</t>
  </si>
  <si>
    <t>mmol+/kg</t>
  </si>
  <si>
    <t>rapportcijfer</t>
  </si>
  <si>
    <t>N/kg</t>
  </si>
  <si>
    <t>003AdStappaertsA_773435_BorneAardappelen_5541NM__20190612.PDF</t>
  </si>
  <si>
    <t>Consumptie-aardappelen</t>
  </si>
  <si>
    <t>Em: NIRS (TSC®)</t>
  </si>
  <si>
    <t>003AdStappaertsB_236815_BorneAardappelen_5541NM__20190611.PDF</t>
  </si>
  <si>
    <t>60</t>
  </si>
  <si>
    <t>67</t>
  </si>
  <si>
    <t>003AdStappaertsB_773432_BorneAardappelen_5541NM__20190612.PDF</t>
  </si>
  <si>
    <t>003AdStappaertsC_236817_BorneAardappelen_5541NM__20190611.PDF</t>
  </si>
  <si>
    <t>Zand</t>
  </si>
  <si>
    <t>45</t>
  </si>
  <si>
    <t>25</t>
  </si>
  <si>
    <t>34</t>
  </si>
  <si>
    <t>76</t>
  </si>
  <si>
    <t>003AdStappaertsC_773434_BorneAardappelen_5541NM__20190612.PDF</t>
  </si>
  <si>
    <t>004ErikBelaspergesA_236816_BorneAardappelen_5541NM__20190611.PDF</t>
  </si>
  <si>
    <t>004ErikBelaspergesA_773429_BorneAardappelen_5541NM__20190612.PDF</t>
  </si>
  <si>
    <t>004ErikBelaspergesB_236823_BorneAardappelen_5541NM__20190611.PDF</t>
  </si>
  <si>
    <t>108</t>
  </si>
  <si>
    <t>65</t>
  </si>
  <si>
    <t>83</t>
  </si>
  <si>
    <t>004ErikBelaspergesB_773437_BorneAardappelen_5541NM__20190612.PDF</t>
  </si>
  <si>
    <t>004ErikBelaspergesC_236822_BorneAardappelen_5541NM__20190611.PDF</t>
  </si>
  <si>
    <t>69</t>
  </si>
  <si>
    <t>004ErikBelaspergesC_773430_BorneAardappelen_5541NM__20190612.PDF</t>
  </si>
  <si>
    <t>045HansHoubrakenZHA_236820_BorneAardappelen_5541NM__20190611.PDF</t>
  </si>
  <si>
    <t>90</t>
  </si>
  <si>
    <t>58</t>
  </si>
  <si>
    <t>045HansHoubrakenZHA_773441_BorneAardappelen_5541NM__20190612.PDF</t>
  </si>
  <si>
    <t>045HansHoubrakenZHB_236819_BorneAardappelen_5541NM__20190611.PDF</t>
  </si>
  <si>
    <t>52</t>
  </si>
  <si>
    <t>29</t>
  </si>
  <si>
    <t>045HansHoubrakenZHB_773440_BorneAardappelen_5541NM__20190612.PDF</t>
  </si>
  <si>
    <t>045HansHoubrakenZHC_236821_BorneAardappelen_5541NM__20190611.PDF</t>
  </si>
  <si>
    <t>38</t>
  </si>
  <si>
    <t>045HansHoubrakenZHC_773439_BorneAardappelen_5541NM__20190612.PDF</t>
  </si>
  <si>
    <t>045HansHoubrakenZHD_236813_BorneAardappelen_5541NM__20190611.PDF</t>
  </si>
  <si>
    <t>40</t>
  </si>
  <si>
    <t>54</t>
  </si>
  <si>
    <t>045HansHoubrakenZHD_773436_BorneAardappelen_5541NM__20190612.PDF</t>
  </si>
  <si>
    <t>045HansHoubrakenZwart_236906_BorneAardappelen_5541NM__20190610.PDF</t>
  </si>
  <si>
    <t>103</t>
  </si>
  <si>
    <t>36</t>
  </si>
  <si>
    <t>113BartNijsBoshoekA_773431_BorneAardappelen_5541NM__20190612.PDF</t>
  </si>
  <si>
    <t>63</t>
  </si>
  <si>
    <t>113BartNijsBoshoekB_773444_BorneAardappelen_5541NM__20190612.PDF</t>
  </si>
  <si>
    <t>31</t>
  </si>
  <si>
    <t>113BartNijsBoshoekC_773442_BorneAardappelen_5541NM__20190612.PDF</t>
  </si>
  <si>
    <t>117PaulNijsTaaihoekA_773438_BorneAardappelen_5541NM__20190612.PDF</t>
  </si>
  <si>
    <t>117PaulNijsTaaihoekB_773433_BorneAardappelen_5541NM__20190612.PDF</t>
  </si>
  <si>
    <t>27</t>
  </si>
  <si>
    <t>56</t>
  </si>
  <si>
    <t>117PaulNijsTaaihoekC_773427_BorneAardappelen_5541NM__20190612.PDF</t>
  </si>
  <si>
    <t>233561/003135159</t>
  </si>
  <si>
    <t>30 - 60 cm</t>
  </si>
  <si>
    <t>OEV</t>
  </si>
  <si>
    <t>Vermeer</t>
  </si>
  <si>
    <t>233561NMIBTC1458BV_Postbus250_Vermeer3060_2013.Pdf</t>
  </si>
  <si>
    <t>BLGG</t>
  </si>
  <si>
    <t>233562/003135159</t>
  </si>
  <si>
    <t>233562NMIBTC1458BV_Postbus250_Vermeer030_2013.Pdf</t>
  </si>
  <si>
    <t>kg/ha</t>
  </si>
  <si>
    <t>Haarendaal A voor</t>
  </si>
  <si>
    <t>42.344_2013.pdf</t>
  </si>
  <si>
    <t>van Iersel</t>
  </si>
  <si>
    <t>boomkwekerij</t>
  </si>
  <si>
    <t>Haarendaal B achter</t>
  </si>
  <si>
    <t>43.344_2013.pdf</t>
  </si>
  <si>
    <t>567605/003083295</t>
  </si>
  <si>
    <t>kg P/ha</t>
  </si>
  <si>
    <t>mg N/kg</t>
  </si>
  <si>
    <t>567605NMIBTC1458BV_Postbus250_PerceelVermeer030_2013.Pdf</t>
  </si>
  <si>
    <t>567606/003083295</t>
  </si>
  <si>
    <t>567606NMIBTC1458BV_Postbus250_PerceelVermeer3060_2013.Pdf</t>
  </si>
  <si>
    <t>SCH</t>
  </si>
  <si>
    <t>Hamseweg Noord</t>
  </si>
  <si>
    <t>Akker Hamseweg Noord 2009.pdf</t>
  </si>
  <si>
    <t>suikerbieten</t>
  </si>
  <si>
    <t>690128/003285829</t>
  </si>
  <si>
    <t>Zeeklei</t>
  </si>
  <si>
    <t>mg S/kg</t>
  </si>
  <si>
    <t>mg P/kg</t>
  </si>
  <si>
    <t>mg P2O5/100</t>
  </si>
  <si>
    <t>116</t>
  </si>
  <si>
    <t>mg K/kg</t>
  </si>
  <si>
    <t>mg Mg/kg</t>
  </si>
  <si>
    <t>mg Na/kg</t>
  </si>
  <si>
    <t>104972 406989, 104993 406987, 105350 407137, 105205 407384, 104843 407227, 104972 406989</t>
  </si>
  <si>
    <t>Hamseweg Zuid</t>
  </si>
  <si>
    <t>Akker Hamseweg Zuid 2014.pdf</t>
  </si>
  <si>
    <t>106181 407354, 105854 407209, 105872 407164, 106156 407291, 106157 407287, 105968 407201, 105989 407136, 105861 407087, 105917 406940, 106281 407105, 106181 407354</t>
  </si>
  <si>
    <t>L2</t>
  </si>
  <si>
    <t>Akker L2 2009.pdf</t>
  </si>
  <si>
    <t>aardappel</t>
  </si>
  <si>
    <t>690130/003285829</t>
  </si>
  <si>
    <t>Akker L2 2014.pdf</t>
  </si>
  <si>
    <t>van Alphen achter</t>
  </si>
  <si>
    <t>Alphen van_2017.pdf</t>
  </si>
  <si>
    <t>Beelenakker achter</t>
  </si>
  <si>
    <t>Beelenakker achter huis 2005131.pdf</t>
  </si>
  <si>
    <t>Beelenakker straat</t>
  </si>
  <si>
    <t>Beelenakker links straat 2005130.pdf</t>
  </si>
  <si>
    <t>Assisie</t>
  </si>
  <si>
    <t>bodemmonster Assisie_2018.pdf</t>
  </si>
  <si>
    <t>Muskesland 1</t>
  </si>
  <si>
    <t>bodemmonster Muskensland traditioneel_2018.pdf</t>
  </si>
  <si>
    <t>72</t>
  </si>
  <si>
    <t>246</t>
  </si>
  <si>
    <t>Boerderij</t>
  </si>
  <si>
    <t>Boerderij 1902027.pdf</t>
  </si>
  <si>
    <t>mais</t>
  </si>
  <si>
    <t>Bosschebaan links</t>
  </si>
  <si>
    <t>Bossebaan links 2005136.pdf</t>
  </si>
  <si>
    <t>Bossebaan links_2017.pdf</t>
  </si>
  <si>
    <t>Bosschebaan rechts</t>
  </si>
  <si>
    <t>Bossebaan rechts_2015.pdf</t>
  </si>
  <si>
    <t>laanbomen</t>
  </si>
  <si>
    <t>Bossebaan rechts_2018.pdf</t>
  </si>
  <si>
    <t>Burgmans</t>
  </si>
  <si>
    <t>Burgmans 8.254_2011.pdf</t>
  </si>
  <si>
    <t>De Hei helemaal</t>
  </si>
  <si>
    <t>de Hei 9.254_2011.pdf</t>
  </si>
  <si>
    <t>112</t>
  </si>
  <si>
    <t>Groenewoud A65</t>
  </si>
  <si>
    <t>Groenewoud_A65_2011.pdf</t>
  </si>
  <si>
    <t>796613/003531236</t>
  </si>
  <si>
    <t>171526 396263, 171502 396467, 171346 396428, 171324 396414, 171298 396401, 171269 396390, 171328 396212, 171526 396263</t>
  </si>
  <si>
    <t>VIL</t>
  </si>
  <si>
    <t>vd Heijden</t>
  </si>
  <si>
    <t>Heijden 23-3-15.pdf</t>
  </si>
  <si>
    <t>791507/003520421</t>
  </si>
  <si>
    <t>74</t>
  </si>
  <si>
    <t>heijden 6-3-15.pdf</t>
  </si>
  <si>
    <t>Helvoirtseweg</t>
  </si>
  <si>
    <t>Helvoirtseweg_2012.pdf</t>
  </si>
  <si>
    <t>Hissusbuske</t>
  </si>
  <si>
    <t>Hissusbuske_2015.pdf</t>
  </si>
  <si>
    <t>Holleneind</t>
  </si>
  <si>
    <t>Holleneind 38.344_2013.pdf</t>
  </si>
  <si>
    <t>Holleneind links</t>
  </si>
  <si>
    <t>Holleneind links 1902028 2019.pdf</t>
  </si>
  <si>
    <t>Holleneind links2.254 2011_2011.pdf</t>
  </si>
  <si>
    <t>Holleneind Pijnenborg</t>
  </si>
  <si>
    <t>Holleneind Pijnenborg 36.259_2011.pdf</t>
  </si>
  <si>
    <t>Holstraat</t>
  </si>
  <si>
    <t>Holstraat_2014.pdf</t>
  </si>
  <si>
    <t>Holstraat_2017.pdf</t>
  </si>
  <si>
    <t>van Iersel vooraan</t>
  </si>
  <si>
    <t>Iersel, van_2017.pdf</t>
  </si>
  <si>
    <t>Jo van Hal</t>
  </si>
  <si>
    <t>Jo van Hal 39.344_2013.pdf</t>
  </si>
  <si>
    <t>Koenraad</t>
  </si>
  <si>
    <t>Koenraad_2015.pdf</t>
  </si>
  <si>
    <t>Koenraad_2018.pdf</t>
  </si>
  <si>
    <t>Koppestraat 7.254</t>
  </si>
  <si>
    <t>Koppestraat 7.254_2011.pdf</t>
  </si>
  <si>
    <t>Koppestraat Burgmans</t>
  </si>
  <si>
    <t>Koppestraat Burgmans_2012.pdf</t>
  </si>
  <si>
    <t>49</t>
  </si>
  <si>
    <t>Koppestraat Burgmans_2014.pdf</t>
  </si>
  <si>
    <t>Kromme Akker</t>
  </si>
  <si>
    <t>Kromme Akker_2014.pdf</t>
  </si>
  <si>
    <t>Verbeek</t>
  </si>
  <si>
    <t>Land van de Pas 2005129.pdf</t>
  </si>
  <si>
    <t>Mac Donalds</t>
  </si>
  <si>
    <t>Mac Donalds 2005132.pdf</t>
  </si>
  <si>
    <t>Muskesland 2</t>
  </si>
  <si>
    <t>Muskensland rechts Jacques_2018.pdf</t>
  </si>
  <si>
    <t>Nieuwstuk</t>
  </si>
  <si>
    <t>Nieuwstuk 1902029.pdf</t>
  </si>
  <si>
    <t>Oisterwijk 2</t>
  </si>
  <si>
    <t>Oisterwijk achter rechtse gedeelte_2018.pdf</t>
  </si>
  <si>
    <t>Oisterwijk 1</t>
  </si>
  <si>
    <t>Oisterwijk voorste gedeelte_2018.pdf</t>
  </si>
  <si>
    <t>Links achter kas</t>
  </si>
  <si>
    <t>oude kwekerij achter kas links Jan Huibrechts 2005124.pdf</t>
  </si>
  <si>
    <t>perceel Verbeek 2005128.pdf</t>
  </si>
  <si>
    <t>199</t>
  </si>
  <si>
    <t>Ruiting</t>
  </si>
  <si>
    <t>Ruiting 41.344_2013.pdf</t>
  </si>
  <si>
    <t>Ruiting achter de sloot</t>
  </si>
  <si>
    <t>Ruiting achter de sloot 5.254_2011.pdf</t>
  </si>
  <si>
    <t>Ruiting voor de sloot rechts</t>
  </si>
  <si>
    <t>Ruiting voor de sloot rechts 6.254_2011.pdf</t>
  </si>
  <si>
    <t>Ruiting_2016.pdf</t>
  </si>
  <si>
    <t>Steltweg</t>
  </si>
  <si>
    <t>Steltweg 2005133.pdf</t>
  </si>
  <si>
    <t>Achter boerderij</t>
  </si>
  <si>
    <t>Strijdhoven achter boerderij 1902032 2019.pdf</t>
  </si>
  <si>
    <t>Strijdhoven achter boerderij 2016.pdf</t>
  </si>
  <si>
    <t>Strijdhoven achter de put links achterin</t>
  </si>
  <si>
    <t>Strijdhoven achter de put links achterin1902035.pdf</t>
  </si>
  <si>
    <t>Strijdhoven achter de put spie perceel</t>
  </si>
  <si>
    <t>Strijdhoven achter de put spie perceel 1902034.pdf</t>
  </si>
  <si>
    <t>Strijdhoven achter tennisbaan</t>
  </si>
  <si>
    <t>Strijdhoven achter tennisbaan_2016.pdf</t>
  </si>
  <si>
    <t>Strijdhoven Heusdensebaan</t>
  </si>
  <si>
    <t>Strijdhoven Heusdensebaan_2014.pdf</t>
  </si>
  <si>
    <t>Strijdhoven Huibrechts</t>
  </si>
  <si>
    <t>Strijdhoven Huibrechts1902031 2019.pdf</t>
  </si>
  <si>
    <t>Strijdhoven Hujbrechts 2016.pdf</t>
  </si>
  <si>
    <t>Strijdhoven Leermakers</t>
  </si>
  <si>
    <t>Strijdhoven Leermakers 1902030 2019.pdf</t>
  </si>
  <si>
    <t>Strijdhoven Leermakers 2016.pdf</t>
  </si>
  <si>
    <t>Strijdhoven rechts Baxland</t>
  </si>
  <si>
    <t>Strijdhoven rechts Baxland_2017.pdf</t>
  </si>
  <si>
    <t>Strijdhoven Zandley</t>
  </si>
  <si>
    <t>Strijdhoven Zandley 1902033 2019.pdf</t>
  </si>
  <si>
    <t>Strijdhoven</t>
  </si>
  <si>
    <t>Strijdhoven_2014.pdf</t>
  </si>
  <si>
    <t>Sttrijdhoven Zandleij</t>
  </si>
  <si>
    <t>Sttrijdhoven Zandleij 2016.pdf</t>
  </si>
  <si>
    <t>tegenover Cadix</t>
  </si>
  <si>
    <t>tegenover Cadix 37.259_2011.pdf</t>
  </si>
  <si>
    <t>Tempelier Holleneind</t>
  </si>
  <si>
    <t>Tempelier Holleneind 2005127.pdf</t>
  </si>
  <si>
    <t>Tempelier links groot perceel</t>
  </si>
  <si>
    <t>Tempelier links groot perceel 2005125.pdf</t>
  </si>
  <si>
    <t>Tempelier links over het slootje pinus</t>
  </si>
  <si>
    <t>Tempelier links over het slootje pinus 2005126.pdf</t>
  </si>
  <si>
    <t>Tempelier rechts voor slootje</t>
  </si>
  <si>
    <t>Tempelier rechts voor slootje 37.344_2013.pdf</t>
  </si>
  <si>
    <t>van Alphen achter 2005135.pdf</t>
  </si>
  <si>
    <t>van Alphen straat</t>
  </si>
  <si>
    <t>van Alphen straat_2017.pdf</t>
  </si>
  <si>
    <t>van Alphen voor</t>
  </si>
  <si>
    <t>van Alphen voor 2005134.pdf</t>
  </si>
  <si>
    <t>van de Wiel</t>
  </si>
  <si>
    <t>van de Wiel_2012.pdf</t>
  </si>
  <si>
    <t>van de Wouw</t>
  </si>
  <si>
    <t>van de Wouw_2012.pdf</t>
  </si>
  <si>
    <t>van der Aa rechts</t>
  </si>
  <si>
    <t>van der Aa rechts 4.254_2011.pdf</t>
  </si>
  <si>
    <t>Van iersel langstuk</t>
  </si>
  <si>
    <t>Van iersel langstuk_2014.pdf</t>
  </si>
  <si>
    <t>van iresel langstuk bomen 40.344_2013.pdf</t>
  </si>
  <si>
    <t>47</t>
  </si>
  <si>
    <t>Vermeer 36.344_2013.pdf</t>
  </si>
  <si>
    <t>Vermeer proef 1</t>
  </si>
  <si>
    <t>Vermeer proef 1_2014.pdf</t>
  </si>
  <si>
    <t>Vermeer proef 2</t>
  </si>
  <si>
    <t>Vermeer proef 2_2014.pdf</t>
  </si>
  <si>
    <t>Vermeer_2016.pdf</t>
  </si>
  <si>
    <t>Vissersland</t>
  </si>
  <si>
    <t>Vissersland_2013.pdf</t>
  </si>
  <si>
    <t>Vissersland_2016.pdf</t>
  </si>
  <si>
    <t>N-totale bodemvoorraad_orig</t>
  </si>
  <si>
    <t>N-totale bodemvoorraad__orig_units</t>
  </si>
  <si>
    <t>N-leverend vermogen_orig</t>
  </si>
  <si>
    <t>N-leverend vermogen_orig_units</t>
  </si>
  <si>
    <t>S-plantbeschikbaar_orig</t>
  </si>
  <si>
    <t>S-plantbeschikbaar_orig_units</t>
  </si>
  <si>
    <t>mg/kg</t>
  </si>
  <si>
    <t>S-totale bodemvoorraad_orig</t>
  </si>
  <si>
    <t>S-totale bodemvoorraad_orig_units</t>
  </si>
  <si>
    <t>S-leverend vermogen_orig</t>
  </si>
  <si>
    <t>S-leverend vermogen_orig_units</t>
  </si>
  <si>
    <t>P-plantbeschikbaar_orig</t>
  </si>
  <si>
    <t>P-plantbeschikbaar_orig_units</t>
  </si>
  <si>
    <t>P-bodemvoorraad_orig</t>
  </si>
  <si>
    <t>factor</t>
  </si>
  <si>
    <t>mg P2O5/100 g</t>
  </si>
  <si>
    <t>omrekening naar mg element/kg</t>
  </si>
  <si>
    <t>op basis van formulieren</t>
  </si>
  <si>
    <t>op basis van formulieren en Eurofins' 0,293</t>
  </si>
  <si>
    <t>opmerkingen</t>
  </si>
  <si>
    <t>ondersteunende berekening</t>
  </si>
  <si>
    <t>P-bodemvoorraad_orig_units</t>
  </si>
  <si>
    <t>K-bodemvoorraad_orig</t>
  </si>
  <si>
    <t>K-bodemvoorraad_orig_units</t>
  </si>
  <si>
    <t>Variabele</t>
  </si>
  <si>
    <t>N_totale_bodemvoorraad</t>
  </si>
  <si>
    <t>N-leverend_vermogen</t>
  </si>
  <si>
    <t>S-plantbeschikbaarheid</t>
  </si>
  <si>
    <t>P-beschikbaarheid</t>
  </si>
  <si>
    <t>Op basis van Eurofins</t>
  </si>
  <si>
    <t>Ca-bodemvoorraad_orig</t>
  </si>
  <si>
    <t>Ca-bodemvoorraad_orig_units</t>
  </si>
  <si>
    <t>Ca-plantbeschikbaar_orig</t>
  </si>
  <si>
    <t>Ca-plantbeschikbaar_orig_units</t>
  </si>
  <si>
    <t>Mg-bodemvoorraad_orig</t>
  </si>
  <si>
    <t>Mg-bodemvoorraad_orig_units</t>
  </si>
  <si>
    <t>Mg-plantbeschikbaar_orig</t>
  </si>
  <si>
    <t>Mg-plantbeschikbaar_orig_units</t>
  </si>
  <si>
    <t>Na-bodemvoorraad_orig</t>
  </si>
  <si>
    <t>Na-bodemvoorraad_orig_units</t>
  </si>
  <si>
    <t>Na-plantbeschikbaar_orig</t>
  </si>
  <si>
    <t>Na-plantbeschikbaar_orig_units</t>
  </si>
  <si>
    <t>Nitraat_orig</t>
  </si>
  <si>
    <t>Nitraat_orig_units</t>
  </si>
  <si>
    <t>Ammonium_orig</t>
  </si>
  <si>
    <t>Ammonium_orig_units</t>
  </si>
  <si>
    <t>K-plantbeschikbaar_orig</t>
  </si>
  <si>
    <t>K-plantbeschikbaar_orig_units</t>
  </si>
  <si>
    <t>Te doen:</t>
  </si>
  <si>
    <t>In shinyapp K-beschikbaar samenvoegen labs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</si>
  <si>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</si>
  <si>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</si>
  <si>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</si>
  <si>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</si>
  <si>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</si>
  <si>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</si>
  <si>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</si>
  <si>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</si>
  <si>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</si>
  <si>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</si>
  <si>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</si>
  <si>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</si>
  <si>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</si>
  <si>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</si>
  <si>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</si>
  <si>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</si>
  <si>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</si>
  <si>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</si>
  <si>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</si>
  <si>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</si>
  <si>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</si>
  <si>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</si>
  <si>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</si>
  <si>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</si>
  <si>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</si>
  <si>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</si>
  <si>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</si>
  <si>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</si>
  <si>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</si>
  <si>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</si>
  <si>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</si>
  <si>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</si>
  <si>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</si>
  <si>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</si>
  <si>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</si>
  <si>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</si>
  <si>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</si>
  <si>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</si>
  <si>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</si>
  <si>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</si>
  <si>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</si>
  <si>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</si>
  <si>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</si>
  <si>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</si>
  <si>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</si>
  <si>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</si>
  <si>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</si>
  <si>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</si>
  <si>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</si>
  <si>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</si>
  <si>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</si>
  <si>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</si>
  <si>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</si>
  <si>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</si>
  <si>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</si>
  <si>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</si>
  <si>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</si>
  <si>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</si>
  <si>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</si>
  <si>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</si>
  <si>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</si>
  <si>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</si>
  <si>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</si>
  <si>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</si>
  <si>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</si>
  <si>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</si>
  <si>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</si>
  <si>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</si>
  <si>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</si>
  <si>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</si>
  <si>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</si>
  <si>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</si>
  <si>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</si>
  <si>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</si>
  <si>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</si>
  <si>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</si>
  <si>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</si>
  <si>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</si>
  <si>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</si>
  <si>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</si>
  <si>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</si>
  <si>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</si>
  <si>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</si>
  <si>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</si>
  <si>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</si>
  <si>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</si>
  <si>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</si>
  <si>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</si>
  <si>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</si>
  <si>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</si>
  <si>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</si>
  <si>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</si>
  <si>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</si>
  <si>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</si>
  <si>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</si>
  <si>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</si>
  <si>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</si>
  <si>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</si>
  <si>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</si>
  <si>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</si>
  <si>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</si>
  <si>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</si>
  <si>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</si>
  <si>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</si>
  <si>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</si>
  <si>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</si>
  <si>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</si>
  <si>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</si>
  <si>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</si>
  <si>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</si>
  <si>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</si>
  <si>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</si>
  <si>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</si>
  <si>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</si>
  <si>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</si>
  <si>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</si>
  <si>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</si>
  <si>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</si>
  <si>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</si>
  <si>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</si>
  <si>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</si>
  <si>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</si>
  <si>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</si>
  <si>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</si>
  <si>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</si>
  <si>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DW</t>
  </si>
  <si>
    <t>DV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</si>
  <si>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</si>
  <si>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</si>
  <si>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</si>
  <si>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</si>
  <si>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</si>
  <si>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</si>
  <si>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</si>
  <si>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</si>
  <si>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</si>
  <si>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</si>
  <si>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</si>
  <si>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</si>
  <si>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</si>
  <si>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</si>
  <si>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</si>
  <si>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</si>
  <si>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</si>
  <si>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</si>
  <si>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</si>
  <si>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</si>
  <si>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</si>
  <si>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</si>
  <si>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</si>
  <si>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</si>
  <si>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</si>
  <si>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</si>
  <si>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</si>
  <si>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</si>
  <si>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</si>
  <si>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Al-plantbeschikbaar_orig</t>
  </si>
  <si>
    <t>Al-plantbeschikbaar_orig_units</t>
  </si>
  <si>
    <t>B-plantbeschikbaar_orig</t>
  </si>
  <si>
    <t>B-plantbeschikbaar_orig_units</t>
  </si>
  <si>
    <t>Al-beschikbaar</t>
  </si>
  <si>
    <t>B_beschikbaar</t>
  </si>
  <si>
    <t>Zn-plantbeschikbaar_orig</t>
  </si>
  <si>
    <t>Zn-plantbeschikbaar_orig_units</t>
  </si>
  <si>
    <t>Mo-plantbeschikbaar_orig</t>
  </si>
  <si>
    <t>Mo-plantbeschikbaar_orig_units</t>
  </si>
  <si>
    <t>Zn-plantbeschikbaar_origunits</t>
  </si>
  <si>
    <t>FA</t>
  </si>
  <si>
    <t>FB</t>
  </si>
  <si>
    <t>FC</t>
  </si>
  <si>
    <t>FD</t>
  </si>
  <si>
    <t>FE</t>
  </si>
  <si>
    <t>Co-plantbeschikbaar_orig</t>
  </si>
  <si>
    <t>Co-plantbeschikbaar_orig_units</t>
  </si>
  <si>
    <t>In shiny app checken voor B- en Al-beschikbaarheid!</t>
  </si>
  <si>
    <t>In shiny app checken voor Mo- en Co-beschikbaarheid!</t>
  </si>
  <si>
    <t>Si-plantbeschikbaar_orig</t>
  </si>
  <si>
    <t>Si-plantbeschikbaar_orig_units</t>
  </si>
  <si>
    <t>FF</t>
  </si>
  <si>
    <t>FG</t>
  </si>
  <si>
    <t>FH</t>
  </si>
  <si>
    <t>FI</t>
  </si>
  <si>
    <t>op basis van molmassa</t>
  </si>
  <si>
    <t>Penninx Links</t>
  </si>
  <si>
    <t>Penninx Links 1-8-19.pdf</t>
  </si>
  <si>
    <t>240859/004779375</t>
  </si>
  <si>
    <t>vaste planten</t>
  </si>
  <si>
    <t>check of van Iersel P beschikbaar P is (zit factor 100 hoger dan Eurofins)</t>
  </si>
  <si>
    <t>FE_plantbeschikbaarheid</t>
  </si>
  <si>
    <t>Fe_plantbeschikbaarheid_units</t>
  </si>
  <si>
    <t>FE_plantbeschikbaarheid_orig</t>
  </si>
  <si>
    <t>Fe_plantbeschikbaarheid_orig_units</t>
  </si>
  <si>
    <t>g/ha</t>
  </si>
  <si>
    <t>FJ</t>
  </si>
  <si>
    <t>FK</t>
  </si>
  <si>
    <t>FL</t>
  </si>
  <si>
    <t>FM</t>
  </si>
  <si>
    <t>Fe-plantbeschikbaarheid</t>
  </si>
  <si>
    <t>Mn_plantbeschikbaarheid</t>
  </si>
  <si>
    <t>Mn_plantbeschikbaarheid_units</t>
  </si>
  <si>
    <t>Mn_plantbeschikbaarheid_orig</t>
  </si>
  <si>
    <t>Mn_plantbeschikbaarheid_orig_units</t>
  </si>
  <si>
    <t>FN</t>
  </si>
  <si>
    <t>FO</t>
  </si>
  <si>
    <t>FP</t>
  </si>
  <si>
    <t>FQ</t>
  </si>
  <si>
    <t>penninx links 30-9-19.pdf</t>
  </si>
  <si>
    <t>VIC 1939004</t>
  </si>
  <si>
    <t>Cu_plantbeschikbaarheid</t>
  </si>
  <si>
    <t>Cu_plantbeschikbaarheid_units</t>
  </si>
  <si>
    <t>Cu_plantbeschikbaarheid_orig</t>
  </si>
  <si>
    <t>Cu_plantbeschikbaarheid_orig_units</t>
  </si>
  <si>
    <t>FR</t>
  </si>
  <si>
    <t>FS</t>
  </si>
  <si>
    <t>FT</t>
  </si>
  <si>
    <t>FU</t>
  </si>
  <si>
    <t>Fe_plantbeschikbaarheid_orig</t>
  </si>
  <si>
    <t>Fe_plantbeschikbaarheid</t>
  </si>
  <si>
    <t>VIC 850</t>
  </si>
  <si>
    <t>Huisperceel Dicentra</t>
  </si>
  <si>
    <t>bodembalansbestand</t>
  </si>
  <si>
    <t>?</t>
  </si>
  <si>
    <t>VIC 1545</t>
  </si>
  <si>
    <t>VIC 2063</t>
  </si>
  <si>
    <t>VIC 2064</t>
  </si>
  <si>
    <t>VIC 2738</t>
  </si>
  <si>
    <t>VIC 3374</t>
  </si>
  <si>
    <t>VIC 3375</t>
  </si>
  <si>
    <t>VIC 5266</t>
  </si>
  <si>
    <t>VIC 5267</t>
  </si>
  <si>
    <t>VIC 5954</t>
  </si>
  <si>
    <t>VIC 5955</t>
  </si>
  <si>
    <t>VIC 5956</t>
  </si>
  <si>
    <t>VIC 5957</t>
  </si>
  <si>
    <t>VIC 21053</t>
  </si>
  <si>
    <t>VIC 21054</t>
  </si>
  <si>
    <t>VIC 23461</t>
  </si>
  <si>
    <t>VIC 23462</t>
  </si>
  <si>
    <t>VIC 23463</t>
  </si>
  <si>
    <t>VIC 23740</t>
  </si>
  <si>
    <t>Van der Heijden</t>
  </si>
  <si>
    <t>Pennings</t>
  </si>
  <si>
    <t>vd Berg</t>
  </si>
  <si>
    <t>Coxse baan</t>
  </si>
  <si>
    <t>Akas</t>
  </si>
  <si>
    <t>Berg goede planten</t>
  </si>
  <si>
    <t>Berg slechte planten</t>
  </si>
  <si>
    <t>vd Bergh Veerstraat</t>
  </si>
  <si>
    <t>vd Bergh Bosscheweg</t>
  </si>
  <si>
    <t>Penninx Bosscheweg</t>
  </si>
  <si>
    <t>vd Heijden Langs Beukenhaag</t>
  </si>
  <si>
    <t>van der Heijden</t>
  </si>
  <si>
    <t>Pennix</t>
  </si>
  <si>
    <t>Coxsebaan</t>
  </si>
  <si>
    <t>Penninx links</t>
  </si>
  <si>
    <t>Van der Weist</t>
  </si>
  <si>
    <t>overig</t>
  </si>
  <si>
    <t>gerst</t>
  </si>
  <si>
    <t>Pw</t>
  </si>
  <si>
    <t>Pw_units</t>
  </si>
  <si>
    <t>mg P2O5/l</t>
  </si>
  <si>
    <t>ug Si/kg</t>
  </si>
  <si>
    <t>van ug naar mg</t>
  </si>
  <si>
    <t>ug/kg</t>
  </si>
  <si>
    <t>FV</t>
  </si>
  <si>
    <t>FW</t>
  </si>
  <si>
    <t>FX</t>
  </si>
  <si>
    <t>FY</t>
  </si>
  <si>
    <t>Se_plantbeschikbaarheid</t>
  </si>
  <si>
    <t>Se_plantbeschikbaarheid_units</t>
  </si>
  <si>
    <t>Se_plantbeschikbaarheid_orig</t>
  </si>
  <si>
    <t>Se_plantbeschikbaarheid_orig_units</t>
  </si>
  <si>
    <t>FZ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</si>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</sst>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;@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36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6.7265625" bestFit="1" customWidth="1"/>
    <col min="2" max="2" width="10.08984375" style="2" bestFit="1" customWidth="1"/>
    <col min="3" max="3" width="16" bestFit="1" customWidth="1"/>
    <col min="4" max="4" width="10.54296875" bestFit="1" customWidth="1"/>
    <col min="5" max="5" width="22" bestFit="1" customWidth="1"/>
    <col min="6" max="6" width="27.26953125" bestFit="1" customWidth="1"/>
    <col min="7" max="7" width="26.26953125" bestFit="1" customWidth="1"/>
    <col min="8" max="8" width="32.54296875" bestFit="1" customWidth="1"/>
    <col min="9" max="9" width="8.6328125" bestFit="1" customWidth="1"/>
    <col min="10" max="10" width="19" bestFit="1" customWidth="1"/>
    <col min="11" max="11" width="24.26953125" bestFit="1" customWidth="1"/>
    <col min="12" max="12" width="23.26953125" bestFit="1" customWidth="1"/>
    <col min="13" max="13" width="28.54296875" bestFit="1" customWidth="1"/>
    <col min="14" max="14" width="17" bestFit="1" customWidth="1"/>
    <col min="15" max="15" width="22.26953125" bestFit="1" customWidth="1"/>
    <col min="16" max="16" width="21.26953125" bestFit="1" customWidth="1"/>
    <col min="17" max="17" width="26.54296875" bestFit="1" customWidth="1"/>
    <col min="18" max="18" width="21.6328125" bestFit="1" customWidth="1"/>
    <col min="19" max="19" width="26.90625" bestFit="1" customWidth="1"/>
    <col min="20" max="20" width="25.90625" bestFit="1" customWidth="1"/>
    <col min="21" max="21" width="31.1796875" bestFit="1" customWidth="1"/>
    <col min="22" max="22" width="18.6328125" bestFit="1" customWidth="1"/>
    <col min="23" max="23" width="23.90625" bestFit="1" customWidth="1"/>
    <col min="24" max="24" width="22.90625" bestFit="1" customWidth="1"/>
    <col min="25" max="25" width="28.1796875" bestFit="1" customWidth="1"/>
    <col min="26" max="26" width="8.26953125" bestFit="1" customWidth="1"/>
    <col min="27" max="27" width="17.1796875" bestFit="1" customWidth="1"/>
    <col min="28" max="28" width="22.453125" bestFit="1" customWidth="1"/>
    <col min="29" max="29" width="21.453125" bestFit="1" customWidth="1"/>
    <col min="30" max="30" width="26.7265625" bestFit="1" customWidth="1"/>
    <col min="31" max="31" width="16.1796875" bestFit="1" customWidth="1"/>
    <col min="32" max="32" width="21.54296875" bestFit="1" customWidth="1"/>
    <col min="33" max="33" width="20.453125" bestFit="1" customWidth="1"/>
    <col min="34" max="34" width="25.81640625" bestFit="1" customWidth="1"/>
    <col min="35" max="36" width="25.81640625" customWidth="1"/>
    <col min="37" max="37" width="16.1796875" bestFit="1" customWidth="1"/>
    <col min="38" max="38" width="21.54296875" bestFit="1" customWidth="1"/>
    <col min="39" max="39" width="20.453125" bestFit="1" customWidth="1"/>
    <col min="40" max="40" width="25.81640625" bestFit="1" customWidth="1"/>
    <col min="41" max="41" width="17.453125" bestFit="1" customWidth="1"/>
    <col min="42" max="42" width="22.7265625" bestFit="1" customWidth="1"/>
    <col min="43" max="43" width="17.26953125" bestFit="1" customWidth="1"/>
    <col min="44" max="44" width="22.54296875" bestFit="1" customWidth="1"/>
    <col min="45" max="45" width="21.54296875" bestFit="1" customWidth="1"/>
    <col min="46" max="46" width="26.81640625" bestFit="1" customWidth="1"/>
    <col min="47" max="47" width="18.1796875" bestFit="1" customWidth="1"/>
    <col min="48" max="48" width="23.453125" bestFit="1" customWidth="1"/>
    <col min="49" max="49" width="22.453125" bestFit="1" customWidth="1"/>
    <col min="50" max="50" width="27.7265625" bestFit="1" customWidth="1"/>
    <col min="51" max="51" width="17.81640625" bestFit="1" customWidth="1"/>
    <col min="52" max="52" width="23.08984375" bestFit="1" customWidth="1"/>
    <col min="53" max="53" width="22.08984375" bestFit="1" customWidth="1"/>
    <col min="54" max="54" width="27.36328125" bestFit="1" customWidth="1"/>
    <col min="55" max="55" width="18.7265625" bestFit="1" customWidth="1"/>
    <col min="56" max="56" width="24" bestFit="1" customWidth="1"/>
    <col min="57" max="57" width="23" bestFit="1" customWidth="1"/>
    <col min="58" max="58" width="28.26953125" bestFit="1" customWidth="1"/>
    <col min="59" max="59" width="17.453125" bestFit="1" customWidth="1"/>
    <col min="60" max="60" width="22.7265625" bestFit="1" customWidth="1"/>
    <col min="61" max="61" width="21.7265625" bestFit="1" customWidth="1"/>
    <col min="62" max="62" width="27" bestFit="1" customWidth="1"/>
    <col min="63" max="63" width="18.36328125" bestFit="1" customWidth="1"/>
    <col min="64" max="64" width="23.6328125" bestFit="1" customWidth="1"/>
    <col min="65" max="65" width="22.6328125" bestFit="1" customWidth="1"/>
    <col min="66" max="66" width="27.90625" bestFit="1" customWidth="1"/>
    <col min="68" max="68" width="10.54296875" bestFit="1" customWidth="1"/>
    <col min="69" max="69" width="15.81640625" bestFit="1" customWidth="1"/>
    <col min="70" max="70" width="12.6328125" bestFit="1" customWidth="1"/>
    <col min="71" max="71" width="18" bestFit="1" customWidth="1"/>
    <col min="72" max="72" width="13.90625" bestFit="1" customWidth="1"/>
    <col min="73" max="73" width="19.1796875" bestFit="1" customWidth="1"/>
    <col min="75" max="75" width="12.08984375" bestFit="1" customWidth="1"/>
    <col min="76" max="76" width="17.453125" bestFit="1" customWidth="1"/>
    <col min="77" max="77" width="10.7265625" bestFit="1" customWidth="1"/>
    <col min="78" max="78" width="16" bestFit="1" customWidth="1"/>
    <col min="79" max="79" width="11.90625" bestFit="1" customWidth="1"/>
    <col min="80" max="80" width="17.26953125" bestFit="1" customWidth="1"/>
    <col min="81" max="81" width="13" bestFit="1" customWidth="1"/>
    <col min="82" max="82" width="18.26953125" bestFit="1" customWidth="1"/>
    <col min="83" max="83" width="5.81640625" bestFit="1" customWidth="1"/>
    <col min="84" max="84" width="9.26953125" bestFit="1" customWidth="1"/>
    <col min="85" max="85" width="12.453125" bestFit="1" customWidth="1"/>
    <col min="86" max="86" width="17.81640625" bestFit="1" customWidth="1"/>
    <col min="87" max="87" width="11.36328125" bestFit="1" customWidth="1"/>
    <col min="88" max="88" width="16.6328125" bestFit="1" customWidth="1"/>
    <col min="89" max="89" width="11.90625" bestFit="1" customWidth="1"/>
    <col min="90" max="90" width="17.26953125" bestFit="1" customWidth="1"/>
    <col min="91" max="91" width="10.36328125" bestFit="1" customWidth="1"/>
    <col min="92" max="92" width="15.6328125" bestFit="1" customWidth="1"/>
    <col min="93" max="93" width="11.54296875" bestFit="1" customWidth="1"/>
    <col min="94" max="94" width="16.81640625" bestFit="1" customWidth="1"/>
    <col min="95" max="95" width="10.54296875" bestFit="1" customWidth="1"/>
    <col min="96" max="96" width="15.81640625" bestFit="1" customWidth="1"/>
    <col min="97" max="97" width="10.90625" bestFit="1" customWidth="1"/>
    <col min="98" max="98" width="16.1796875" bestFit="1" customWidth="1"/>
    <col min="99" max="99" width="17.7265625" bestFit="1" customWidth="1"/>
    <col min="100" max="100" width="23" bestFit="1" customWidth="1"/>
    <col min="101" max="101" width="11.1796875" bestFit="1" customWidth="1"/>
    <col min="102" max="102" width="16.453125" bestFit="1" customWidth="1"/>
    <col min="103" max="103" width="15.08984375" bestFit="1" customWidth="1"/>
    <col min="104" max="104" width="20.36328125" bestFit="1" customWidth="1"/>
    <col min="105" max="105" width="11.1796875" bestFit="1" customWidth="1"/>
    <col min="106" max="106" width="16.453125" bestFit="1" customWidth="1"/>
    <col min="107" max="107" width="17.54296875" bestFit="1" customWidth="1"/>
    <col min="108" max="108" width="22.81640625" bestFit="1" customWidth="1"/>
    <col min="109" max="109" width="150" bestFit="1" customWidth="1"/>
    <col min="110" max="110" width="7.1796875" bestFit="1" customWidth="1"/>
    <col min="111" max="111" width="33.81640625" bestFit="1" customWidth="1"/>
    <col min="112" max="112" width="68.7265625" bestFit="1" customWidth="1"/>
    <col min="113" max="113" width="8.81640625" bestFit="1" customWidth="1"/>
    <col min="114" max="114" width="22.26953125" bestFit="1" customWidth="1"/>
    <col min="115" max="115" width="30.81640625" bestFit="1" customWidth="1"/>
    <col min="116" max="116" width="30.453125" bestFit="1" customWidth="1"/>
    <col min="117" max="117" width="25" bestFit="1" customWidth="1"/>
    <col min="118" max="118" width="26.08984375" bestFit="1" customWidth="1"/>
    <col min="119" max="119" width="26.6328125" bestFit="1" customWidth="1"/>
    <col min="120" max="120" width="26.26953125" bestFit="1" customWidth="1"/>
    <col min="121" max="121" width="17.54296875" bestFit="1" customWidth="1"/>
    <col min="122" max="122" width="19.36328125" bestFit="1" customWidth="1"/>
    <col min="123" max="123" width="21.54296875" bestFit="1" customWidth="1"/>
    <col min="124" max="124" width="20.90625" bestFit="1" customWidth="1"/>
    <col min="125" max="125" width="19.54296875" bestFit="1" customWidth="1"/>
    <col min="126" max="126" width="20.7265625" bestFit="1" customWidth="1"/>
    <col min="127" max="127" width="21.81640625" bestFit="1" customWidth="1"/>
    <col min="128" max="128" width="12.6328125" bestFit="1" customWidth="1"/>
    <col min="129" max="129" width="26.36328125" bestFit="1" customWidth="1"/>
    <col min="130" max="130" width="5.81640625" bestFit="1" customWidth="1"/>
    <col min="131" max="131" width="20.7265625" bestFit="1" customWidth="1"/>
    <col min="132" max="132" width="26.08984375" bestFit="1" customWidth="1"/>
    <col min="133" max="133" width="6.36328125" bestFit="1" customWidth="1"/>
    <col min="134" max="134" width="6.7265625" bestFit="1" customWidth="1"/>
    <col min="135" max="135" width="11.90625" bestFit="1" customWidth="1"/>
    <col min="136" max="136" width="10.90625" bestFit="1" customWidth="1"/>
    <col min="137" max="137" width="16.1796875" bestFit="1" customWidth="1"/>
    <col min="138" max="138" width="10.6328125" bestFit="1" customWidth="1"/>
    <col min="139" max="139" width="15.90625" bestFit="1" customWidth="1"/>
    <col min="140" max="140" width="14.90625" bestFit="1" customWidth="1"/>
    <col min="141" max="141" width="20.1796875" bestFit="1" customWidth="1"/>
    <col min="142" max="142" width="21.453125" bestFit="1" customWidth="1"/>
    <col min="143" max="143" width="26.7265625" bestFit="1" customWidth="1"/>
    <col min="144" max="144" width="17.7265625" bestFit="1" customWidth="1"/>
    <col min="145" max="145" width="23" bestFit="1" customWidth="1"/>
    <col min="146" max="146" width="22" bestFit="1" customWidth="1"/>
    <col min="147" max="147" width="27.26953125" bestFit="1" customWidth="1"/>
    <col min="148" max="148" width="17.1796875" bestFit="1" customWidth="1"/>
    <col min="149" max="149" width="22.453125" bestFit="1" customWidth="1"/>
    <col min="150" max="150" width="21.453125" bestFit="1" customWidth="1"/>
    <col min="151" max="151" width="26.7265625" bestFit="1" customWidth="1"/>
    <col min="152" max="152" width="18.1796875" bestFit="1" customWidth="1"/>
    <col min="153" max="153" width="23.453125" bestFit="1" customWidth="1"/>
    <col min="154" max="154" width="22.453125" bestFit="1" customWidth="1"/>
    <col min="155" max="155" width="27.7265625" bestFit="1" customWidth="1"/>
    <col min="156" max="156" width="18.90625" bestFit="1" customWidth="1"/>
    <col min="157" max="157" width="24.1796875" bestFit="1" customWidth="1"/>
    <col min="158" max="158" width="23.1796875" bestFit="1" customWidth="1"/>
    <col min="159" max="159" width="28.453125" bestFit="1" customWidth="1"/>
    <col min="160" max="160" width="18.26953125" bestFit="1" customWidth="1"/>
    <col min="161" max="161" width="23.54296875" bestFit="1" customWidth="1"/>
    <col min="162" max="162" width="22.54296875" bestFit="1" customWidth="1"/>
    <col min="163" max="163" width="27.81640625" bestFit="1" customWidth="1"/>
    <col min="164" max="164" width="17.453125" bestFit="1" customWidth="1"/>
    <col min="165" max="165" width="22.7265625" bestFit="1" customWidth="1"/>
    <col min="166" max="166" width="21.7265625" bestFit="1" customWidth="1"/>
    <col min="167" max="167" width="27" bestFit="1" customWidth="1"/>
    <col min="168" max="168" width="22.08984375" bestFit="1" customWidth="1"/>
    <col min="169" max="169" width="27.36328125" bestFit="1" customWidth="1"/>
    <col min="170" max="170" width="26.36328125" bestFit="1" customWidth="1"/>
    <col min="171" max="171" width="31.6328125" bestFit="1" customWidth="1"/>
    <col min="172" max="172" width="23" bestFit="1" customWidth="1"/>
    <col min="173" max="173" width="28.26953125" bestFit="1" customWidth="1"/>
    <col min="174" max="174" width="27.26953125" bestFit="1" customWidth="1"/>
    <col min="175" max="175" width="32.54296875" bestFit="1" customWidth="1"/>
    <col min="176" max="176" width="22.36328125" bestFit="1" customWidth="1"/>
    <col min="177" max="177" width="27.6328125" bestFit="1" customWidth="1"/>
    <col min="178" max="178" width="26.6328125" bestFit="1" customWidth="1"/>
    <col min="179" max="179" width="31.90625" bestFit="1" customWidth="1"/>
    <col min="180" max="180" width="22.08984375" bestFit="1" customWidth="1"/>
    <col min="181" max="181" width="27.36328125" bestFit="1" customWidth="1"/>
    <col min="182" max="182" width="26.36328125" bestFit="1" customWidth="1"/>
    <col min="183" max="183" width="31.6328125" bestFit="1" customWidth="1"/>
  </cols>
  <sheetData>
    <row r="1" spans="1:18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382</v>
      </c>
      <c r="H1" s="1" t="s">
        <v>383</v>
      </c>
      <c r="I1" s="1" t="s">
        <v>6</v>
      </c>
      <c r="J1" s="1" t="s">
        <v>7</v>
      </c>
      <c r="K1" s="1" t="s">
        <v>8</v>
      </c>
      <c r="L1" s="1" t="s">
        <v>384</v>
      </c>
      <c r="M1" s="1" t="s">
        <v>385</v>
      </c>
      <c r="N1" s="1" t="s">
        <v>9</v>
      </c>
      <c r="O1" s="1" t="s">
        <v>10</v>
      </c>
      <c r="P1" s="1" t="s">
        <v>386</v>
      </c>
      <c r="Q1" s="1" t="s">
        <v>387</v>
      </c>
      <c r="R1" s="1" t="s">
        <v>11</v>
      </c>
      <c r="S1" s="1" t="s">
        <v>12</v>
      </c>
      <c r="T1" s="1" t="s">
        <v>389</v>
      </c>
      <c r="U1" s="1" t="s">
        <v>390</v>
      </c>
      <c r="V1" s="1" t="s">
        <v>13</v>
      </c>
      <c r="W1" s="1" t="s">
        <v>14</v>
      </c>
      <c r="X1" s="1" t="s">
        <v>391</v>
      </c>
      <c r="Y1" s="1" t="s">
        <v>392</v>
      </c>
      <c r="Z1" s="1" t="s">
        <v>15</v>
      </c>
      <c r="AA1" s="1" t="s">
        <v>16</v>
      </c>
      <c r="AB1" s="1" t="s">
        <v>17</v>
      </c>
      <c r="AC1" s="1" t="s">
        <v>393</v>
      </c>
      <c r="AD1" s="1" t="s">
        <v>394</v>
      </c>
      <c r="AE1" s="1" t="s">
        <v>18</v>
      </c>
      <c r="AF1" s="1" t="s">
        <v>19</v>
      </c>
      <c r="AG1" s="1" t="s">
        <v>395</v>
      </c>
      <c r="AH1" s="1" t="s">
        <v>403</v>
      </c>
      <c r="AI1" s="1" t="s">
        <v>690</v>
      </c>
      <c r="AJ1" s="1" t="s">
        <v>691</v>
      </c>
      <c r="AK1" s="10" t="s">
        <v>20</v>
      </c>
      <c r="AL1" s="1" t="s">
        <v>21</v>
      </c>
      <c r="AM1" s="1" t="s">
        <v>404</v>
      </c>
      <c r="AN1" s="1" t="s">
        <v>405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412</v>
      </c>
      <c r="AT1" s="1" t="s">
        <v>413</v>
      </c>
      <c r="AU1" s="1" t="s">
        <v>26</v>
      </c>
      <c r="AV1" s="1" t="s">
        <v>27</v>
      </c>
      <c r="AW1" s="1" t="s">
        <v>414</v>
      </c>
      <c r="AX1" s="1" t="s">
        <v>415</v>
      </c>
      <c r="AY1" s="1" t="s">
        <v>28</v>
      </c>
      <c r="AZ1" s="1" t="s">
        <v>29</v>
      </c>
      <c r="BA1" s="1" t="s">
        <v>416</v>
      </c>
      <c r="BB1" s="1" t="s">
        <v>417</v>
      </c>
      <c r="BC1" s="1" t="s">
        <v>30</v>
      </c>
      <c r="BD1" s="1" t="s">
        <v>31</v>
      </c>
      <c r="BE1" s="1" t="s">
        <v>418</v>
      </c>
      <c r="BF1" s="1" t="s">
        <v>419</v>
      </c>
      <c r="BG1" s="1" t="s">
        <v>32</v>
      </c>
      <c r="BH1" s="1" t="s">
        <v>33</v>
      </c>
      <c r="BI1" s="1" t="s">
        <v>420</v>
      </c>
      <c r="BJ1" s="1" t="s">
        <v>421</v>
      </c>
      <c r="BK1" s="1" t="s">
        <v>34</v>
      </c>
      <c r="BL1" s="1" t="s">
        <v>35</v>
      </c>
      <c r="BM1" s="1" t="s">
        <v>422</v>
      </c>
      <c r="BN1" s="1" t="s">
        <v>423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  <c r="BX1" s="1" t="s">
        <v>45</v>
      </c>
      <c r="BY1" s="1" t="s">
        <v>46</v>
      </c>
      <c r="BZ1" s="1" t="s">
        <v>47</v>
      </c>
      <c r="CA1" s="1" t="s">
        <v>48</v>
      </c>
      <c r="CB1" s="1" t="s">
        <v>49</v>
      </c>
      <c r="CC1" s="1" t="s">
        <v>50</v>
      </c>
      <c r="CD1" s="1" t="s">
        <v>51</v>
      </c>
      <c r="CE1" s="1" t="s">
        <v>52</v>
      </c>
      <c r="CF1" s="1" t="s">
        <v>53</v>
      </c>
      <c r="CG1" s="1" t="s">
        <v>54</v>
      </c>
      <c r="CH1" s="1" t="s">
        <v>55</v>
      </c>
      <c r="CI1" s="1" t="s">
        <v>56</v>
      </c>
      <c r="CJ1" s="1" t="s">
        <v>57</v>
      </c>
      <c r="CK1" s="1" t="s">
        <v>58</v>
      </c>
      <c r="CL1" s="1" t="s">
        <v>59</v>
      </c>
      <c r="CM1" s="1" t="s">
        <v>60</v>
      </c>
      <c r="CN1" s="1" t="s">
        <v>61</v>
      </c>
      <c r="CO1" s="1" t="s">
        <v>62</v>
      </c>
      <c r="CP1" s="1" t="s">
        <v>63</v>
      </c>
      <c r="CQ1" s="1" t="s">
        <v>64</v>
      </c>
      <c r="CR1" s="1" t="s">
        <v>65</v>
      </c>
      <c r="CS1" s="1" t="s">
        <v>66</v>
      </c>
      <c r="CT1" s="1" t="s">
        <v>67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74</v>
      </c>
      <c r="DB1" s="1" t="s">
        <v>75</v>
      </c>
      <c r="DC1" s="1" t="s">
        <v>76</v>
      </c>
      <c r="DD1" s="1" t="s">
        <v>77</v>
      </c>
      <c r="DE1" s="1" t="s">
        <v>78</v>
      </c>
      <c r="DF1" s="1" t="s">
        <v>79</v>
      </c>
      <c r="DG1" s="1" t="s">
        <v>80</v>
      </c>
      <c r="DH1" s="1" t="s">
        <v>81</v>
      </c>
      <c r="DI1" s="1" t="s">
        <v>82</v>
      </c>
      <c r="DJ1" s="1" t="s">
        <v>83</v>
      </c>
      <c r="DK1" s="1" t="s">
        <v>84</v>
      </c>
      <c r="DL1" s="1" t="s">
        <v>85</v>
      </c>
      <c r="DM1" s="1" t="s">
        <v>86</v>
      </c>
      <c r="DN1" s="1" t="s">
        <v>87</v>
      </c>
      <c r="DO1" s="1" t="s">
        <v>88</v>
      </c>
      <c r="DP1" s="1" t="s">
        <v>89</v>
      </c>
      <c r="DQ1" s="1" t="s">
        <v>90</v>
      </c>
      <c r="DR1" s="1" t="s">
        <v>91</v>
      </c>
      <c r="DS1" s="1" t="s">
        <v>92</v>
      </c>
      <c r="DT1" s="1" t="s">
        <v>93</v>
      </c>
      <c r="DU1" s="1" t="s">
        <v>94</v>
      </c>
      <c r="DV1" s="1" t="s">
        <v>95</v>
      </c>
      <c r="DW1" s="1" t="s">
        <v>96</v>
      </c>
      <c r="DX1" s="1" t="s">
        <v>97</v>
      </c>
      <c r="DY1" s="1" t="s">
        <v>98</v>
      </c>
      <c r="DZ1" s="1" t="s">
        <v>99</v>
      </c>
      <c r="EA1" s="1" t="s">
        <v>100</v>
      </c>
      <c r="EB1" s="1" t="s">
        <v>101</v>
      </c>
      <c r="EC1" s="1" t="s">
        <v>102</v>
      </c>
      <c r="ED1" s="1" t="s">
        <v>103</v>
      </c>
      <c r="EE1" s="1" t="s">
        <v>104</v>
      </c>
      <c r="EF1" s="1" t="s">
        <v>424</v>
      </c>
      <c r="EG1" s="1" t="s">
        <v>425</v>
      </c>
      <c r="EH1" s="1" t="s">
        <v>105</v>
      </c>
      <c r="EI1" s="1" t="s">
        <v>106</v>
      </c>
      <c r="EJ1" s="1" t="s">
        <v>426</v>
      </c>
      <c r="EK1" s="1" t="s">
        <v>427</v>
      </c>
      <c r="EL1" s="1" t="s">
        <v>428</v>
      </c>
      <c r="EM1" s="1" t="s">
        <v>429</v>
      </c>
      <c r="EN1" s="1" t="s">
        <v>108</v>
      </c>
      <c r="EO1" s="1" t="s">
        <v>109</v>
      </c>
      <c r="EP1" s="1" t="s">
        <v>588</v>
      </c>
      <c r="EQ1" s="1" t="s">
        <v>589</v>
      </c>
      <c r="ER1" s="1" t="s">
        <v>110</v>
      </c>
      <c r="ES1" s="1" t="s">
        <v>111</v>
      </c>
      <c r="ET1" s="1" t="s">
        <v>590</v>
      </c>
      <c r="EU1" s="1" t="s">
        <v>591</v>
      </c>
      <c r="EV1" s="1" t="s">
        <v>112</v>
      </c>
      <c r="EW1" s="1" t="s">
        <v>113</v>
      </c>
      <c r="EX1" s="1" t="s">
        <v>594</v>
      </c>
      <c r="EY1" s="1" t="s">
        <v>595</v>
      </c>
      <c r="EZ1" s="1" t="s">
        <v>114</v>
      </c>
      <c r="FA1" s="1" t="s">
        <v>115</v>
      </c>
      <c r="FB1" s="1" t="s">
        <v>596</v>
      </c>
      <c r="FC1" s="1" t="s">
        <v>597</v>
      </c>
      <c r="FD1" s="1" t="s">
        <v>116</v>
      </c>
      <c r="FE1" s="1" t="s">
        <v>117</v>
      </c>
      <c r="FF1" s="1" t="s">
        <v>604</v>
      </c>
      <c r="FG1" s="1" t="s">
        <v>605</v>
      </c>
      <c r="FH1" s="1" t="s">
        <v>118</v>
      </c>
      <c r="FI1" s="1" t="s">
        <v>119</v>
      </c>
      <c r="FJ1" s="1" t="s">
        <v>608</v>
      </c>
      <c r="FK1" s="1" t="s">
        <v>609</v>
      </c>
      <c r="FL1" s="1" t="s">
        <v>649</v>
      </c>
      <c r="FM1" s="1" t="s">
        <v>621</v>
      </c>
      <c r="FN1" s="1" t="s">
        <v>648</v>
      </c>
      <c r="FO1" s="1" t="s">
        <v>623</v>
      </c>
      <c r="FP1" s="7" t="s">
        <v>630</v>
      </c>
      <c r="FQ1" s="7" t="s">
        <v>631</v>
      </c>
      <c r="FR1" s="7" t="s">
        <v>632</v>
      </c>
      <c r="FS1" s="7" t="s">
        <v>633</v>
      </c>
      <c r="FT1" s="7" t="s">
        <v>640</v>
      </c>
      <c r="FU1" s="7" t="s">
        <v>641</v>
      </c>
      <c r="FV1" s="7" t="s">
        <v>642</v>
      </c>
      <c r="FW1" s="7" t="s">
        <v>643</v>
      </c>
      <c r="FX1" s="7" t="s">
        <v>700</v>
      </c>
      <c r="FY1" s="7" t="s">
        <v>701</v>
      </c>
      <c r="FZ1" s="7" t="s">
        <v>702</v>
      </c>
      <c r="GA1" s="7" t="s">
        <v>703</v>
      </c>
    </row>
    <row r="2" spans="1:183" x14ac:dyDescent="0.35">
      <c r="B2" s="2">
        <v>43627</v>
      </c>
      <c r="C2" t="s">
        <v>120</v>
      </c>
      <c r="D2" t="s">
        <v>121</v>
      </c>
      <c r="G2" s="3"/>
      <c r="DF2" t="s">
        <v>122</v>
      </c>
      <c r="DH2" t="s">
        <v>123</v>
      </c>
      <c r="DI2" t="s">
        <v>124</v>
      </c>
    </row>
    <row r="3" spans="1:183" x14ac:dyDescent="0.35">
      <c r="B3" s="2">
        <v>43628</v>
      </c>
      <c r="C3" t="s">
        <v>125</v>
      </c>
      <c r="D3" t="s">
        <v>126</v>
      </c>
      <c r="E3">
        <f>G3*0.293</f>
        <v>1048.9399999999998</v>
      </c>
      <c r="F3" t="s">
        <v>206</v>
      </c>
      <c r="G3" s="3">
        <v>3580</v>
      </c>
      <c r="H3" t="s">
        <v>127</v>
      </c>
      <c r="I3">
        <v>13</v>
      </c>
      <c r="J3">
        <f>L3*0.293</f>
        <v>16.114999999999998</v>
      </c>
      <c r="K3" t="s">
        <v>206</v>
      </c>
      <c r="L3">
        <v>55</v>
      </c>
      <c r="M3" t="s">
        <v>127</v>
      </c>
      <c r="R3">
        <f>T3*0.293</f>
        <v>172.86999999999998</v>
      </c>
      <c r="S3" t="s">
        <v>388</v>
      </c>
      <c r="T3">
        <v>590</v>
      </c>
      <c r="U3" t="s">
        <v>128</v>
      </c>
      <c r="V3">
        <f>X3*0.293</f>
        <v>2.0509999999999997</v>
      </c>
      <c r="W3" t="s">
        <v>388</v>
      </c>
      <c r="X3">
        <v>7</v>
      </c>
      <c r="Y3" t="s">
        <v>128</v>
      </c>
      <c r="Z3">
        <v>82</v>
      </c>
      <c r="AK3">
        <f>AM3*0.293</f>
        <v>51.274999999999999</v>
      </c>
      <c r="AL3" t="s">
        <v>220</v>
      </c>
      <c r="AM3">
        <v>175</v>
      </c>
      <c r="AN3" t="s">
        <v>129</v>
      </c>
      <c r="AQ3">
        <f>0.293*AS3</f>
        <v>509.82</v>
      </c>
      <c r="AR3" t="s">
        <v>388</v>
      </c>
      <c r="AS3">
        <v>1740</v>
      </c>
      <c r="AT3" t="s">
        <v>130</v>
      </c>
      <c r="AY3">
        <f>BA3*0.293</f>
        <v>68.85499999999999</v>
      </c>
      <c r="AZ3" t="s">
        <v>388</v>
      </c>
      <c r="BA3">
        <v>235</v>
      </c>
      <c r="BB3" t="s">
        <v>131</v>
      </c>
      <c r="BG3">
        <f>BI3*0.293</f>
        <v>8.7899999999999991</v>
      </c>
      <c r="BH3" t="s">
        <v>388</v>
      </c>
      <c r="BI3">
        <v>30</v>
      </c>
      <c r="BJ3" t="s">
        <v>132</v>
      </c>
      <c r="BO3">
        <v>5.6</v>
      </c>
      <c r="BP3">
        <v>1.4</v>
      </c>
      <c r="BQ3" t="s">
        <v>133</v>
      </c>
      <c r="BR3">
        <v>0.04</v>
      </c>
      <c r="BS3" t="s">
        <v>133</v>
      </c>
      <c r="BT3">
        <v>2.6</v>
      </c>
      <c r="BU3" t="s">
        <v>133</v>
      </c>
      <c r="BV3">
        <v>0.54</v>
      </c>
      <c r="BW3">
        <v>0.1</v>
      </c>
      <c r="BX3" t="s">
        <v>133</v>
      </c>
      <c r="BY3">
        <v>1</v>
      </c>
      <c r="BZ3" t="s">
        <v>133</v>
      </c>
      <c r="CA3">
        <v>18</v>
      </c>
      <c r="CB3" t="s">
        <v>133</v>
      </c>
      <c r="CC3">
        <v>78</v>
      </c>
      <c r="CD3" t="s">
        <v>133</v>
      </c>
      <c r="CE3">
        <v>32</v>
      </c>
      <c r="CF3" t="s">
        <v>134</v>
      </c>
      <c r="CG3">
        <v>100</v>
      </c>
      <c r="CH3" t="s">
        <v>133</v>
      </c>
      <c r="CI3">
        <v>78</v>
      </c>
      <c r="CJ3" t="s">
        <v>133</v>
      </c>
      <c r="CK3">
        <v>18</v>
      </c>
      <c r="CL3" t="s">
        <v>133</v>
      </c>
      <c r="CM3">
        <v>4.0999999999999996</v>
      </c>
      <c r="CN3" t="s">
        <v>133</v>
      </c>
      <c r="CO3">
        <v>0.05</v>
      </c>
      <c r="CP3" t="s">
        <v>133</v>
      </c>
      <c r="CQ3">
        <v>0.05</v>
      </c>
      <c r="CR3" t="s">
        <v>133</v>
      </c>
      <c r="CS3">
        <v>0.05</v>
      </c>
      <c r="CT3" t="s">
        <v>133</v>
      </c>
      <c r="CU3">
        <v>10</v>
      </c>
      <c r="CV3" t="s">
        <v>135</v>
      </c>
      <c r="CW3">
        <v>7.5</v>
      </c>
      <c r="CX3" t="s">
        <v>135</v>
      </c>
      <c r="CY3">
        <v>5.8</v>
      </c>
      <c r="CZ3" t="s">
        <v>135</v>
      </c>
      <c r="DC3">
        <v>8</v>
      </c>
      <c r="DD3" t="s">
        <v>136</v>
      </c>
      <c r="DF3" t="s">
        <v>122</v>
      </c>
      <c r="DH3" t="s">
        <v>137</v>
      </c>
      <c r="DI3" t="s">
        <v>124</v>
      </c>
      <c r="DJ3" t="s">
        <v>138</v>
      </c>
      <c r="DK3" t="s">
        <v>139</v>
      </c>
      <c r="DL3" t="s">
        <v>139</v>
      </c>
      <c r="DM3" t="s">
        <v>139</v>
      </c>
      <c r="DN3" t="s">
        <v>139</v>
      </c>
      <c r="DO3" t="s">
        <v>139</v>
      </c>
      <c r="DR3" t="s">
        <v>139</v>
      </c>
      <c r="DS3" t="s">
        <v>139</v>
      </c>
      <c r="DT3" t="s">
        <v>139</v>
      </c>
      <c r="DU3" t="s">
        <v>139</v>
      </c>
      <c r="DY3" t="s">
        <v>139</v>
      </c>
    </row>
    <row r="4" spans="1:183" x14ac:dyDescent="0.35">
      <c r="B4" s="2">
        <v>43627</v>
      </c>
      <c r="C4" t="s">
        <v>120</v>
      </c>
      <c r="D4" t="s">
        <v>121</v>
      </c>
      <c r="G4" s="3"/>
      <c r="DF4" t="s">
        <v>122</v>
      </c>
      <c r="DH4" t="s">
        <v>140</v>
      </c>
      <c r="DI4" t="s">
        <v>124</v>
      </c>
    </row>
    <row r="5" spans="1:183" x14ac:dyDescent="0.35">
      <c r="B5" s="2">
        <v>43628</v>
      </c>
      <c r="C5" t="s">
        <v>125</v>
      </c>
      <c r="D5" t="s">
        <v>126</v>
      </c>
      <c r="E5">
        <f>G5*0.293</f>
        <v>1098.75</v>
      </c>
      <c r="F5" t="s">
        <v>206</v>
      </c>
      <c r="G5" s="3">
        <v>3750</v>
      </c>
      <c r="H5" t="s">
        <v>127</v>
      </c>
      <c r="I5">
        <v>12</v>
      </c>
      <c r="J5">
        <f>L5*0.293</f>
        <v>17.579999999999998</v>
      </c>
      <c r="K5" t="s">
        <v>206</v>
      </c>
      <c r="L5">
        <v>60</v>
      </c>
      <c r="M5" t="s">
        <v>127</v>
      </c>
      <c r="R5">
        <f>T5*0.293</f>
        <v>200.70499999999998</v>
      </c>
      <c r="S5" t="s">
        <v>388</v>
      </c>
      <c r="T5">
        <v>685</v>
      </c>
      <c r="U5" t="s">
        <v>128</v>
      </c>
      <c r="V5">
        <f>X5*0.293</f>
        <v>2.9299999999999997</v>
      </c>
      <c r="W5" t="s">
        <v>388</v>
      </c>
      <c r="X5">
        <v>10</v>
      </c>
      <c r="Y5" t="s">
        <v>128</v>
      </c>
      <c r="Z5">
        <v>67</v>
      </c>
      <c r="AK5">
        <f>AM5*0.293</f>
        <v>62.994999999999997</v>
      </c>
      <c r="AL5" t="s">
        <v>220</v>
      </c>
      <c r="AM5">
        <v>215</v>
      </c>
      <c r="AN5" t="s">
        <v>129</v>
      </c>
      <c r="AQ5">
        <f>0.293*AS5</f>
        <v>666.57499999999993</v>
      </c>
      <c r="AR5" t="s">
        <v>388</v>
      </c>
      <c r="AS5">
        <v>2275</v>
      </c>
      <c r="AT5" t="s">
        <v>130</v>
      </c>
      <c r="AY5">
        <f>BA5*0.293</f>
        <v>62.994999999999997</v>
      </c>
      <c r="AZ5" t="s">
        <v>388</v>
      </c>
      <c r="BA5">
        <v>215</v>
      </c>
      <c r="BB5" t="s">
        <v>131</v>
      </c>
      <c r="BG5">
        <f>BI5*0.293</f>
        <v>8.7899999999999991</v>
      </c>
      <c r="BH5" t="s">
        <v>388</v>
      </c>
      <c r="BI5">
        <v>30</v>
      </c>
      <c r="BJ5" t="s">
        <v>132</v>
      </c>
      <c r="BO5">
        <v>5.6</v>
      </c>
      <c r="BP5">
        <v>1.3</v>
      </c>
      <c r="BQ5" t="s">
        <v>133</v>
      </c>
      <c r="BR5">
        <v>0.04</v>
      </c>
      <c r="BS5" t="s">
        <v>133</v>
      </c>
      <c r="BT5">
        <v>2.9</v>
      </c>
      <c r="BU5" t="s">
        <v>133</v>
      </c>
      <c r="BV5">
        <v>0.45</v>
      </c>
      <c r="BW5">
        <v>0.1</v>
      </c>
      <c r="BX5" t="s">
        <v>133</v>
      </c>
      <c r="BY5">
        <v>2</v>
      </c>
      <c r="BZ5" t="s">
        <v>133</v>
      </c>
      <c r="CA5">
        <v>20</v>
      </c>
      <c r="CB5" t="s">
        <v>133</v>
      </c>
      <c r="CC5">
        <v>75</v>
      </c>
      <c r="CD5" t="s">
        <v>133</v>
      </c>
      <c r="CE5">
        <v>42</v>
      </c>
      <c r="CF5" t="s">
        <v>134</v>
      </c>
      <c r="CG5">
        <v>96</v>
      </c>
      <c r="CH5" t="s">
        <v>133</v>
      </c>
      <c r="CI5">
        <v>79</v>
      </c>
      <c r="CJ5" t="s">
        <v>133</v>
      </c>
      <c r="CK5">
        <v>12</v>
      </c>
      <c r="CL5" t="s">
        <v>133</v>
      </c>
      <c r="CM5">
        <v>3.8</v>
      </c>
      <c r="CN5" t="s">
        <v>133</v>
      </c>
      <c r="CO5">
        <v>1</v>
      </c>
      <c r="CP5" t="s">
        <v>133</v>
      </c>
      <c r="CQ5">
        <v>0.05</v>
      </c>
      <c r="CR5" t="s">
        <v>133</v>
      </c>
      <c r="CS5">
        <v>0.05</v>
      </c>
      <c r="CT5" t="s">
        <v>133</v>
      </c>
      <c r="CU5">
        <v>10</v>
      </c>
      <c r="CV5" t="s">
        <v>135</v>
      </c>
      <c r="CW5">
        <v>7.6</v>
      </c>
      <c r="CX5" t="s">
        <v>135</v>
      </c>
      <c r="CY5">
        <v>6</v>
      </c>
      <c r="CZ5" t="s">
        <v>135</v>
      </c>
      <c r="DC5">
        <v>21</v>
      </c>
      <c r="DD5" t="s">
        <v>136</v>
      </c>
      <c r="DF5" t="s">
        <v>122</v>
      </c>
      <c r="DH5" t="s">
        <v>143</v>
      </c>
      <c r="DI5" t="s">
        <v>124</v>
      </c>
      <c r="DJ5" t="s">
        <v>138</v>
      </c>
      <c r="DK5" t="s">
        <v>139</v>
      </c>
      <c r="DL5" t="s">
        <v>139</v>
      </c>
      <c r="DM5" t="s">
        <v>139</v>
      </c>
      <c r="DN5" t="s">
        <v>139</v>
      </c>
      <c r="DO5" t="s">
        <v>139</v>
      </c>
      <c r="DP5" t="s">
        <v>139</v>
      </c>
      <c r="DR5" t="s">
        <v>139</v>
      </c>
      <c r="DS5" t="s">
        <v>139</v>
      </c>
      <c r="DT5" t="s">
        <v>139</v>
      </c>
      <c r="DU5" t="s">
        <v>139</v>
      </c>
      <c r="DY5" t="s">
        <v>139</v>
      </c>
    </row>
    <row r="6" spans="1:183" x14ac:dyDescent="0.35">
      <c r="B6" s="2">
        <v>43627</v>
      </c>
      <c r="C6" t="s">
        <v>120</v>
      </c>
      <c r="D6" t="s">
        <v>121</v>
      </c>
      <c r="G6" s="3"/>
      <c r="DF6" t="s">
        <v>122</v>
      </c>
      <c r="DH6" t="s">
        <v>144</v>
      </c>
      <c r="DI6" t="s">
        <v>124</v>
      </c>
    </row>
    <row r="7" spans="1:183" x14ac:dyDescent="0.35">
      <c r="B7" s="2">
        <v>43628</v>
      </c>
      <c r="C7" t="s">
        <v>125</v>
      </c>
      <c r="D7" t="s">
        <v>145</v>
      </c>
      <c r="E7">
        <f>G7*0.293</f>
        <v>931.7399999999999</v>
      </c>
      <c r="F7" t="s">
        <v>206</v>
      </c>
      <c r="G7" s="3">
        <v>3180</v>
      </c>
      <c r="H7" t="s">
        <v>127</v>
      </c>
      <c r="I7">
        <v>14</v>
      </c>
      <c r="J7">
        <f>L7*0.293</f>
        <v>13.184999999999999</v>
      </c>
      <c r="K7" t="s">
        <v>206</v>
      </c>
      <c r="L7">
        <v>45</v>
      </c>
      <c r="M7" t="s">
        <v>127</v>
      </c>
      <c r="R7">
        <f>T7*0.293</f>
        <v>164.07999999999998</v>
      </c>
      <c r="S7" t="s">
        <v>388</v>
      </c>
      <c r="T7">
        <v>560</v>
      </c>
      <c r="U7" t="s">
        <v>128</v>
      </c>
      <c r="V7">
        <f>X7*0.293</f>
        <v>2.0509999999999997</v>
      </c>
      <c r="W7" t="s">
        <v>388</v>
      </c>
      <c r="X7">
        <v>7</v>
      </c>
      <c r="Y7" t="s">
        <v>128</v>
      </c>
      <c r="Z7">
        <v>81</v>
      </c>
      <c r="AK7">
        <f>AM7*0.293</f>
        <v>68.85499999999999</v>
      </c>
      <c r="AL7" t="s">
        <v>220</v>
      </c>
      <c r="AM7">
        <v>235</v>
      </c>
      <c r="AN7" t="s">
        <v>129</v>
      </c>
      <c r="AQ7">
        <f>0.293*AS7</f>
        <v>534.72500000000002</v>
      </c>
      <c r="AR7" t="s">
        <v>388</v>
      </c>
      <c r="AS7">
        <v>1825</v>
      </c>
      <c r="AT7" t="s">
        <v>130</v>
      </c>
      <c r="AY7">
        <f>BA7*0.293</f>
        <v>80.574999999999989</v>
      </c>
      <c r="AZ7" t="s">
        <v>388</v>
      </c>
      <c r="BA7">
        <v>275</v>
      </c>
      <c r="BB7" t="s">
        <v>131</v>
      </c>
      <c r="BG7">
        <f>BI7*0.293</f>
        <v>7.3249999999999993</v>
      </c>
      <c r="BH7" t="s">
        <v>388</v>
      </c>
      <c r="BI7">
        <v>25</v>
      </c>
      <c r="BJ7" t="s">
        <v>132</v>
      </c>
      <c r="BO7">
        <v>5.6</v>
      </c>
      <c r="BP7">
        <v>1.3</v>
      </c>
      <c r="BQ7" t="s">
        <v>133</v>
      </c>
      <c r="BR7">
        <v>0.05</v>
      </c>
      <c r="BS7" t="s">
        <v>133</v>
      </c>
      <c r="BT7">
        <v>2.4</v>
      </c>
      <c r="BU7" t="s">
        <v>133</v>
      </c>
      <c r="BV7">
        <v>0.54</v>
      </c>
      <c r="BW7">
        <v>0.1</v>
      </c>
      <c r="BX7" t="s">
        <v>133</v>
      </c>
      <c r="BY7">
        <v>2</v>
      </c>
      <c r="BZ7" t="s">
        <v>133</v>
      </c>
      <c r="CA7">
        <v>15</v>
      </c>
      <c r="CB7" t="s">
        <v>133</v>
      </c>
      <c r="CC7">
        <v>81</v>
      </c>
      <c r="CD7" t="s">
        <v>133</v>
      </c>
      <c r="CE7">
        <v>34</v>
      </c>
      <c r="CF7" t="s">
        <v>134</v>
      </c>
      <c r="CG7">
        <v>100</v>
      </c>
      <c r="CH7" t="s">
        <v>133</v>
      </c>
      <c r="CI7">
        <v>76</v>
      </c>
      <c r="CJ7" t="s">
        <v>133</v>
      </c>
      <c r="CK7">
        <v>19</v>
      </c>
      <c r="CL7" t="s">
        <v>133</v>
      </c>
      <c r="CM7">
        <v>5</v>
      </c>
      <c r="CN7" t="s">
        <v>133</v>
      </c>
      <c r="CO7">
        <v>0.9</v>
      </c>
      <c r="CP7" t="s">
        <v>133</v>
      </c>
      <c r="CQ7">
        <v>0.05</v>
      </c>
      <c r="CR7" t="s">
        <v>133</v>
      </c>
      <c r="CS7">
        <v>0.05</v>
      </c>
      <c r="CT7" t="s">
        <v>133</v>
      </c>
      <c r="CU7">
        <v>10</v>
      </c>
      <c r="CV7" t="s">
        <v>135</v>
      </c>
      <c r="CW7">
        <v>7.5</v>
      </c>
      <c r="CX7" t="s">
        <v>135</v>
      </c>
      <c r="CY7">
        <v>5.7</v>
      </c>
      <c r="CZ7" t="s">
        <v>135</v>
      </c>
      <c r="DC7">
        <v>26</v>
      </c>
      <c r="DD7" t="s">
        <v>136</v>
      </c>
      <c r="DF7" t="s">
        <v>122</v>
      </c>
      <c r="DH7" t="s">
        <v>150</v>
      </c>
      <c r="DI7" t="s">
        <v>124</v>
      </c>
      <c r="DJ7" t="s">
        <v>138</v>
      </c>
      <c r="DK7" t="s">
        <v>139</v>
      </c>
      <c r="DL7" t="s">
        <v>139</v>
      </c>
      <c r="DM7" t="s">
        <v>139</v>
      </c>
      <c r="DN7" t="s">
        <v>139</v>
      </c>
      <c r="DO7" t="s">
        <v>139</v>
      </c>
      <c r="DP7" t="s">
        <v>139</v>
      </c>
      <c r="DR7" t="s">
        <v>139</v>
      </c>
      <c r="DS7" t="s">
        <v>139</v>
      </c>
      <c r="DT7" t="s">
        <v>139</v>
      </c>
      <c r="DU7" t="s">
        <v>139</v>
      </c>
      <c r="DY7" t="s">
        <v>139</v>
      </c>
    </row>
    <row r="8" spans="1:183" x14ac:dyDescent="0.35">
      <c r="B8" s="2">
        <v>43627</v>
      </c>
      <c r="C8" t="s">
        <v>120</v>
      </c>
      <c r="D8" t="s">
        <v>121</v>
      </c>
      <c r="G8" s="3"/>
      <c r="DF8" t="s">
        <v>122</v>
      </c>
      <c r="DH8" t="s">
        <v>151</v>
      </c>
      <c r="DI8" t="s">
        <v>124</v>
      </c>
    </row>
    <row r="9" spans="1:183" x14ac:dyDescent="0.35">
      <c r="B9" s="2">
        <v>43628</v>
      </c>
      <c r="C9" t="s">
        <v>125</v>
      </c>
      <c r="D9" t="s">
        <v>145</v>
      </c>
      <c r="E9">
        <f>G9*0.293</f>
        <v>990.33999999999992</v>
      </c>
      <c r="F9" t="s">
        <v>206</v>
      </c>
      <c r="G9" s="3">
        <v>3380</v>
      </c>
      <c r="H9" t="s">
        <v>127</v>
      </c>
      <c r="I9">
        <v>15</v>
      </c>
      <c r="J9">
        <f>L9*0.293</f>
        <v>13.184999999999999</v>
      </c>
      <c r="K9" t="s">
        <v>206</v>
      </c>
      <c r="L9">
        <v>45</v>
      </c>
      <c r="M9" t="s">
        <v>127</v>
      </c>
      <c r="R9">
        <f>T9*0.293</f>
        <v>161.14999999999998</v>
      </c>
      <c r="S9" t="s">
        <v>388</v>
      </c>
      <c r="T9">
        <v>550</v>
      </c>
      <c r="U9" t="s">
        <v>128</v>
      </c>
      <c r="V9">
        <f>X9*0.293</f>
        <v>1.758</v>
      </c>
      <c r="W9" t="s">
        <v>388</v>
      </c>
      <c r="X9">
        <v>6</v>
      </c>
      <c r="Y9" t="s">
        <v>128</v>
      </c>
      <c r="Z9">
        <v>91</v>
      </c>
      <c r="AK9">
        <f>AM9*0.293</f>
        <v>23.439999999999998</v>
      </c>
      <c r="AL9" t="s">
        <v>220</v>
      </c>
      <c r="AM9">
        <v>80</v>
      </c>
      <c r="AN9" t="s">
        <v>129</v>
      </c>
      <c r="AQ9">
        <f>0.293*AS9</f>
        <v>486.38</v>
      </c>
      <c r="AR9" t="s">
        <v>388</v>
      </c>
      <c r="AS9">
        <v>1660</v>
      </c>
      <c r="AT9" t="s">
        <v>130</v>
      </c>
      <c r="AY9">
        <f>BA9*0.293</f>
        <v>13.184999999999999</v>
      </c>
      <c r="AZ9" t="s">
        <v>388</v>
      </c>
      <c r="BA9">
        <v>45</v>
      </c>
      <c r="BB9" t="s">
        <v>131</v>
      </c>
      <c r="BG9">
        <f>BI9*0.293</f>
        <v>8.7899999999999991</v>
      </c>
      <c r="BH9" t="s">
        <v>388</v>
      </c>
      <c r="BI9">
        <v>30</v>
      </c>
      <c r="BJ9" t="s">
        <v>132</v>
      </c>
      <c r="BO9">
        <v>5</v>
      </c>
      <c r="BP9">
        <v>1.5</v>
      </c>
      <c r="BQ9" t="s">
        <v>133</v>
      </c>
      <c r="BR9">
        <v>0.05</v>
      </c>
      <c r="BS9" t="s">
        <v>133</v>
      </c>
      <c r="BT9">
        <v>2.8</v>
      </c>
      <c r="BU9" t="s">
        <v>133</v>
      </c>
      <c r="BV9">
        <v>0.54</v>
      </c>
      <c r="BW9">
        <v>0.1</v>
      </c>
      <c r="BX9" t="s">
        <v>133</v>
      </c>
      <c r="BY9">
        <v>1</v>
      </c>
      <c r="BZ9" t="s">
        <v>133</v>
      </c>
      <c r="CA9">
        <v>14</v>
      </c>
      <c r="CB9" t="s">
        <v>133</v>
      </c>
      <c r="CC9">
        <v>82</v>
      </c>
      <c r="CD9" t="s">
        <v>133</v>
      </c>
      <c r="CE9">
        <v>33</v>
      </c>
      <c r="CF9" t="s">
        <v>134</v>
      </c>
      <c r="CG9">
        <v>73</v>
      </c>
      <c r="CH9" t="s">
        <v>133</v>
      </c>
      <c r="CI9">
        <v>73</v>
      </c>
      <c r="CJ9" t="s">
        <v>133</v>
      </c>
      <c r="CK9">
        <v>0.05</v>
      </c>
      <c r="CL9" t="s">
        <v>133</v>
      </c>
      <c r="CM9">
        <v>0.05</v>
      </c>
      <c r="CN9" t="s">
        <v>133</v>
      </c>
      <c r="CO9">
        <v>0.05</v>
      </c>
      <c r="CP9" t="s">
        <v>133</v>
      </c>
      <c r="CQ9">
        <v>0.3</v>
      </c>
      <c r="CR9" t="s">
        <v>133</v>
      </c>
      <c r="CS9">
        <v>0.05</v>
      </c>
      <c r="CT9" t="s">
        <v>133</v>
      </c>
      <c r="CU9">
        <v>10</v>
      </c>
      <c r="CV9" t="s">
        <v>135</v>
      </c>
      <c r="CW9">
        <v>7.6</v>
      </c>
      <c r="CX9" t="s">
        <v>135</v>
      </c>
      <c r="CY9">
        <v>5.5</v>
      </c>
      <c r="CZ9" t="s">
        <v>135</v>
      </c>
      <c r="DC9">
        <v>37</v>
      </c>
      <c r="DD9" t="s">
        <v>136</v>
      </c>
      <c r="DF9" t="s">
        <v>122</v>
      </c>
      <c r="DH9" t="s">
        <v>152</v>
      </c>
      <c r="DI9" t="s">
        <v>124</v>
      </c>
      <c r="DJ9" t="s">
        <v>138</v>
      </c>
      <c r="DK9" t="s">
        <v>139</v>
      </c>
      <c r="DL9" t="s">
        <v>139</v>
      </c>
      <c r="DN9" t="s">
        <v>139</v>
      </c>
      <c r="DR9" t="s">
        <v>139</v>
      </c>
      <c r="DS9" t="s">
        <v>139</v>
      </c>
      <c r="DT9" t="s">
        <v>139</v>
      </c>
      <c r="DU9" t="s">
        <v>139</v>
      </c>
      <c r="DY9" t="s">
        <v>139</v>
      </c>
    </row>
    <row r="10" spans="1:183" x14ac:dyDescent="0.35">
      <c r="B10" s="2">
        <v>43627</v>
      </c>
      <c r="C10" t="s">
        <v>120</v>
      </c>
      <c r="D10" t="s">
        <v>121</v>
      </c>
      <c r="G10" s="3"/>
      <c r="DF10" t="s">
        <v>122</v>
      </c>
      <c r="DH10" t="s">
        <v>153</v>
      </c>
      <c r="DI10" t="s">
        <v>124</v>
      </c>
    </row>
    <row r="11" spans="1:183" x14ac:dyDescent="0.35">
      <c r="B11" s="2">
        <v>43628</v>
      </c>
      <c r="C11" t="s">
        <v>125</v>
      </c>
      <c r="D11" t="s">
        <v>145</v>
      </c>
      <c r="E11">
        <f>G11*0.293</f>
        <v>1066.52</v>
      </c>
      <c r="F11" t="s">
        <v>206</v>
      </c>
      <c r="G11" s="3">
        <v>3640</v>
      </c>
      <c r="H11" t="s">
        <v>127</v>
      </c>
      <c r="I11">
        <v>17</v>
      </c>
      <c r="J11">
        <f>L11*0.293</f>
        <v>13.184999999999999</v>
      </c>
      <c r="K11" t="s">
        <v>206</v>
      </c>
      <c r="L11">
        <v>45</v>
      </c>
      <c r="M11" t="s">
        <v>127</v>
      </c>
      <c r="R11">
        <f>T11*0.293</f>
        <v>169.94</v>
      </c>
      <c r="S11" t="s">
        <v>388</v>
      </c>
      <c r="T11">
        <v>580</v>
      </c>
      <c r="U11" t="s">
        <v>128</v>
      </c>
      <c r="V11">
        <f>X11*0.293</f>
        <v>1.1719999999999999</v>
      </c>
      <c r="W11" t="s">
        <v>388</v>
      </c>
      <c r="X11">
        <v>4</v>
      </c>
      <c r="Y11" t="s">
        <v>128</v>
      </c>
      <c r="Z11">
        <v>108</v>
      </c>
      <c r="AK11">
        <f>AM11*0.293</f>
        <v>46.879999999999995</v>
      </c>
      <c r="AL11" t="s">
        <v>220</v>
      </c>
      <c r="AM11">
        <v>160</v>
      </c>
      <c r="AN11" t="s">
        <v>129</v>
      </c>
      <c r="AQ11">
        <f>0.293*AS11</f>
        <v>219.75</v>
      </c>
      <c r="AR11" t="s">
        <v>388</v>
      </c>
      <c r="AS11">
        <v>750</v>
      </c>
      <c r="AT11" t="s">
        <v>130</v>
      </c>
      <c r="AY11">
        <f>BA11*0.293</f>
        <v>19.044999999999998</v>
      </c>
      <c r="AZ11" t="s">
        <v>388</v>
      </c>
      <c r="BA11">
        <v>65</v>
      </c>
      <c r="BB11" t="s">
        <v>131</v>
      </c>
      <c r="BG11">
        <f>BI11*0.293</f>
        <v>7.3249999999999993</v>
      </c>
      <c r="BH11" t="s">
        <v>388</v>
      </c>
      <c r="BI11">
        <v>25</v>
      </c>
      <c r="BJ11" t="s">
        <v>132</v>
      </c>
      <c r="BO11">
        <v>4.3</v>
      </c>
      <c r="BP11">
        <v>1.8</v>
      </c>
      <c r="BQ11" t="s">
        <v>133</v>
      </c>
      <c r="BR11">
        <v>0.04</v>
      </c>
      <c r="BS11" t="s">
        <v>133</v>
      </c>
      <c r="BT11">
        <v>3.2</v>
      </c>
      <c r="BU11" t="s">
        <v>133</v>
      </c>
      <c r="BV11">
        <v>0.56000000000000005</v>
      </c>
      <c r="BW11">
        <v>0.1</v>
      </c>
      <c r="BX11" t="s">
        <v>133</v>
      </c>
      <c r="BY11">
        <v>1</v>
      </c>
      <c r="BZ11" t="s">
        <v>133</v>
      </c>
      <c r="CA11">
        <v>13</v>
      </c>
      <c r="CB11" t="s">
        <v>133</v>
      </c>
      <c r="CC11">
        <v>83</v>
      </c>
      <c r="CD11" t="s">
        <v>133</v>
      </c>
      <c r="CE11">
        <v>23</v>
      </c>
      <c r="CF11" t="s">
        <v>134</v>
      </c>
      <c r="CG11">
        <v>62</v>
      </c>
      <c r="CH11" t="s">
        <v>133</v>
      </c>
      <c r="CI11">
        <v>48</v>
      </c>
      <c r="CJ11" t="s">
        <v>133</v>
      </c>
      <c r="CK11">
        <v>7</v>
      </c>
      <c r="CL11" t="s">
        <v>133</v>
      </c>
      <c r="CM11">
        <v>5.2</v>
      </c>
      <c r="CN11" t="s">
        <v>133</v>
      </c>
      <c r="CO11">
        <v>1.3</v>
      </c>
      <c r="CP11" t="s">
        <v>133</v>
      </c>
      <c r="CQ11">
        <v>2.6</v>
      </c>
      <c r="CR11" t="s">
        <v>133</v>
      </c>
      <c r="CS11">
        <v>12</v>
      </c>
      <c r="CT11" t="s">
        <v>133</v>
      </c>
      <c r="CU11">
        <v>10</v>
      </c>
      <c r="CV11" t="s">
        <v>135</v>
      </c>
      <c r="CW11">
        <v>7.6</v>
      </c>
      <c r="CX11" t="s">
        <v>135</v>
      </c>
      <c r="CY11">
        <v>5.4</v>
      </c>
      <c r="CZ11" t="s">
        <v>135</v>
      </c>
      <c r="DC11">
        <v>20</v>
      </c>
      <c r="DD11" t="s">
        <v>136</v>
      </c>
      <c r="DF11" t="s">
        <v>122</v>
      </c>
      <c r="DH11" t="s">
        <v>157</v>
      </c>
      <c r="DI11" t="s">
        <v>124</v>
      </c>
      <c r="DJ11" t="s">
        <v>138</v>
      </c>
      <c r="DK11" t="s">
        <v>139</v>
      </c>
      <c r="DL11" t="s">
        <v>139</v>
      </c>
      <c r="DM11" t="s">
        <v>139</v>
      </c>
      <c r="DN11" t="s">
        <v>139</v>
      </c>
      <c r="DO11" t="s">
        <v>139</v>
      </c>
      <c r="DP11" t="s">
        <v>139</v>
      </c>
      <c r="DR11" t="s">
        <v>139</v>
      </c>
      <c r="DS11" t="s">
        <v>139</v>
      </c>
      <c r="DT11" t="s">
        <v>139</v>
      </c>
      <c r="DU11" t="s">
        <v>139</v>
      </c>
      <c r="DY11" t="s">
        <v>139</v>
      </c>
    </row>
    <row r="12" spans="1:183" x14ac:dyDescent="0.35">
      <c r="B12" s="2">
        <v>43627</v>
      </c>
      <c r="C12" t="s">
        <v>120</v>
      </c>
      <c r="D12" t="s">
        <v>121</v>
      </c>
      <c r="G12" s="3"/>
      <c r="DF12" t="s">
        <v>122</v>
      </c>
      <c r="DH12" t="s">
        <v>158</v>
      </c>
      <c r="DI12" t="s">
        <v>124</v>
      </c>
    </row>
    <row r="13" spans="1:183" x14ac:dyDescent="0.35">
      <c r="B13" s="2">
        <v>43628</v>
      </c>
      <c r="C13" t="s">
        <v>125</v>
      </c>
      <c r="D13" t="s">
        <v>126</v>
      </c>
      <c r="E13">
        <f>G13*0.293</f>
        <v>1236.46</v>
      </c>
      <c r="F13" t="s">
        <v>206</v>
      </c>
      <c r="G13" s="3">
        <v>4220</v>
      </c>
      <c r="H13" t="s">
        <v>127</v>
      </c>
      <c r="I13">
        <v>15</v>
      </c>
      <c r="J13">
        <f>L13*0.293</f>
        <v>17.579999999999998</v>
      </c>
      <c r="K13" t="s">
        <v>206</v>
      </c>
      <c r="L13">
        <v>60</v>
      </c>
      <c r="M13" t="s">
        <v>127</v>
      </c>
      <c r="R13">
        <f>T13*0.293</f>
        <v>213.89</v>
      </c>
      <c r="S13" t="s">
        <v>388</v>
      </c>
      <c r="T13">
        <v>730</v>
      </c>
      <c r="U13" t="s">
        <v>128</v>
      </c>
      <c r="V13">
        <f>X13*0.293</f>
        <v>2.3439999999999999</v>
      </c>
      <c r="W13" t="s">
        <v>388</v>
      </c>
      <c r="X13">
        <v>8</v>
      </c>
      <c r="Y13" t="s">
        <v>128</v>
      </c>
      <c r="Z13">
        <v>89</v>
      </c>
      <c r="AK13">
        <f>AM13*0.293</f>
        <v>71.784999999999997</v>
      </c>
      <c r="AL13" t="s">
        <v>220</v>
      </c>
      <c r="AM13">
        <v>245</v>
      </c>
      <c r="AN13" t="s">
        <v>129</v>
      </c>
      <c r="AQ13">
        <f>0.293*AS13</f>
        <v>799.89</v>
      </c>
      <c r="AR13" t="s">
        <v>388</v>
      </c>
      <c r="AS13">
        <v>2730</v>
      </c>
      <c r="AT13" t="s">
        <v>130</v>
      </c>
      <c r="AY13">
        <f>BA13*0.293</f>
        <v>90.83</v>
      </c>
      <c r="AZ13" t="s">
        <v>388</v>
      </c>
      <c r="BA13">
        <v>310</v>
      </c>
      <c r="BB13" t="s">
        <v>131</v>
      </c>
      <c r="BG13">
        <f>BI13*0.293</f>
        <v>13.184999999999999</v>
      </c>
      <c r="BH13" t="s">
        <v>388</v>
      </c>
      <c r="BI13">
        <v>45</v>
      </c>
      <c r="BJ13" t="s">
        <v>132</v>
      </c>
      <c r="BO13">
        <v>5.2</v>
      </c>
      <c r="BP13">
        <v>2</v>
      </c>
      <c r="BQ13" t="s">
        <v>133</v>
      </c>
      <c r="BR13">
        <v>0.08</v>
      </c>
      <c r="BS13" t="s">
        <v>133</v>
      </c>
      <c r="BT13">
        <v>3.9</v>
      </c>
      <c r="BU13" t="s">
        <v>133</v>
      </c>
      <c r="BV13">
        <v>0.51</v>
      </c>
      <c r="BW13">
        <v>0.1</v>
      </c>
      <c r="BX13" t="s">
        <v>133</v>
      </c>
      <c r="BY13">
        <v>2</v>
      </c>
      <c r="BZ13" t="s">
        <v>133</v>
      </c>
      <c r="CA13">
        <v>16</v>
      </c>
      <c r="CB13" t="s">
        <v>133</v>
      </c>
      <c r="CC13">
        <v>78</v>
      </c>
      <c r="CD13" t="s">
        <v>133</v>
      </c>
      <c r="CE13">
        <v>59</v>
      </c>
      <c r="CF13" t="s">
        <v>134</v>
      </c>
      <c r="CG13">
        <v>86</v>
      </c>
      <c r="CH13" t="s">
        <v>133</v>
      </c>
      <c r="CI13">
        <v>69</v>
      </c>
      <c r="CJ13" t="s">
        <v>133</v>
      </c>
      <c r="CK13">
        <v>13</v>
      </c>
      <c r="CL13" t="s">
        <v>133</v>
      </c>
      <c r="CM13">
        <v>3.2</v>
      </c>
      <c r="CN13" t="s">
        <v>133</v>
      </c>
      <c r="CO13">
        <v>1</v>
      </c>
      <c r="CP13" t="s">
        <v>133</v>
      </c>
      <c r="CQ13">
        <v>0.2</v>
      </c>
      <c r="CR13" t="s">
        <v>133</v>
      </c>
      <c r="CS13">
        <v>0.05</v>
      </c>
      <c r="CT13" t="s">
        <v>133</v>
      </c>
      <c r="CU13">
        <v>10</v>
      </c>
      <c r="CV13" t="s">
        <v>135</v>
      </c>
      <c r="CW13">
        <v>7.8</v>
      </c>
      <c r="CX13" t="s">
        <v>135</v>
      </c>
      <c r="CY13">
        <v>5.8</v>
      </c>
      <c r="CZ13" t="s">
        <v>135</v>
      </c>
      <c r="DC13">
        <v>21</v>
      </c>
      <c r="DD13" t="s">
        <v>136</v>
      </c>
      <c r="DF13" t="s">
        <v>122</v>
      </c>
      <c r="DH13" t="s">
        <v>160</v>
      </c>
      <c r="DI13" t="s">
        <v>124</v>
      </c>
      <c r="DJ13" t="s">
        <v>138</v>
      </c>
      <c r="DK13" t="s">
        <v>139</v>
      </c>
      <c r="DL13" t="s">
        <v>139</v>
      </c>
      <c r="DM13" t="s">
        <v>139</v>
      </c>
      <c r="DN13" t="s">
        <v>139</v>
      </c>
      <c r="DO13" t="s">
        <v>139</v>
      </c>
      <c r="DP13" t="s">
        <v>139</v>
      </c>
      <c r="DR13" t="s">
        <v>139</v>
      </c>
      <c r="DS13" t="s">
        <v>139</v>
      </c>
      <c r="DT13" t="s">
        <v>139</v>
      </c>
      <c r="DU13" t="s">
        <v>139</v>
      </c>
      <c r="DY13" t="s">
        <v>139</v>
      </c>
    </row>
    <row r="14" spans="1:183" x14ac:dyDescent="0.35">
      <c r="B14" s="2">
        <v>43627</v>
      </c>
      <c r="C14" t="s">
        <v>120</v>
      </c>
      <c r="D14" t="s">
        <v>121</v>
      </c>
      <c r="G14" s="3"/>
      <c r="DF14" t="s">
        <v>122</v>
      </c>
      <c r="DH14" t="s">
        <v>161</v>
      </c>
      <c r="DI14" t="s">
        <v>124</v>
      </c>
    </row>
    <row r="15" spans="1:183" x14ac:dyDescent="0.35">
      <c r="B15" s="2">
        <v>43628</v>
      </c>
      <c r="C15" t="s">
        <v>125</v>
      </c>
      <c r="D15" t="s">
        <v>126</v>
      </c>
      <c r="E15">
        <f>G15*0.293</f>
        <v>1479.6499999999999</v>
      </c>
      <c r="F15" t="s">
        <v>206</v>
      </c>
      <c r="G15" s="3">
        <v>5050</v>
      </c>
      <c r="H15" t="s">
        <v>127</v>
      </c>
      <c r="I15">
        <v>18</v>
      </c>
      <c r="J15">
        <f>L15*0.293</f>
        <v>16.114999999999998</v>
      </c>
      <c r="K15" t="s">
        <v>206</v>
      </c>
      <c r="L15">
        <v>55</v>
      </c>
      <c r="M15" t="s">
        <v>127</v>
      </c>
      <c r="R15">
        <f>T15*0.293</f>
        <v>294.46499999999997</v>
      </c>
      <c r="S15" t="s">
        <v>388</v>
      </c>
      <c r="T15">
        <v>1005</v>
      </c>
      <c r="U15" t="s">
        <v>128</v>
      </c>
      <c r="V15">
        <f>X15*0.293</f>
        <v>3.2229999999999999</v>
      </c>
      <c r="W15" t="s">
        <v>388</v>
      </c>
      <c r="X15">
        <v>11</v>
      </c>
      <c r="Y15" t="s">
        <v>128</v>
      </c>
      <c r="Z15">
        <v>90</v>
      </c>
      <c r="AK15">
        <f>AM15*0.293</f>
        <v>58.599999999999994</v>
      </c>
      <c r="AL15" t="s">
        <v>220</v>
      </c>
      <c r="AM15">
        <v>200</v>
      </c>
      <c r="AN15" t="s">
        <v>129</v>
      </c>
      <c r="AQ15">
        <f>0.293*AS15</f>
        <v>731.03499999999997</v>
      </c>
      <c r="AR15" t="s">
        <v>388</v>
      </c>
      <c r="AS15">
        <v>2495</v>
      </c>
      <c r="AT15" t="s">
        <v>130</v>
      </c>
      <c r="AY15">
        <f>BA15*0.293</f>
        <v>86.434999999999988</v>
      </c>
      <c r="AZ15" t="s">
        <v>388</v>
      </c>
      <c r="BA15">
        <v>295</v>
      </c>
      <c r="BB15" t="s">
        <v>131</v>
      </c>
      <c r="BG15">
        <f>BI15*0.293</f>
        <v>13.184999999999999</v>
      </c>
      <c r="BH15" t="s">
        <v>388</v>
      </c>
      <c r="BI15">
        <v>45</v>
      </c>
      <c r="BJ15" t="s">
        <v>132</v>
      </c>
      <c r="BO15">
        <v>4.9000000000000004</v>
      </c>
      <c r="BP15">
        <v>2.8</v>
      </c>
      <c r="BQ15" t="s">
        <v>133</v>
      </c>
      <c r="BR15">
        <v>0.04</v>
      </c>
      <c r="BS15" t="s">
        <v>133</v>
      </c>
      <c r="BT15">
        <v>5.0999999999999996</v>
      </c>
      <c r="BU15" t="s">
        <v>133</v>
      </c>
      <c r="BV15">
        <v>0.55000000000000004</v>
      </c>
      <c r="BW15">
        <v>0.1</v>
      </c>
      <c r="BX15" t="s">
        <v>133</v>
      </c>
      <c r="BY15">
        <v>2</v>
      </c>
      <c r="BZ15" t="s">
        <v>133</v>
      </c>
      <c r="CA15">
        <v>15</v>
      </c>
      <c r="CB15" t="s">
        <v>133</v>
      </c>
      <c r="CC15">
        <v>78</v>
      </c>
      <c r="CD15" t="s">
        <v>133</v>
      </c>
      <c r="CE15">
        <v>58</v>
      </c>
      <c r="CF15" t="s">
        <v>134</v>
      </c>
      <c r="CG15">
        <v>84</v>
      </c>
      <c r="CH15" t="s">
        <v>133</v>
      </c>
      <c r="CI15">
        <v>67</v>
      </c>
      <c r="CJ15" t="s">
        <v>133</v>
      </c>
      <c r="CK15">
        <v>13</v>
      </c>
      <c r="CL15" t="s">
        <v>133</v>
      </c>
      <c r="CM15">
        <v>2.8</v>
      </c>
      <c r="CN15" t="s">
        <v>133</v>
      </c>
      <c r="CO15">
        <v>1</v>
      </c>
      <c r="CP15" t="s">
        <v>133</v>
      </c>
      <c r="CQ15">
        <v>0.2</v>
      </c>
      <c r="CR15" t="s">
        <v>133</v>
      </c>
      <c r="CS15">
        <v>0.2</v>
      </c>
      <c r="CT15" t="s">
        <v>133</v>
      </c>
      <c r="CU15">
        <v>10</v>
      </c>
      <c r="CV15" t="s">
        <v>135</v>
      </c>
      <c r="CW15">
        <v>8</v>
      </c>
      <c r="CX15" t="s">
        <v>135</v>
      </c>
      <c r="CY15">
        <v>5.7</v>
      </c>
      <c r="CZ15" t="s">
        <v>135</v>
      </c>
      <c r="DC15">
        <v>32</v>
      </c>
      <c r="DD15" t="s">
        <v>136</v>
      </c>
      <c r="DF15" t="s">
        <v>122</v>
      </c>
      <c r="DH15" t="s">
        <v>164</v>
      </c>
      <c r="DI15" t="s">
        <v>124</v>
      </c>
      <c r="DJ15" t="s">
        <v>138</v>
      </c>
      <c r="DK15" t="s">
        <v>139</v>
      </c>
      <c r="DL15" t="s">
        <v>139</v>
      </c>
      <c r="DM15" t="s">
        <v>139</v>
      </c>
      <c r="DN15" t="s">
        <v>139</v>
      </c>
      <c r="DO15" t="s">
        <v>139</v>
      </c>
      <c r="DP15" t="s">
        <v>139</v>
      </c>
      <c r="DR15" t="s">
        <v>139</v>
      </c>
      <c r="DS15" t="s">
        <v>139</v>
      </c>
      <c r="DT15" t="s">
        <v>139</v>
      </c>
      <c r="DU15" t="s">
        <v>139</v>
      </c>
      <c r="DY15" t="s">
        <v>139</v>
      </c>
    </row>
    <row r="16" spans="1:183" x14ac:dyDescent="0.35">
      <c r="B16" s="2">
        <v>43627</v>
      </c>
      <c r="C16" t="s">
        <v>120</v>
      </c>
      <c r="D16" t="s">
        <v>121</v>
      </c>
      <c r="G16" s="3"/>
      <c r="DF16" t="s">
        <v>122</v>
      </c>
      <c r="DH16" t="s">
        <v>165</v>
      </c>
      <c r="DI16" t="s">
        <v>124</v>
      </c>
    </row>
    <row r="17" spans="1:163" x14ac:dyDescent="0.35">
      <c r="B17" s="2">
        <v>43628</v>
      </c>
      <c r="C17" t="s">
        <v>125</v>
      </c>
      <c r="D17" t="s">
        <v>145</v>
      </c>
      <c r="E17">
        <f>G17*0.293</f>
        <v>1163.21</v>
      </c>
      <c r="F17" t="s">
        <v>206</v>
      </c>
      <c r="G17" s="3">
        <v>3970</v>
      </c>
      <c r="H17" t="s">
        <v>127</v>
      </c>
      <c r="I17">
        <v>21</v>
      </c>
      <c r="J17">
        <f>L17*0.293</f>
        <v>8.7899999999999991</v>
      </c>
      <c r="K17" t="s">
        <v>206</v>
      </c>
      <c r="L17">
        <v>30</v>
      </c>
      <c r="M17" t="s">
        <v>127</v>
      </c>
      <c r="R17">
        <f>T17*0.293</f>
        <v>188.98499999999999</v>
      </c>
      <c r="S17" t="s">
        <v>388</v>
      </c>
      <c r="T17">
        <v>645</v>
      </c>
      <c r="U17" t="s">
        <v>128</v>
      </c>
      <c r="V17">
        <f>X17*0.293</f>
        <v>0.58599999999999997</v>
      </c>
      <c r="W17" t="s">
        <v>388</v>
      </c>
      <c r="X17">
        <v>2</v>
      </c>
      <c r="Y17" t="s">
        <v>128</v>
      </c>
      <c r="Z17">
        <v>131</v>
      </c>
      <c r="AK17">
        <f>AM17*0.293</f>
        <v>65.924999999999997</v>
      </c>
      <c r="AL17" t="s">
        <v>220</v>
      </c>
      <c r="AM17">
        <v>225</v>
      </c>
      <c r="AN17" t="s">
        <v>129</v>
      </c>
      <c r="AQ17">
        <f>0.293*AS17</f>
        <v>568.41999999999996</v>
      </c>
      <c r="AR17" t="s">
        <v>388</v>
      </c>
      <c r="AS17">
        <v>1940</v>
      </c>
      <c r="AT17" t="s">
        <v>130</v>
      </c>
      <c r="AY17">
        <f>BA17*0.293</f>
        <v>106.94499999999999</v>
      </c>
      <c r="AZ17" t="s">
        <v>388</v>
      </c>
      <c r="BA17">
        <v>365</v>
      </c>
      <c r="BB17" t="s">
        <v>131</v>
      </c>
      <c r="BG17">
        <f>BI17*0.293</f>
        <v>13.184999999999999</v>
      </c>
      <c r="BH17" t="s">
        <v>388</v>
      </c>
      <c r="BI17">
        <v>45</v>
      </c>
      <c r="BJ17" t="s">
        <v>132</v>
      </c>
      <c r="BO17">
        <v>5</v>
      </c>
      <c r="BP17">
        <v>2.6</v>
      </c>
      <c r="BQ17" t="s">
        <v>133</v>
      </c>
      <c r="BR17">
        <v>0.04</v>
      </c>
      <c r="BS17" t="s">
        <v>133</v>
      </c>
      <c r="BT17">
        <v>4.8</v>
      </c>
      <c r="BU17" t="s">
        <v>133</v>
      </c>
      <c r="BV17">
        <v>0.54</v>
      </c>
      <c r="BW17">
        <v>0.1</v>
      </c>
      <c r="BX17" t="s">
        <v>133</v>
      </c>
      <c r="BY17">
        <v>2</v>
      </c>
      <c r="BZ17" t="s">
        <v>133</v>
      </c>
      <c r="CA17">
        <v>14</v>
      </c>
      <c r="CB17" t="s">
        <v>133</v>
      </c>
      <c r="CC17">
        <v>79</v>
      </c>
      <c r="CD17" t="s">
        <v>133</v>
      </c>
      <c r="CE17">
        <v>52</v>
      </c>
      <c r="CF17" t="s">
        <v>134</v>
      </c>
      <c r="CG17">
        <v>81</v>
      </c>
      <c r="CH17" t="s">
        <v>133</v>
      </c>
      <c r="CI17">
        <v>58</v>
      </c>
      <c r="CJ17" t="s">
        <v>133</v>
      </c>
      <c r="CK17">
        <v>18</v>
      </c>
      <c r="CL17" t="s">
        <v>133</v>
      </c>
      <c r="CM17">
        <v>3.5</v>
      </c>
      <c r="CN17" t="s">
        <v>133</v>
      </c>
      <c r="CO17">
        <v>1.2</v>
      </c>
      <c r="CP17" t="s">
        <v>133</v>
      </c>
      <c r="CQ17">
        <v>0.2</v>
      </c>
      <c r="CR17" t="s">
        <v>133</v>
      </c>
      <c r="CS17">
        <v>0.05</v>
      </c>
      <c r="CT17" t="s">
        <v>133</v>
      </c>
      <c r="CU17">
        <v>10</v>
      </c>
      <c r="CV17" t="s">
        <v>135</v>
      </c>
      <c r="CW17">
        <v>8</v>
      </c>
      <c r="CX17" t="s">
        <v>135</v>
      </c>
      <c r="CY17">
        <v>5.6</v>
      </c>
      <c r="CZ17" t="s">
        <v>135</v>
      </c>
      <c r="DC17">
        <v>29</v>
      </c>
      <c r="DD17" t="s">
        <v>136</v>
      </c>
      <c r="DF17" t="s">
        <v>122</v>
      </c>
      <c r="DH17" t="s">
        <v>168</v>
      </c>
      <c r="DI17" t="s">
        <v>124</v>
      </c>
      <c r="DJ17" t="s">
        <v>138</v>
      </c>
      <c r="DK17" t="s">
        <v>139</v>
      </c>
      <c r="DL17" t="s">
        <v>139</v>
      </c>
      <c r="DM17" t="s">
        <v>139</v>
      </c>
      <c r="DN17" t="s">
        <v>139</v>
      </c>
      <c r="DO17" t="s">
        <v>139</v>
      </c>
      <c r="DP17" t="s">
        <v>139</v>
      </c>
      <c r="DR17" t="s">
        <v>139</v>
      </c>
      <c r="DS17" t="s">
        <v>139</v>
      </c>
      <c r="DT17" t="s">
        <v>139</v>
      </c>
      <c r="DU17" t="s">
        <v>139</v>
      </c>
      <c r="DY17" t="s">
        <v>139</v>
      </c>
    </row>
    <row r="18" spans="1:163" x14ac:dyDescent="0.35">
      <c r="B18" s="2">
        <v>43627</v>
      </c>
      <c r="C18" t="s">
        <v>120</v>
      </c>
      <c r="D18" t="s">
        <v>121</v>
      </c>
      <c r="G18" s="3"/>
      <c r="DF18" t="s">
        <v>122</v>
      </c>
      <c r="DH18" t="s">
        <v>169</v>
      </c>
      <c r="DI18" t="s">
        <v>124</v>
      </c>
    </row>
    <row r="19" spans="1:163" x14ac:dyDescent="0.35">
      <c r="B19" s="2">
        <v>43628</v>
      </c>
      <c r="C19" t="s">
        <v>125</v>
      </c>
      <c r="D19" t="s">
        <v>145</v>
      </c>
      <c r="E19">
        <f>G19*0.293</f>
        <v>978.61999999999989</v>
      </c>
      <c r="F19" t="s">
        <v>206</v>
      </c>
      <c r="G19" s="3">
        <v>3340</v>
      </c>
      <c r="H19" t="s">
        <v>127</v>
      </c>
      <c r="I19">
        <v>20</v>
      </c>
      <c r="J19">
        <f>L19*0.293</f>
        <v>8.7899999999999991</v>
      </c>
      <c r="K19" t="s">
        <v>206</v>
      </c>
      <c r="L19">
        <v>30</v>
      </c>
      <c r="M19" t="s">
        <v>127</v>
      </c>
      <c r="R19">
        <f>T19*0.293</f>
        <v>167.01</v>
      </c>
      <c r="S19" t="s">
        <v>388</v>
      </c>
      <c r="T19">
        <v>570</v>
      </c>
      <c r="U19" t="s">
        <v>128</v>
      </c>
      <c r="V19">
        <f>X19*0.293</f>
        <v>0.879</v>
      </c>
      <c r="W19" t="s">
        <v>388</v>
      </c>
      <c r="X19">
        <v>3</v>
      </c>
      <c r="Y19" t="s">
        <v>128</v>
      </c>
      <c r="Z19">
        <v>118</v>
      </c>
      <c r="AK19">
        <f>AM19*0.293</f>
        <v>49.809999999999995</v>
      </c>
      <c r="AL19" t="s">
        <v>220</v>
      </c>
      <c r="AM19">
        <v>170</v>
      </c>
      <c r="AN19" t="s">
        <v>129</v>
      </c>
      <c r="AQ19">
        <f>0.293*AS19</f>
        <v>235.86499999999998</v>
      </c>
      <c r="AR19" t="s">
        <v>388</v>
      </c>
      <c r="AS19">
        <v>805</v>
      </c>
      <c r="AT19" t="s">
        <v>130</v>
      </c>
      <c r="AY19">
        <f>BA19*0.293</f>
        <v>46.879999999999995</v>
      </c>
      <c r="AZ19" t="s">
        <v>388</v>
      </c>
      <c r="BA19">
        <v>160</v>
      </c>
      <c r="BB19" t="s">
        <v>131</v>
      </c>
      <c r="BG19">
        <f>BI19*0.293</f>
        <v>8.7899999999999991</v>
      </c>
      <c r="BH19" t="s">
        <v>388</v>
      </c>
      <c r="BI19">
        <v>30</v>
      </c>
      <c r="BJ19" t="s">
        <v>132</v>
      </c>
      <c r="BO19">
        <v>4.5</v>
      </c>
      <c r="BP19">
        <v>2</v>
      </c>
      <c r="BQ19" t="s">
        <v>133</v>
      </c>
      <c r="BR19">
        <v>0.04</v>
      </c>
      <c r="BS19" t="s">
        <v>133</v>
      </c>
      <c r="BT19">
        <v>3.7</v>
      </c>
      <c r="BU19" t="s">
        <v>133</v>
      </c>
      <c r="BV19">
        <v>0.54</v>
      </c>
      <c r="BW19">
        <v>0.1</v>
      </c>
      <c r="BX19" t="s">
        <v>133</v>
      </c>
      <c r="BY19">
        <v>1</v>
      </c>
      <c r="BZ19" t="s">
        <v>133</v>
      </c>
      <c r="CA19">
        <v>10</v>
      </c>
      <c r="CB19" t="s">
        <v>133</v>
      </c>
      <c r="CC19">
        <v>85</v>
      </c>
      <c r="CD19" t="s">
        <v>133</v>
      </c>
      <c r="CE19">
        <v>32</v>
      </c>
      <c r="CF19" t="s">
        <v>134</v>
      </c>
      <c r="CG19">
        <v>55</v>
      </c>
      <c r="CH19" t="s">
        <v>133</v>
      </c>
      <c r="CI19">
        <v>38</v>
      </c>
      <c r="CJ19" t="s">
        <v>133</v>
      </c>
      <c r="CK19">
        <v>12</v>
      </c>
      <c r="CL19" t="s">
        <v>133</v>
      </c>
      <c r="CM19">
        <v>4.0999999999999996</v>
      </c>
      <c r="CN19" t="s">
        <v>133</v>
      </c>
      <c r="CO19">
        <v>1.3</v>
      </c>
      <c r="CP19" t="s">
        <v>133</v>
      </c>
      <c r="CQ19">
        <v>0.9</v>
      </c>
      <c r="CR19" t="s">
        <v>133</v>
      </c>
      <c r="CS19">
        <v>4.8</v>
      </c>
      <c r="CT19" t="s">
        <v>133</v>
      </c>
      <c r="CU19">
        <v>10</v>
      </c>
      <c r="CV19" t="s">
        <v>135</v>
      </c>
      <c r="CW19">
        <v>7.7</v>
      </c>
      <c r="CX19" t="s">
        <v>135</v>
      </c>
      <c r="CY19">
        <v>5.0999999999999996</v>
      </c>
      <c r="CZ19" t="s">
        <v>135</v>
      </c>
      <c r="DC19">
        <v>25</v>
      </c>
      <c r="DD19" t="s">
        <v>136</v>
      </c>
      <c r="DF19" t="s">
        <v>122</v>
      </c>
      <c r="DH19" t="s">
        <v>171</v>
      </c>
      <c r="DI19" t="s">
        <v>124</v>
      </c>
      <c r="DJ19" t="s">
        <v>138</v>
      </c>
      <c r="DK19" t="s">
        <v>139</v>
      </c>
      <c r="DL19" t="s">
        <v>139</v>
      </c>
      <c r="DM19" t="s">
        <v>139</v>
      </c>
      <c r="DN19" t="s">
        <v>139</v>
      </c>
      <c r="DO19" t="s">
        <v>139</v>
      </c>
      <c r="DP19" t="s">
        <v>139</v>
      </c>
      <c r="DR19" t="s">
        <v>139</v>
      </c>
      <c r="DS19" t="s">
        <v>139</v>
      </c>
      <c r="DT19" t="s">
        <v>139</v>
      </c>
      <c r="DU19" t="s">
        <v>139</v>
      </c>
      <c r="DY19" t="s">
        <v>139</v>
      </c>
    </row>
    <row r="20" spans="1:163" x14ac:dyDescent="0.35">
      <c r="B20" s="2">
        <v>43627</v>
      </c>
      <c r="C20" t="s">
        <v>120</v>
      </c>
      <c r="D20" t="s">
        <v>121</v>
      </c>
      <c r="G20" s="3"/>
      <c r="DF20" t="s">
        <v>122</v>
      </c>
      <c r="DH20" t="s">
        <v>172</v>
      </c>
      <c r="DI20" t="s">
        <v>124</v>
      </c>
    </row>
    <row r="21" spans="1:163" x14ac:dyDescent="0.35">
      <c r="B21" s="2">
        <v>43628</v>
      </c>
      <c r="C21" t="s">
        <v>125</v>
      </c>
      <c r="D21" t="s">
        <v>145</v>
      </c>
      <c r="E21">
        <f>G21*0.293</f>
        <v>1169.07</v>
      </c>
      <c r="F21" t="s">
        <v>206</v>
      </c>
      <c r="G21" s="3">
        <v>3990</v>
      </c>
      <c r="H21" t="s">
        <v>127</v>
      </c>
      <c r="I21">
        <v>20</v>
      </c>
      <c r="J21">
        <f>L21*0.293</f>
        <v>10.254999999999999</v>
      </c>
      <c r="K21" t="s">
        <v>206</v>
      </c>
      <c r="L21">
        <v>35</v>
      </c>
      <c r="M21" t="s">
        <v>127</v>
      </c>
      <c r="R21">
        <f>T21*0.293</f>
        <v>230.005</v>
      </c>
      <c r="S21" t="s">
        <v>388</v>
      </c>
      <c r="T21">
        <v>785</v>
      </c>
      <c r="U21" t="s">
        <v>128</v>
      </c>
      <c r="V21">
        <f>X21*0.293</f>
        <v>2.0509999999999997</v>
      </c>
      <c r="W21" t="s">
        <v>388</v>
      </c>
      <c r="X21">
        <v>7</v>
      </c>
      <c r="Y21" t="s">
        <v>128</v>
      </c>
      <c r="Z21">
        <v>101</v>
      </c>
      <c r="AK21">
        <f>AM21*0.293</f>
        <v>62.994999999999997</v>
      </c>
      <c r="AL21" t="s">
        <v>220</v>
      </c>
      <c r="AM21">
        <v>215</v>
      </c>
      <c r="AN21" t="s">
        <v>129</v>
      </c>
      <c r="AQ21">
        <f>0.293*AS21</f>
        <v>518.61</v>
      </c>
      <c r="AR21" t="s">
        <v>388</v>
      </c>
      <c r="AS21">
        <v>1770</v>
      </c>
      <c r="AT21" t="s">
        <v>130</v>
      </c>
      <c r="AY21">
        <f>BA21*0.293</f>
        <v>73.25</v>
      </c>
      <c r="AZ21" t="s">
        <v>388</v>
      </c>
      <c r="BA21">
        <v>250</v>
      </c>
      <c r="BB21" t="s">
        <v>131</v>
      </c>
      <c r="BG21">
        <f>BI21*0.293</f>
        <v>11.719999999999999</v>
      </c>
      <c r="BH21" t="s">
        <v>388</v>
      </c>
      <c r="BI21">
        <v>40</v>
      </c>
      <c r="BJ21" t="s">
        <v>132</v>
      </c>
      <c r="BO21">
        <v>4.8</v>
      </c>
      <c r="BP21">
        <v>2.4</v>
      </c>
      <c r="BQ21" t="s">
        <v>133</v>
      </c>
      <c r="BR21">
        <v>0.04</v>
      </c>
      <c r="BS21" t="s">
        <v>133</v>
      </c>
      <c r="BT21">
        <v>4.4000000000000004</v>
      </c>
      <c r="BU21" t="s">
        <v>133</v>
      </c>
      <c r="BV21">
        <v>0.55000000000000004</v>
      </c>
      <c r="BW21">
        <v>0.1</v>
      </c>
      <c r="BX21" t="s">
        <v>133</v>
      </c>
      <c r="BY21">
        <v>2</v>
      </c>
      <c r="BZ21" t="s">
        <v>133</v>
      </c>
      <c r="CA21">
        <v>11</v>
      </c>
      <c r="CB21" t="s">
        <v>133</v>
      </c>
      <c r="CC21">
        <v>83</v>
      </c>
      <c r="CD21" t="s">
        <v>133</v>
      </c>
      <c r="CE21">
        <v>50</v>
      </c>
      <c r="CF21" t="s">
        <v>134</v>
      </c>
      <c r="CG21">
        <v>71</v>
      </c>
      <c r="CH21" t="s">
        <v>133</v>
      </c>
      <c r="CI21">
        <v>54</v>
      </c>
      <c r="CJ21" t="s">
        <v>133</v>
      </c>
      <c r="CK21">
        <v>13</v>
      </c>
      <c r="CL21" t="s">
        <v>133</v>
      </c>
      <c r="CM21">
        <v>3.4</v>
      </c>
      <c r="CN21" t="s">
        <v>133</v>
      </c>
      <c r="CO21">
        <v>1</v>
      </c>
      <c r="CP21" t="s">
        <v>133</v>
      </c>
      <c r="CQ21">
        <v>0.4</v>
      </c>
      <c r="CR21" t="s">
        <v>133</v>
      </c>
      <c r="CS21">
        <v>0.8</v>
      </c>
      <c r="CT21" t="s">
        <v>133</v>
      </c>
      <c r="CU21">
        <v>10</v>
      </c>
      <c r="CV21" t="s">
        <v>135</v>
      </c>
      <c r="CW21">
        <v>7.9</v>
      </c>
      <c r="CX21" t="s">
        <v>135</v>
      </c>
      <c r="CY21">
        <v>5.3</v>
      </c>
      <c r="CZ21" t="s">
        <v>135</v>
      </c>
      <c r="DC21">
        <v>25</v>
      </c>
      <c r="DD21" t="s">
        <v>136</v>
      </c>
      <c r="DF21" t="s">
        <v>122</v>
      </c>
      <c r="DH21" t="s">
        <v>175</v>
      </c>
      <c r="DI21" t="s">
        <v>124</v>
      </c>
      <c r="DJ21" t="s">
        <v>138</v>
      </c>
      <c r="DK21" t="s">
        <v>139</v>
      </c>
      <c r="DL21" t="s">
        <v>139</v>
      </c>
      <c r="DM21" t="s">
        <v>139</v>
      </c>
      <c r="DN21" t="s">
        <v>139</v>
      </c>
      <c r="DO21" t="s">
        <v>139</v>
      </c>
      <c r="DP21" t="s">
        <v>139</v>
      </c>
      <c r="DR21" t="s">
        <v>139</v>
      </c>
      <c r="DS21" t="s">
        <v>139</v>
      </c>
      <c r="DT21" t="s">
        <v>139</v>
      </c>
      <c r="DU21" t="s">
        <v>139</v>
      </c>
      <c r="DY21" t="s">
        <v>139</v>
      </c>
    </row>
    <row r="22" spans="1:163" x14ac:dyDescent="0.35">
      <c r="B22" s="2">
        <v>43626</v>
      </c>
      <c r="C22" t="s">
        <v>120</v>
      </c>
      <c r="D22" t="s">
        <v>121</v>
      </c>
      <c r="G22" s="3"/>
      <c r="DF22" t="s">
        <v>122</v>
      </c>
      <c r="DH22" t="s">
        <v>176</v>
      </c>
      <c r="DI22" t="s">
        <v>124</v>
      </c>
    </row>
    <row r="23" spans="1:163" x14ac:dyDescent="0.35">
      <c r="B23" s="2">
        <v>43628</v>
      </c>
      <c r="C23" t="s">
        <v>125</v>
      </c>
      <c r="D23" t="s">
        <v>145</v>
      </c>
      <c r="E23">
        <f t="shared" ref="E23:E28" si="0">G23*0.293</f>
        <v>1098.75</v>
      </c>
      <c r="F23" t="s">
        <v>206</v>
      </c>
      <c r="G23" s="3">
        <v>3750</v>
      </c>
      <c r="H23" t="s">
        <v>127</v>
      </c>
      <c r="I23">
        <v>18</v>
      </c>
      <c r="J23">
        <f t="shared" ref="J23:J28" si="1">L23*0.293</f>
        <v>11.719999999999999</v>
      </c>
      <c r="K23" t="s">
        <v>206</v>
      </c>
      <c r="L23">
        <v>40</v>
      </c>
      <c r="M23" t="s">
        <v>127</v>
      </c>
      <c r="R23">
        <f t="shared" ref="R23:R28" si="2">T23*0.293</f>
        <v>187.51999999999998</v>
      </c>
      <c r="S23" t="s">
        <v>388</v>
      </c>
      <c r="T23">
        <v>640</v>
      </c>
      <c r="U23" t="s">
        <v>128</v>
      </c>
      <c r="V23">
        <f t="shared" ref="V23:V28" si="3">X23*0.293</f>
        <v>1.4649999999999999</v>
      </c>
      <c r="W23" t="s">
        <v>388</v>
      </c>
      <c r="X23">
        <v>5</v>
      </c>
      <c r="Y23" t="s">
        <v>128</v>
      </c>
      <c r="Z23">
        <v>103</v>
      </c>
      <c r="AK23">
        <f t="shared" ref="AK23:AK28" si="4">AM23*0.293</f>
        <v>77.644999999999996</v>
      </c>
      <c r="AL23" t="s">
        <v>220</v>
      </c>
      <c r="AM23">
        <v>265</v>
      </c>
      <c r="AN23" t="s">
        <v>129</v>
      </c>
      <c r="AQ23">
        <f t="shared" ref="AQ23:AQ28" si="5">0.293*AS23</f>
        <v>357.46</v>
      </c>
      <c r="AR23" t="s">
        <v>388</v>
      </c>
      <c r="AS23">
        <v>1220</v>
      </c>
      <c r="AT23" t="s">
        <v>130</v>
      </c>
      <c r="AY23">
        <f t="shared" ref="AY23:AY28" si="6">BA23*0.293</f>
        <v>49.809999999999995</v>
      </c>
      <c r="AZ23" t="s">
        <v>388</v>
      </c>
      <c r="BA23">
        <v>170</v>
      </c>
      <c r="BB23" t="s">
        <v>131</v>
      </c>
      <c r="BG23">
        <f t="shared" ref="BG23:BG28" si="7">BI23*0.293</f>
        <v>7.3249999999999993</v>
      </c>
      <c r="BH23" t="s">
        <v>388</v>
      </c>
      <c r="BI23">
        <v>25</v>
      </c>
      <c r="BJ23" t="s">
        <v>132</v>
      </c>
      <c r="BO23">
        <v>5.2</v>
      </c>
      <c r="BP23">
        <v>2</v>
      </c>
      <c r="BQ23" t="s">
        <v>133</v>
      </c>
      <c r="BR23">
        <v>0.06</v>
      </c>
      <c r="BS23" t="s">
        <v>133</v>
      </c>
      <c r="BT23">
        <v>3.4</v>
      </c>
      <c r="BU23" t="s">
        <v>133</v>
      </c>
      <c r="BV23">
        <v>0.59</v>
      </c>
      <c r="BW23">
        <v>0.1</v>
      </c>
      <c r="BX23" t="s">
        <v>133</v>
      </c>
      <c r="BY23">
        <v>2</v>
      </c>
      <c r="BZ23" t="s">
        <v>133</v>
      </c>
      <c r="CA23">
        <v>14</v>
      </c>
      <c r="CB23" t="s">
        <v>133</v>
      </c>
      <c r="CC23">
        <v>81</v>
      </c>
      <c r="CD23" t="s">
        <v>133</v>
      </c>
      <c r="CE23">
        <v>36</v>
      </c>
      <c r="CF23" t="s">
        <v>134</v>
      </c>
      <c r="CG23">
        <v>68</v>
      </c>
      <c r="CH23" t="s">
        <v>133</v>
      </c>
      <c r="CI23">
        <v>50</v>
      </c>
      <c r="CJ23" t="s">
        <v>133</v>
      </c>
      <c r="CK23">
        <v>12</v>
      </c>
      <c r="CL23" t="s">
        <v>133</v>
      </c>
      <c r="CM23">
        <v>5.6</v>
      </c>
      <c r="CN23" t="s">
        <v>133</v>
      </c>
      <c r="CO23">
        <v>0.8</v>
      </c>
      <c r="CP23" t="s">
        <v>133</v>
      </c>
      <c r="CQ23">
        <v>0.3</v>
      </c>
      <c r="CR23" t="s">
        <v>133</v>
      </c>
      <c r="CS23">
        <v>0.05</v>
      </c>
      <c r="CT23" t="s">
        <v>133</v>
      </c>
      <c r="CU23">
        <v>10</v>
      </c>
      <c r="CV23" t="s">
        <v>135</v>
      </c>
      <c r="CW23">
        <v>7.7</v>
      </c>
      <c r="CX23" t="s">
        <v>135</v>
      </c>
      <c r="CY23">
        <v>5.6</v>
      </c>
      <c r="CZ23" t="s">
        <v>135</v>
      </c>
      <c r="DC23">
        <v>20</v>
      </c>
      <c r="DD23" t="s">
        <v>136</v>
      </c>
      <c r="DF23" t="s">
        <v>122</v>
      </c>
      <c r="DH23" t="s">
        <v>179</v>
      </c>
      <c r="DI23" t="s">
        <v>124</v>
      </c>
      <c r="DJ23" t="s">
        <v>138</v>
      </c>
      <c r="DK23" t="s">
        <v>139</v>
      </c>
      <c r="DL23" t="s">
        <v>139</v>
      </c>
      <c r="DM23" t="s">
        <v>139</v>
      </c>
      <c r="DN23" t="s">
        <v>139</v>
      </c>
      <c r="DO23" t="s">
        <v>139</v>
      </c>
      <c r="DP23" t="s">
        <v>139</v>
      </c>
      <c r="DR23" t="s">
        <v>139</v>
      </c>
      <c r="DS23" t="s">
        <v>139</v>
      </c>
      <c r="DT23" t="s">
        <v>139</v>
      </c>
      <c r="DU23" t="s">
        <v>139</v>
      </c>
      <c r="DY23" t="s">
        <v>139</v>
      </c>
    </row>
    <row r="24" spans="1:163" x14ac:dyDescent="0.35">
      <c r="B24" s="2">
        <v>43628</v>
      </c>
      <c r="C24" t="s">
        <v>125</v>
      </c>
      <c r="D24" t="s">
        <v>145</v>
      </c>
      <c r="E24">
        <f t="shared" si="0"/>
        <v>1333.1499999999999</v>
      </c>
      <c r="F24" t="s">
        <v>206</v>
      </c>
      <c r="G24" s="3">
        <v>4550</v>
      </c>
      <c r="H24" t="s">
        <v>127</v>
      </c>
      <c r="I24">
        <v>15</v>
      </c>
      <c r="J24">
        <f t="shared" si="1"/>
        <v>19.044999999999998</v>
      </c>
      <c r="K24" t="s">
        <v>206</v>
      </c>
      <c r="L24">
        <v>65</v>
      </c>
      <c r="M24" t="s">
        <v>127</v>
      </c>
      <c r="R24">
        <f t="shared" si="2"/>
        <v>213.89</v>
      </c>
      <c r="S24" t="s">
        <v>388</v>
      </c>
      <c r="T24">
        <v>730</v>
      </c>
      <c r="U24" t="s">
        <v>128</v>
      </c>
      <c r="V24">
        <f t="shared" si="3"/>
        <v>2.0509999999999997</v>
      </c>
      <c r="W24" t="s">
        <v>388</v>
      </c>
      <c r="X24">
        <v>7</v>
      </c>
      <c r="Y24" t="s">
        <v>128</v>
      </c>
      <c r="Z24">
        <v>96</v>
      </c>
      <c r="AK24">
        <f t="shared" si="4"/>
        <v>83.504999999999995</v>
      </c>
      <c r="AL24" t="s">
        <v>220</v>
      </c>
      <c r="AM24">
        <v>285</v>
      </c>
      <c r="AN24" t="s">
        <v>129</v>
      </c>
      <c r="AQ24">
        <f t="shared" si="5"/>
        <v>370.64499999999998</v>
      </c>
      <c r="AR24" t="s">
        <v>388</v>
      </c>
      <c r="AS24">
        <v>1265</v>
      </c>
      <c r="AT24" t="s">
        <v>130</v>
      </c>
      <c r="AY24">
        <f t="shared" si="6"/>
        <v>74.714999999999989</v>
      </c>
      <c r="AZ24" t="s">
        <v>388</v>
      </c>
      <c r="BA24">
        <v>255</v>
      </c>
      <c r="BB24" t="s">
        <v>131</v>
      </c>
      <c r="BG24">
        <f t="shared" si="7"/>
        <v>7.3249999999999993</v>
      </c>
      <c r="BH24" t="s">
        <v>388</v>
      </c>
      <c r="BI24">
        <v>25</v>
      </c>
      <c r="BJ24" t="s">
        <v>132</v>
      </c>
      <c r="BO24">
        <v>5.0999999999999996</v>
      </c>
      <c r="BP24">
        <v>2.1</v>
      </c>
      <c r="BQ24" t="s">
        <v>133</v>
      </c>
      <c r="BR24">
        <v>0.03</v>
      </c>
      <c r="BS24" t="s">
        <v>133</v>
      </c>
      <c r="BT24">
        <v>3.9</v>
      </c>
      <c r="BU24" t="s">
        <v>133</v>
      </c>
      <c r="BV24">
        <v>0.54</v>
      </c>
      <c r="BW24">
        <v>0.1</v>
      </c>
      <c r="BX24" t="s">
        <v>133</v>
      </c>
      <c r="BY24">
        <v>2</v>
      </c>
      <c r="BZ24" t="s">
        <v>133</v>
      </c>
      <c r="CA24">
        <v>11</v>
      </c>
      <c r="CB24" t="s">
        <v>133</v>
      </c>
      <c r="CC24">
        <v>83</v>
      </c>
      <c r="CD24" t="s">
        <v>133</v>
      </c>
      <c r="CE24">
        <v>30</v>
      </c>
      <c r="CF24" t="s">
        <v>134</v>
      </c>
      <c r="CG24">
        <v>92</v>
      </c>
      <c r="CH24" t="s">
        <v>133</v>
      </c>
      <c r="CI24">
        <v>63</v>
      </c>
      <c r="CJ24" t="s">
        <v>133</v>
      </c>
      <c r="CK24">
        <v>21</v>
      </c>
      <c r="CL24" t="s">
        <v>133</v>
      </c>
      <c r="CM24">
        <v>7.3</v>
      </c>
      <c r="CN24" t="s">
        <v>133</v>
      </c>
      <c r="CO24">
        <v>1</v>
      </c>
      <c r="CP24" t="s">
        <v>133</v>
      </c>
      <c r="CQ24">
        <v>0.3</v>
      </c>
      <c r="CR24" t="s">
        <v>133</v>
      </c>
      <c r="CS24">
        <v>0.05</v>
      </c>
      <c r="CT24" t="s">
        <v>133</v>
      </c>
      <c r="CU24">
        <v>10</v>
      </c>
      <c r="CV24" t="s">
        <v>135</v>
      </c>
      <c r="CW24">
        <v>7.8</v>
      </c>
      <c r="CX24" t="s">
        <v>135</v>
      </c>
      <c r="CY24">
        <v>5.3</v>
      </c>
      <c r="CZ24" t="s">
        <v>135</v>
      </c>
      <c r="DC24">
        <v>20</v>
      </c>
      <c r="DD24" t="s">
        <v>136</v>
      </c>
      <c r="DF24" t="s">
        <v>122</v>
      </c>
      <c r="DH24" t="s">
        <v>181</v>
      </c>
      <c r="DI24" t="s">
        <v>124</v>
      </c>
      <c r="DJ24" t="s">
        <v>138</v>
      </c>
      <c r="DK24" t="s">
        <v>139</v>
      </c>
      <c r="DL24" t="s">
        <v>139</v>
      </c>
      <c r="DM24" t="s">
        <v>139</v>
      </c>
      <c r="DN24" t="s">
        <v>139</v>
      </c>
      <c r="DO24" t="s">
        <v>139</v>
      </c>
      <c r="DP24" t="s">
        <v>139</v>
      </c>
      <c r="DR24" t="s">
        <v>139</v>
      </c>
      <c r="DS24" t="s">
        <v>139</v>
      </c>
      <c r="DT24" t="s">
        <v>139</v>
      </c>
      <c r="DU24" t="s">
        <v>139</v>
      </c>
      <c r="DY24" t="s">
        <v>139</v>
      </c>
    </row>
    <row r="25" spans="1:163" x14ac:dyDescent="0.35">
      <c r="B25" s="2">
        <v>43628</v>
      </c>
      <c r="C25" t="s">
        <v>125</v>
      </c>
      <c r="D25" t="s">
        <v>145</v>
      </c>
      <c r="E25">
        <f t="shared" si="0"/>
        <v>1330.22</v>
      </c>
      <c r="F25" t="s">
        <v>206</v>
      </c>
      <c r="G25" s="3">
        <v>4540</v>
      </c>
      <c r="H25" t="s">
        <v>127</v>
      </c>
      <c r="I25">
        <v>16</v>
      </c>
      <c r="J25">
        <f t="shared" si="1"/>
        <v>17.579999999999998</v>
      </c>
      <c r="K25" t="s">
        <v>206</v>
      </c>
      <c r="L25">
        <v>60</v>
      </c>
      <c r="M25" t="s">
        <v>127</v>
      </c>
      <c r="R25">
        <f t="shared" si="2"/>
        <v>203.63499999999999</v>
      </c>
      <c r="S25" t="s">
        <v>388</v>
      </c>
      <c r="T25">
        <v>695</v>
      </c>
      <c r="U25" t="s">
        <v>128</v>
      </c>
      <c r="V25">
        <f t="shared" si="3"/>
        <v>1.4649999999999999</v>
      </c>
      <c r="W25" t="s">
        <v>388</v>
      </c>
      <c r="X25">
        <v>5</v>
      </c>
      <c r="Y25" t="s">
        <v>128</v>
      </c>
      <c r="Z25">
        <v>108</v>
      </c>
      <c r="AK25">
        <f t="shared" si="4"/>
        <v>76.179999999999993</v>
      </c>
      <c r="AL25" t="s">
        <v>220</v>
      </c>
      <c r="AM25">
        <v>260</v>
      </c>
      <c r="AN25" t="s">
        <v>129</v>
      </c>
      <c r="AQ25">
        <f t="shared" si="5"/>
        <v>369.17999999999995</v>
      </c>
      <c r="AR25" t="s">
        <v>388</v>
      </c>
      <c r="AS25">
        <v>1260</v>
      </c>
      <c r="AT25" t="s">
        <v>130</v>
      </c>
      <c r="AY25">
        <f t="shared" si="6"/>
        <v>70.319999999999993</v>
      </c>
      <c r="AZ25" t="s">
        <v>388</v>
      </c>
      <c r="BA25">
        <v>240</v>
      </c>
      <c r="BB25" t="s">
        <v>131</v>
      </c>
      <c r="BG25">
        <f t="shared" si="7"/>
        <v>7.3249999999999993</v>
      </c>
      <c r="BH25" t="s">
        <v>388</v>
      </c>
      <c r="BI25">
        <v>25</v>
      </c>
      <c r="BJ25" t="s">
        <v>132</v>
      </c>
      <c r="BO25">
        <v>4.9000000000000004</v>
      </c>
      <c r="BP25">
        <v>2.2999999999999998</v>
      </c>
      <c r="BQ25" t="s">
        <v>133</v>
      </c>
      <c r="BR25">
        <v>0.03</v>
      </c>
      <c r="BS25" t="s">
        <v>133</v>
      </c>
      <c r="BT25">
        <v>4</v>
      </c>
      <c r="BU25" t="s">
        <v>133</v>
      </c>
      <c r="BV25">
        <v>0.57999999999999996</v>
      </c>
      <c r="BW25">
        <v>0.1</v>
      </c>
      <c r="BX25" t="s">
        <v>133</v>
      </c>
      <c r="BY25">
        <v>5</v>
      </c>
      <c r="BZ25" t="s">
        <v>133</v>
      </c>
      <c r="CA25">
        <v>7</v>
      </c>
      <c r="CB25" t="s">
        <v>133</v>
      </c>
      <c r="CC25">
        <v>89</v>
      </c>
      <c r="CD25" t="s">
        <v>133</v>
      </c>
      <c r="CE25">
        <v>31</v>
      </c>
      <c r="CF25" t="s">
        <v>134</v>
      </c>
      <c r="CG25">
        <v>88</v>
      </c>
      <c r="CH25" t="s">
        <v>133</v>
      </c>
      <c r="CI25">
        <v>61</v>
      </c>
      <c r="CJ25" t="s">
        <v>133</v>
      </c>
      <c r="CK25">
        <v>19</v>
      </c>
      <c r="CL25" t="s">
        <v>133</v>
      </c>
      <c r="CM25">
        <v>6.5</v>
      </c>
      <c r="CN25" t="s">
        <v>133</v>
      </c>
      <c r="CO25">
        <v>1</v>
      </c>
      <c r="CP25" t="s">
        <v>133</v>
      </c>
      <c r="CQ25">
        <v>0.3</v>
      </c>
      <c r="CR25" t="s">
        <v>133</v>
      </c>
      <c r="CS25">
        <v>0.2</v>
      </c>
      <c r="CT25" t="s">
        <v>133</v>
      </c>
      <c r="CU25">
        <v>10</v>
      </c>
      <c r="CV25" t="s">
        <v>135</v>
      </c>
      <c r="CW25">
        <v>7.8</v>
      </c>
      <c r="CX25" t="s">
        <v>135</v>
      </c>
      <c r="CY25">
        <v>3</v>
      </c>
      <c r="CZ25" t="s">
        <v>135</v>
      </c>
      <c r="DC25">
        <v>39</v>
      </c>
      <c r="DD25" t="s">
        <v>136</v>
      </c>
      <c r="DF25" t="s">
        <v>122</v>
      </c>
      <c r="DH25" t="s">
        <v>183</v>
      </c>
      <c r="DI25" t="s">
        <v>124</v>
      </c>
      <c r="DJ25" t="s">
        <v>138</v>
      </c>
      <c r="DK25" t="s">
        <v>139</v>
      </c>
      <c r="DL25" t="s">
        <v>139</v>
      </c>
      <c r="DM25" t="s">
        <v>139</v>
      </c>
      <c r="DN25" t="s">
        <v>139</v>
      </c>
      <c r="DO25" t="s">
        <v>139</v>
      </c>
      <c r="DP25" t="s">
        <v>139</v>
      </c>
      <c r="DR25" t="s">
        <v>139</v>
      </c>
      <c r="DS25" t="s">
        <v>139</v>
      </c>
      <c r="DT25" t="s">
        <v>139</v>
      </c>
      <c r="DU25" t="s">
        <v>139</v>
      </c>
      <c r="DY25" t="s">
        <v>139</v>
      </c>
    </row>
    <row r="26" spans="1:163" x14ac:dyDescent="0.35">
      <c r="B26" s="2">
        <v>43628</v>
      </c>
      <c r="C26" t="s">
        <v>125</v>
      </c>
      <c r="D26" t="s">
        <v>145</v>
      </c>
      <c r="E26">
        <f t="shared" si="0"/>
        <v>1400.54</v>
      </c>
      <c r="F26" t="s">
        <v>206</v>
      </c>
      <c r="G26" s="3">
        <v>4780</v>
      </c>
      <c r="H26" t="s">
        <v>127</v>
      </c>
      <c r="I26">
        <v>15</v>
      </c>
      <c r="J26">
        <f t="shared" si="1"/>
        <v>19.044999999999998</v>
      </c>
      <c r="K26" t="s">
        <v>206</v>
      </c>
      <c r="L26">
        <v>65</v>
      </c>
      <c r="M26" t="s">
        <v>127</v>
      </c>
      <c r="R26">
        <f t="shared" si="2"/>
        <v>213.89</v>
      </c>
      <c r="S26" t="s">
        <v>388</v>
      </c>
      <c r="T26">
        <v>730</v>
      </c>
      <c r="U26" t="s">
        <v>128</v>
      </c>
      <c r="V26">
        <f t="shared" si="3"/>
        <v>2.0509999999999997</v>
      </c>
      <c r="W26" t="s">
        <v>388</v>
      </c>
      <c r="X26">
        <v>7</v>
      </c>
      <c r="Y26" t="s">
        <v>128</v>
      </c>
      <c r="Z26">
        <v>97</v>
      </c>
      <c r="AK26">
        <f t="shared" si="4"/>
        <v>49.809999999999995</v>
      </c>
      <c r="AL26" t="s">
        <v>220</v>
      </c>
      <c r="AM26">
        <v>170</v>
      </c>
      <c r="AN26" t="s">
        <v>129</v>
      </c>
      <c r="AQ26">
        <f t="shared" si="5"/>
        <v>58.599999999999994</v>
      </c>
      <c r="AR26" t="s">
        <v>388</v>
      </c>
      <c r="AS26">
        <v>200</v>
      </c>
      <c r="AT26" t="s">
        <v>130</v>
      </c>
      <c r="AY26">
        <f t="shared" si="6"/>
        <v>52.739999999999995</v>
      </c>
      <c r="AZ26" t="s">
        <v>388</v>
      </c>
      <c r="BA26">
        <v>180</v>
      </c>
      <c r="BB26" t="s">
        <v>131</v>
      </c>
      <c r="BG26">
        <f t="shared" si="7"/>
        <v>7.3249999999999993</v>
      </c>
      <c r="BH26" t="s">
        <v>388</v>
      </c>
      <c r="BI26">
        <v>25</v>
      </c>
      <c r="BJ26" t="s">
        <v>132</v>
      </c>
      <c r="BO26">
        <v>4.5</v>
      </c>
      <c r="BP26">
        <v>2.1</v>
      </c>
      <c r="BQ26" t="s">
        <v>133</v>
      </c>
      <c r="BR26">
        <v>0.04</v>
      </c>
      <c r="BS26" t="s">
        <v>133</v>
      </c>
      <c r="BT26">
        <v>3.9</v>
      </c>
      <c r="BU26" t="s">
        <v>133</v>
      </c>
      <c r="BV26">
        <v>0.54</v>
      </c>
      <c r="BW26">
        <v>0.1</v>
      </c>
      <c r="BX26" t="s">
        <v>133</v>
      </c>
      <c r="BY26">
        <v>2</v>
      </c>
      <c r="BZ26" t="s">
        <v>133</v>
      </c>
      <c r="CA26">
        <v>9</v>
      </c>
      <c r="CB26" t="s">
        <v>133</v>
      </c>
      <c r="CC26">
        <v>85</v>
      </c>
      <c r="CD26" t="s">
        <v>133</v>
      </c>
      <c r="CE26">
        <v>12</v>
      </c>
      <c r="CF26" t="s">
        <v>134</v>
      </c>
      <c r="CG26">
        <v>76</v>
      </c>
      <c r="CH26" t="s">
        <v>133</v>
      </c>
      <c r="CI26">
        <v>25</v>
      </c>
      <c r="CJ26" t="s">
        <v>133</v>
      </c>
      <c r="CK26">
        <v>37</v>
      </c>
      <c r="CL26" t="s">
        <v>133</v>
      </c>
      <c r="CM26">
        <v>11</v>
      </c>
      <c r="CN26" t="s">
        <v>133</v>
      </c>
      <c r="CO26">
        <v>2.5</v>
      </c>
      <c r="CP26" t="s">
        <v>133</v>
      </c>
      <c r="CQ26">
        <v>2.5</v>
      </c>
      <c r="CR26" t="s">
        <v>133</v>
      </c>
      <c r="CS26">
        <v>4.8</v>
      </c>
      <c r="CT26" t="s">
        <v>133</v>
      </c>
      <c r="CU26">
        <v>10</v>
      </c>
      <c r="CV26" t="s">
        <v>135</v>
      </c>
      <c r="CW26">
        <v>7.8</v>
      </c>
      <c r="CX26" t="s">
        <v>135</v>
      </c>
      <c r="CY26">
        <v>5.0999999999999996</v>
      </c>
      <c r="CZ26" t="s">
        <v>135</v>
      </c>
      <c r="DC26">
        <v>51</v>
      </c>
      <c r="DD26" t="s">
        <v>136</v>
      </c>
      <c r="DF26" t="s">
        <v>122</v>
      </c>
      <c r="DH26" t="s">
        <v>184</v>
      </c>
      <c r="DI26" t="s">
        <v>124</v>
      </c>
      <c r="DJ26" t="s">
        <v>138</v>
      </c>
      <c r="DK26" t="s">
        <v>139</v>
      </c>
      <c r="DL26" t="s">
        <v>139</v>
      </c>
      <c r="DM26" t="s">
        <v>139</v>
      </c>
      <c r="DN26" t="s">
        <v>139</v>
      </c>
      <c r="DO26" t="s">
        <v>139</v>
      </c>
      <c r="DP26" t="s">
        <v>139</v>
      </c>
      <c r="DR26" t="s">
        <v>139</v>
      </c>
      <c r="DS26" t="s">
        <v>139</v>
      </c>
      <c r="DT26" t="s">
        <v>139</v>
      </c>
      <c r="DU26" t="s">
        <v>139</v>
      </c>
      <c r="DY26" t="s">
        <v>139</v>
      </c>
    </row>
    <row r="27" spans="1:163" x14ac:dyDescent="0.35">
      <c r="B27" s="2">
        <v>43628</v>
      </c>
      <c r="C27" t="s">
        <v>125</v>
      </c>
      <c r="D27" t="s">
        <v>145</v>
      </c>
      <c r="E27">
        <f t="shared" si="0"/>
        <v>1215.9499999999998</v>
      </c>
      <c r="F27" t="s">
        <v>206</v>
      </c>
      <c r="G27" s="3">
        <v>4150</v>
      </c>
      <c r="H27" t="s">
        <v>127</v>
      </c>
      <c r="I27">
        <v>16</v>
      </c>
      <c r="J27">
        <f t="shared" si="1"/>
        <v>16.114999999999998</v>
      </c>
      <c r="K27" t="s">
        <v>206</v>
      </c>
      <c r="L27">
        <v>55</v>
      </c>
      <c r="M27" t="s">
        <v>127</v>
      </c>
      <c r="R27">
        <f t="shared" si="2"/>
        <v>186.05499999999998</v>
      </c>
      <c r="S27" t="s">
        <v>388</v>
      </c>
      <c r="T27">
        <v>635</v>
      </c>
      <c r="U27" t="s">
        <v>128</v>
      </c>
      <c r="V27">
        <f t="shared" si="3"/>
        <v>1.4649999999999999</v>
      </c>
      <c r="W27" t="s">
        <v>388</v>
      </c>
      <c r="X27">
        <v>5</v>
      </c>
      <c r="Y27" t="s">
        <v>128</v>
      </c>
      <c r="Z27">
        <v>107</v>
      </c>
      <c r="AK27">
        <f t="shared" si="4"/>
        <v>57.134999999999998</v>
      </c>
      <c r="AL27" t="s">
        <v>220</v>
      </c>
      <c r="AM27">
        <v>195</v>
      </c>
      <c r="AN27" t="s">
        <v>129</v>
      </c>
      <c r="AQ27">
        <f t="shared" si="5"/>
        <v>294.46499999999997</v>
      </c>
      <c r="AR27" t="s">
        <v>388</v>
      </c>
      <c r="AS27">
        <v>1005</v>
      </c>
      <c r="AT27" t="s">
        <v>130</v>
      </c>
      <c r="AY27">
        <f t="shared" si="6"/>
        <v>51.274999999999999</v>
      </c>
      <c r="AZ27" t="s">
        <v>388</v>
      </c>
      <c r="BA27">
        <v>175</v>
      </c>
      <c r="BB27" t="s">
        <v>131</v>
      </c>
      <c r="BG27">
        <f t="shared" si="7"/>
        <v>8.7899999999999991</v>
      </c>
      <c r="BH27" t="s">
        <v>388</v>
      </c>
      <c r="BI27">
        <v>30</v>
      </c>
      <c r="BJ27" t="s">
        <v>132</v>
      </c>
      <c r="BO27">
        <v>4.7</v>
      </c>
      <c r="BP27">
        <v>2</v>
      </c>
      <c r="BQ27" t="s">
        <v>133</v>
      </c>
      <c r="BR27">
        <v>0.05</v>
      </c>
      <c r="BS27" t="s">
        <v>133</v>
      </c>
      <c r="BT27">
        <v>3.7</v>
      </c>
      <c r="BU27" t="s">
        <v>133</v>
      </c>
      <c r="BV27">
        <v>0.54</v>
      </c>
      <c r="BW27">
        <v>0.1</v>
      </c>
      <c r="BX27" t="s">
        <v>133</v>
      </c>
      <c r="BY27">
        <v>1</v>
      </c>
      <c r="BZ27" t="s">
        <v>133</v>
      </c>
      <c r="CA27">
        <v>13</v>
      </c>
      <c r="CB27" t="s">
        <v>133</v>
      </c>
      <c r="CC27">
        <v>82</v>
      </c>
      <c r="CD27" t="s">
        <v>133</v>
      </c>
      <c r="CE27">
        <v>25</v>
      </c>
      <c r="CF27" t="s">
        <v>134</v>
      </c>
      <c r="CG27">
        <v>85</v>
      </c>
      <c r="CH27" t="s">
        <v>133</v>
      </c>
      <c r="CI27">
        <v>60</v>
      </c>
      <c r="CJ27" t="s">
        <v>133</v>
      </c>
      <c r="CK27">
        <v>17</v>
      </c>
      <c r="CL27" t="s">
        <v>133</v>
      </c>
      <c r="CM27">
        <v>6</v>
      </c>
      <c r="CN27" t="s">
        <v>133</v>
      </c>
      <c r="CO27">
        <v>1.6</v>
      </c>
      <c r="CP27" t="s">
        <v>133</v>
      </c>
      <c r="CQ27">
        <v>0.8</v>
      </c>
      <c r="CR27" t="s">
        <v>133</v>
      </c>
      <c r="CS27">
        <v>1.6</v>
      </c>
      <c r="CT27" t="s">
        <v>133</v>
      </c>
      <c r="CU27">
        <v>10</v>
      </c>
      <c r="CV27" t="s">
        <v>135</v>
      </c>
      <c r="CW27">
        <v>7.7</v>
      </c>
      <c r="CX27" t="s">
        <v>135</v>
      </c>
      <c r="CY27">
        <v>5.4</v>
      </c>
      <c r="CZ27" t="s">
        <v>135</v>
      </c>
      <c r="DC27">
        <v>32</v>
      </c>
      <c r="DD27" t="s">
        <v>136</v>
      </c>
      <c r="DF27" t="s">
        <v>122</v>
      </c>
      <c r="DH27" t="s">
        <v>185</v>
      </c>
      <c r="DI27" t="s">
        <v>124</v>
      </c>
      <c r="DJ27" t="s">
        <v>138</v>
      </c>
      <c r="DK27" t="s">
        <v>139</v>
      </c>
      <c r="DL27" t="s">
        <v>139</v>
      </c>
      <c r="DM27" t="s">
        <v>139</v>
      </c>
      <c r="DN27" t="s">
        <v>139</v>
      </c>
      <c r="DO27" t="s">
        <v>139</v>
      </c>
      <c r="DP27" t="s">
        <v>139</v>
      </c>
      <c r="DR27" t="s">
        <v>139</v>
      </c>
      <c r="DS27" t="s">
        <v>139</v>
      </c>
      <c r="DT27" t="s">
        <v>139</v>
      </c>
      <c r="DU27" t="s">
        <v>139</v>
      </c>
      <c r="DY27" t="s">
        <v>139</v>
      </c>
    </row>
    <row r="28" spans="1:163" x14ac:dyDescent="0.35">
      <c r="B28" s="2">
        <v>43628</v>
      </c>
      <c r="C28" t="s">
        <v>125</v>
      </c>
      <c r="D28" t="s">
        <v>145</v>
      </c>
      <c r="E28">
        <f t="shared" si="0"/>
        <v>1268.6899999999998</v>
      </c>
      <c r="F28" t="s">
        <v>206</v>
      </c>
      <c r="G28" s="3">
        <v>4330</v>
      </c>
      <c r="H28" t="s">
        <v>127</v>
      </c>
      <c r="I28">
        <v>17</v>
      </c>
      <c r="J28">
        <f t="shared" si="1"/>
        <v>14.649999999999999</v>
      </c>
      <c r="K28" t="s">
        <v>206</v>
      </c>
      <c r="L28">
        <v>50</v>
      </c>
      <c r="M28" t="s">
        <v>127</v>
      </c>
      <c r="R28">
        <f t="shared" si="2"/>
        <v>186.05499999999998</v>
      </c>
      <c r="S28" t="s">
        <v>388</v>
      </c>
      <c r="T28">
        <v>635</v>
      </c>
      <c r="U28" t="s">
        <v>128</v>
      </c>
      <c r="V28">
        <f t="shared" si="3"/>
        <v>1.1719999999999999</v>
      </c>
      <c r="W28" t="s">
        <v>388</v>
      </c>
      <c r="X28">
        <v>4</v>
      </c>
      <c r="Y28" t="s">
        <v>128</v>
      </c>
      <c r="Z28">
        <v>114</v>
      </c>
      <c r="AK28">
        <f t="shared" si="4"/>
        <v>68.85499999999999</v>
      </c>
      <c r="AL28" t="s">
        <v>220</v>
      </c>
      <c r="AM28">
        <v>235</v>
      </c>
      <c r="AN28" t="s">
        <v>129</v>
      </c>
      <c r="AQ28">
        <f t="shared" si="5"/>
        <v>293</v>
      </c>
      <c r="AR28" t="s">
        <v>388</v>
      </c>
      <c r="AS28">
        <v>1000</v>
      </c>
      <c r="AT28" t="s">
        <v>130</v>
      </c>
      <c r="AY28">
        <f t="shared" si="6"/>
        <v>41.019999999999996</v>
      </c>
      <c r="AZ28" t="s">
        <v>388</v>
      </c>
      <c r="BA28">
        <v>140</v>
      </c>
      <c r="BB28" t="s">
        <v>131</v>
      </c>
      <c r="BG28">
        <f t="shared" si="7"/>
        <v>8.7899999999999991</v>
      </c>
      <c r="BH28" t="s">
        <v>388</v>
      </c>
      <c r="BI28">
        <v>30</v>
      </c>
      <c r="BJ28" t="s">
        <v>132</v>
      </c>
      <c r="BO28">
        <v>4.5</v>
      </c>
      <c r="BP28">
        <v>2.2000000000000002</v>
      </c>
      <c r="BQ28" t="s">
        <v>133</v>
      </c>
      <c r="BR28">
        <v>0.04</v>
      </c>
      <c r="BS28" t="s">
        <v>133</v>
      </c>
      <c r="BT28">
        <v>3.8</v>
      </c>
      <c r="BU28" t="s">
        <v>133</v>
      </c>
      <c r="BV28">
        <v>0.57999999999999996</v>
      </c>
      <c r="BW28">
        <v>0.1</v>
      </c>
      <c r="BX28" t="s">
        <v>133</v>
      </c>
      <c r="BY28">
        <v>1</v>
      </c>
      <c r="BZ28" t="s">
        <v>133</v>
      </c>
      <c r="CA28">
        <v>9</v>
      </c>
      <c r="CB28" t="s">
        <v>133</v>
      </c>
      <c r="CC28">
        <v>86</v>
      </c>
      <c r="CD28" t="s">
        <v>133</v>
      </c>
      <c r="CE28">
        <v>27</v>
      </c>
      <c r="CF28" t="s">
        <v>134</v>
      </c>
      <c r="CG28">
        <v>77</v>
      </c>
      <c r="CH28" t="s">
        <v>133</v>
      </c>
      <c r="CI28">
        <v>56</v>
      </c>
      <c r="CJ28" t="s">
        <v>133</v>
      </c>
      <c r="CK28">
        <v>13</v>
      </c>
      <c r="CL28" t="s">
        <v>133</v>
      </c>
      <c r="CM28">
        <v>6.7</v>
      </c>
      <c r="CN28" t="s">
        <v>133</v>
      </c>
      <c r="CO28">
        <v>1.5</v>
      </c>
      <c r="CP28" t="s">
        <v>133</v>
      </c>
      <c r="CQ28">
        <v>1.1000000000000001</v>
      </c>
      <c r="CR28" t="s">
        <v>133</v>
      </c>
      <c r="CS28">
        <v>4.8</v>
      </c>
      <c r="CT28" t="s">
        <v>133</v>
      </c>
      <c r="CU28">
        <v>10</v>
      </c>
      <c r="CV28" t="s">
        <v>135</v>
      </c>
      <c r="CW28">
        <v>7.8</v>
      </c>
      <c r="CX28" t="s">
        <v>135</v>
      </c>
      <c r="CY28">
        <v>5</v>
      </c>
      <c r="CZ28" t="s">
        <v>135</v>
      </c>
      <c r="DC28">
        <v>24</v>
      </c>
      <c r="DD28" t="s">
        <v>136</v>
      </c>
      <c r="DF28" t="s">
        <v>122</v>
      </c>
      <c r="DH28" t="s">
        <v>188</v>
      </c>
      <c r="DI28" t="s">
        <v>124</v>
      </c>
      <c r="DJ28" t="s">
        <v>138</v>
      </c>
      <c r="DK28" t="s">
        <v>139</v>
      </c>
      <c r="DL28" t="s">
        <v>139</v>
      </c>
      <c r="DM28" t="s">
        <v>139</v>
      </c>
      <c r="DN28" t="s">
        <v>139</v>
      </c>
      <c r="DO28" t="s">
        <v>139</v>
      </c>
      <c r="DP28" t="s">
        <v>139</v>
      </c>
      <c r="DR28" t="s">
        <v>139</v>
      </c>
      <c r="DS28" t="s">
        <v>139</v>
      </c>
      <c r="DT28" t="s">
        <v>139</v>
      </c>
      <c r="DU28" t="s">
        <v>139</v>
      </c>
      <c r="DY28" t="s">
        <v>139</v>
      </c>
    </row>
    <row r="29" spans="1:163" x14ac:dyDescent="0.35">
      <c r="A29" t="s">
        <v>189</v>
      </c>
      <c r="B29" s="2">
        <v>41443</v>
      </c>
      <c r="C29" t="s">
        <v>190</v>
      </c>
      <c r="D29" t="s">
        <v>121</v>
      </c>
      <c r="G29" s="3"/>
      <c r="DF29" t="s">
        <v>191</v>
      </c>
      <c r="DG29" t="s">
        <v>192</v>
      </c>
      <c r="DH29" t="s">
        <v>193</v>
      </c>
      <c r="DI29" t="s">
        <v>194</v>
      </c>
    </row>
    <row r="30" spans="1:163" x14ac:dyDescent="0.35">
      <c r="A30" t="s">
        <v>195</v>
      </c>
      <c r="B30" s="2">
        <v>41443</v>
      </c>
      <c r="C30" t="s">
        <v>120</v>
      </c>
      <c r="D30" t="s">
        <v>121</v>
      </c>
      <c r="G30" s="3"/>
      <c r="DF30" t="s">
        <v>191</v>
      </c>
      <c r="DG30" t="s">
        <v>192</v>
      </c>
      <c r="DH30" t="s">
        <v>196</v>
      </c>
      <c r="DI30" t="s">
        <v>194</v>
      </c>
    </row>
    <row r="31" spans="1:163" x14ac:dyDescent="0.35">
      <c r="B31" s="2">
        <v>41324</v>
      </c>
      <c r="G31" s="3"/>
      <c r="N31">
        <f>P31*0.293</f>
        <v>17.579999999999998</v>
      </c>
      <c r="O31" t="s">
        <v>388</v>
      </c>
      <c r="P31" t="s">
        <v>141</v>
      </c>
      <c r="Q31" t="s">
        <v>197</v>
      </c>
      <c r="AE31">
        <f>AG31*0.293</f>
        <v>256.08199999999999</v>
      </c>
      <c r="AF31" t="s">
        <v>217</v>
      </c>
      <c r="AG31">
        <v>874</v>
      </c>
      <c r="AH31" t="s">
        <v>197</v>
      </c>
      <c r="AO31">
        <f>EL31*0.293</f>
        <v>76.179999999999993</v>
      </c>
      <c r="AP31" t="s">
        <v>388</v>
      </c>
      <c r="AQ31">
        <f>AS31*0.293</f>
        <v>285.38200000000001</v>
      </c>
      <c r="AR31" t="s">
        <v>388</v>
      </c>
      <c r="AS31">
        <v>974</v>
      </c>
      <c r="AT31" t="s">
        <v>197</v>
      </c>
      <c r="BC31">
        <f>BE31*0.293</f>
        <v>48.637999999999998</v>
      </c>
      <c r="BD31" t="s">
        <v>388</v>
      </c>
      <c r="BE31">
        <v>166</v>
      </c>
      <c r="BF31" t="s">
        <v>197</v>
      </c>
      <c r="BK31">
        <f>BM31*0.293</f>
        <v>17.579999999999998</v>
      </c>
      <c r="BL31" t="s">
        <v>388</v>
      </c>
      <c r="BM31">
        <v>60</v>
      </c>
      <c r="BN31" t="s">
        <v>197</v>
      </c>
      <c r="BO31">
        <v>5.6</v>
      </c>
      <c r="CE31">
        <v>3.52</v>
      </c>
      <c r="CI31">
        <v>45.12</v>
      </c>
      <c r="CJ31" t="s">
        <v>133</v>
      </c>
      <c r="CK31">
        <v>12.79</v>
      </c>
      <c r="CL31" t="s">
        <v>133</v>
      </c>
      <c r="CM31">
        <v>6.17</v>
      </c>
      <c r="CN31" t="s">
        <v>133</v>
      </c>
      <c r="CO31">
        <v>2.44</v>
      </c>
      <c r="CP31" t="s">
        <v>133</v>
      </c>
      <c r="CQ31">
        <v>27</v>
      </c>
      <c r="CR31" t="s">
        <v>133</v>
      </c>
      <c r="CS31">
        <v>6.45</v>
      </c>
      <c r="CT31" t="s">
        <v>133</v>
      </c>
      <c r="DF31" t="s">
        <v>191</v>
      </c>
      <c r="DG31" t="s">
        <v>198</v>
      </c>
      <c r="DH31" t="s">
        <v>199</v>
      </c>
      <c r="DI31" t="s">
        <v>200</v>
      </c>
      <c r="DJ31" t="s">
        <v>201</v>
      </c>
      <c r="DZ31">
        <v>4.82</v>
      </c>
      <c r="EA31">
        <v>2.48</v>
      </c>
      <c r="EB31" t="s">
        <v>133</v>
      </c>
      <c r="EC31">
        <v>3.53</v>
      </c>
      <c r="ED31">
        <f>EF31*0.293</f>
        <v>2.0509999999999997</v>
      </c>
      <c r="EE31" t="s">
        <v>388</v>
      </c>
      <c r="EF31">
        <v>7</v>
      </c>
      <c r="EG31" t="s">
        <v>197</v>
      </c>
      <c r="EH31">
        <f>EJ31*0.293</f>
        <v>4.6879999999999997</v>
      </c>
      <c r="EI31" t="s">
        <v>388</v>
      </c>
      <c r="EJ31">
        <v>16</v>
      </c>
      <c r="EK31" t="s">
        <v>197</v>
      </c>
      <c r="EL31">
        <v>260</v>
      </c>
      <c r="EM31" t="s">
        <v>197</v>
      </c>
      <c r="EN31">
        <f>EP31*0.293</f>
        <v>17.579999999999998</v>
      </c>
      <c r="EO31" t="s">
        <v>388</v>
      </c>
      <c r="EP31">
        <v>60</v>
      </c>
      <c r="EQ31" t="s">
        <v>197</v>
      </c>
      <c r="ER31">
        <f>ET31*0.293</f>
        <v>17.579999999999998</v>
      </c>
      <c r="ES31" t="s">
        <v>388</v>
      </c>
      <c r="ET31">
        <v>60</v>
      </c>
      <c r="EU31" t="s">
        <v>197</v>
      </c>
      <c r="EV31">
        <f>EX31*0.293</f>
        <v>6.2994999999999992</v>
      </c>
      <c r="EW31" t="s">
        <v>388</v>
      </c>
      <c r="EX31">
        <v>21.5</v>
      </c>
      <c r="EY31" t="s">
        <v>197</v>
      </c>
      <c r="EZ31">
        <f>FB31*0.293</f>
        <v>3.2230000000000002E-2</v>
      </c>
      <c r="FA31" t="s">
        <v>388</v>
      </c>
      <c r="FB31">
        <v>0.11</v>
      </c>
      <c r="FC31" t="s">
        <v>197</v>
      </c>
      <c r="FD31">
        <f>FF31*0.293</f>
        <v>3.2230000000000002E-2</v>
      </c>
      <c r="FE31" t="s">
        <v>388</v>
      </c>
      <c r="FF31">
        <v>0.11</v>
      </c>
      <c r="FG31" t="s">
        <v>197</v>
      </c>
    </row>
    <row r="32" spans="1:163" x14ac:dyDescent="0.35">
      <c r="B32" s="2">
        <v>41324</v>
      </c>
      <c r="G32" s="3"/>
      <c r="N32">
        <f>P32*0.293</f>
        <v>16.994</v>
      </c>
      <c r="O32" t="s">
        <v>388</v>
      </c>
      <c r="P32" t="s">
        <v>163</v>
      </c>
      <c r="Q32" t="s">
        <v>197</v>
      </c>
      <c r="AE32">
        <f>AG32*0.293</f>
        <v>254.61699999999999</v>
      </c>
      <c r="AF32" t="s">
        <v>217</v>
      </c>
      <c r="AG32">
        <v>869</v>
      </c>
      <c r="AH32" t="s">
        <v>197</v>
      </c>
      <c r="AO32">
        <f>EL32*0.293</f>
        <v>76.179999999999993</v>
      </c>
      <c r="AP32" t="s">
        <v>388</v>
      </c>
      <c r="AQ32">
        <f>AS32*0.293</f>
        <v>425.43599999999998</v>
      </c>
      <c r="AR32" t="s">
        <v>388</v>
      </c>
      <c r="AS32">
        <v>1452</v>
      </c>
      <c r="AT32" t="s">
        <v>197</v>
      </c>
      <c r="BC32">
        <f>BE32*0.293</f>
        <v>51.274999999999999</v>
      </c>
      <c r="BD32" t="s">
        <v>388</v>
      </c>
      <c r="BE32">
        <v>175</v>
      </c>
      <c r="BF32" t="s">
        <v>197</v>
      </c>
      <c r="BK32">
        <f>BM32*0.293</f>
        <v>16.994</v>
      </c>
      <c r="BL32" t="s">
        <v>388</v>
      </c>
      <c r="BM32">
        <v>58</v>
      </c>
      <c r="BN32" t="s">
        <v>197</v>
      </c>
      <c r="BO32">
        <v>5.7</v>
      </c>
      <c r="CE32">
        <v>4.38</v>
      </c>
      <c r="CI32">
        <v>56.25</v>
      </c>
      <c r="CJ32" t="s">
        <v>133</v>
      </c>
      <c r="CK32">
        <v>11.28</v>
      </c>
      <c r="CL32" t="s">
        <v>133</v>
      </c>
      <c r="CM32">
        <v>5.16</v>
      </c>
      <c r="CN32" t="s">
        <v>133</v>
      </c>
      <c r="CO32">
        <v>1.96</v>
      </c>
      <c r="CP32" t="s">
        <v>133</v>
      </c>
      <c r="CQ32">
        <v>24</v>
      </c>
      <c r="CR32" t="s">
        <v>133</v>
      </c>
      <c r="CS32">
        <v>1.35</v>
      </c>
      <c r="CT32" t="s">
        <v>133</v>
      </c>
      <c r="DF32" t="s">
        <v>191</v>
      </c>
      <c r="DG32" t="s">
        <v>202</v>
      </c>
      <c r="DH32" t="s">
        <v>203</v>
      </c>
      <c r="DI32" t="s">
        <v>200</v>
      </c>
      <c r="DJ32" t="s">
        <v>201</v>
      </c>
      <c r="DZ32">
        <v>5.76</v>
      </c>
      <c r="EA32">
        <v>2.74</v>
      </c>
      <c r="EB32" t="s">
        <v>133</v>
      </c>
      <c r="EC32">
        <v>4.99</v>
      </c>
      <c r="ED32">
        <f>EF32*0.293</f>
        <v>1.758</v>
      </c>
      <c r="EE32" t="s">
        <v>388</v>
      </c>
      <c r="EF32">
        <v>6</v>
      </c>
      <c r="EG32" t="s">
        <v>197</v>
      </c>
      <c r="EH32">
        <f>EJ32*0.293</f>
        <v>4.9809999999999999</v>
      </c>
      <c r="EI32" t="s">
        <v>388</v>
      </c>
      <c r="EJ32">
        <v>17</v>
      </c>
      <c r="EK32" t="s">
        <v>197</v>
      </c>
      <c r="EL32">
        <v>260</v>
      </c>
      <c r="EM32" t="s">
        <v>197</v>
      </c>
      <c r="EN32">
        <f>EP32*0.293</f>
        <v>16.994</v>
      </c>
      <c r="EO32" t="s">
        <v>388</v>
      </c>
      <c r="EP32">
        <v>58</v>
      </c>
      <c r="EQ32" t="s">
        <v>197</v>
      </c>
      <c r="ER32">
        <f>ET32*0.293</f>
        <v>16.994</v>
      </c>
      <c r="ES32" t="s">
        <v>388</v>
      </c>
      <c r="ET32">
        <v>58</v>
      </c>
      <c r="EU32" t="s">
        <v>197</v>
      </c>
      <c r="EV32">
        <f>EX32*0.293</f>
        <v>6.6218000000000004</v>
      </c>
      <c r="EW32" t="s">
        <v>388</v>
      </c>
      <c r="EX32">
        <v>22.6</v>
      </c>
      <c r="EY32" t="s">
        <v>197</v>
      </c>
      <c r="EZ32">
        <f>FB32*0.293</f>
        <v>3.2230000000000002E-2</v>
      </c>
      <c r="FA32" t="s">
        <v>388</v>
      </c>
      <c r="FB32">
        <v>0.11</v>
      </c>
      <c r="FC32" t="s">
        <v>197</v>
      </c>
      <c r="FD32">
        <f>FF32*0.293</f>
        <v>3.2230000000000002E-2</v>
      </c>
      <c r="FE32" t="s">
        <v>388</v>
      </c>
      <c r="FF32">
        <v>0.11</v>
      </c>
      <c r="FG32" t="s">
        <v>197</v>
      </c>
    </row>
    <row r="33" spans="1:167" x14ac:dyDescent="0.35">
      <c r="A33" t="s">
        <v>204</v>
      </c>
      <c r="B33" s="2">
        <v>41347</v>
      </c>
      <c r="C33" t="s">
        <v>120</v>
      </c>
      <c r="D33" t="s">
        <v>121</v>
      </c>
      <c r="G33" s="3"/>
      <c r="I33">
        <v>16</v>
      </c>
      <c r="J33">
        <f t="shared" ref="J33:J34" si="8">L33*0.293</f>
        <v>16.407999999999998</v>
      </c>
      <c r="K33" t="s">
        <v>206</v>
      </c>
      <c r="L33">
        <v>56</v>
      </c>
      <c r="M33" t="s">
        <v>127</v>
      </c>
      <c r="V33">
        <f t="shared" ref="V33:V34" si="9">X33*0.293</f>
        <v>2.3439999999999999</v>
      </c>
      <c r="W33" t="s">
        <v>388</v>
      </c>
      <c r="X33">
        <v>8</v>
      </c>
      <c r="Y33" t="s">
        <v>128</v>
      </c>
      <c r="Z33">
        <v>92</v>
      </c>
      <c r="AE33">
        <f>AG33*0.293</f>
        <v>467.33499999999998</v>
      </c>
      <c r="AF33" t="s">
        <v>217</v>
      </c>
      <c r="AG33">
        <v>1595</v>
      </c>
      <c r="AH33" t="s">
        <v>205</v>
      </c>
      <c r="AK33">
        <f t="shared" ref="AK33:AK34" si="10">AM33*0.293</f>
        <v>136.245</v>
      </c>
      <c r="AL33" t="s">
        <v>220</v>
      </c>
      <c r="AM33">
        <v>465</v>
      </c>
      <c r="AQ33">
        <f t="shared" ref="AQ33:AQ34" si="11">0.293*AS33</f>
        <v>941.99499999999989</v>
      </c>
      <c r="AR33" t="s">
        <v>388</v>
      </c>
      <c r="AS33">
        <v>3215</v>
      </c>
      <c r="AT33" t="s">
        <v>130</v>
      </c>
      <c r="AY33">
        <f t="shared" ref="AY33:AY34" si="12">BA33*0.293</f>
        <v>111.33999999999999</v>
      </c>
      <c r="AZ33" t="s">
        <v>388</v>
      </c>
      <c r="BA33">
        <v>380</v>
      </c>
      <c r="BB33" t="s">
        <v>131</v>
      </c>
      <c r="BR33">
        <v>0.06</v>
      </c>
      <c r="BS33" t="s">
        <v>133</v>
      </c>
      <c r="BT33">
        <v>3</v>
      </c>
      <c r="BU33" t="s">
        <v>133</v>
      </c>
      <c r="BW33">
        <v>3</v>
      </c>
      <c r="BX33" t="s">
        <v>133</v>
      </c>
      <c r="BY33">
        <v>2</v>
      </c>
      <c r="BZ33" t="s">
        <v>133</v>
      </c>
      <c r="CE33">
        <v>50</v>
      </c>
      <c r="CF33" t="s">
        <v>134</v>
      </c>
      <c r="CG33">
        <v>100</v>
      </c>
      <c r="CH33" t="s">
        <v>133</v>
      </c>
      <c r="CI33">
        <v>78</v>
      </c>
      <c r="CJ33" t="s">
        <v>133</v>
      </c>
      <c r="CK33">
        <v>15</v>
      </c>
      <c r="CL33" t="s">
        <v>133</v>
      </c>
      <c r="CM33">
        <v>5.8</v>
      </c>
      <c r="CN33" t="s">
        <v>133</v>
      </c>
      <c r="CO33">
        <v>1</v>
      </c>
      <c r="CP33" t="s">
        <v>133</v>
      </c>
      <c r="CW33">
        <v>7.6</v>
      </c>
      <c r="CX33" t="s">
        <v>135</v>
      </c>
      <c r="DA33">
        <v>33</v>
      </c>
      <c r="DB33" t="s">
        <v>206</v>
      </c>
      <c r="DF33" t="s">
        <v>191</v>
      </c>
      <c r="DG33" t="s">
        <v>192</v>
      </c>
      <c r="DH33" t="s">
        <v>207</v>
      </c>
      <c r="DI33" t="s">
        <v>194</v>
      </c>
    </row>
    <row r="34" spans="1:167" x14ac:dyDescent="0.35">
      <c r="A34" t="s">
        <v>208</v>
      </c>
      <c r="B34" s="2">
        <v>41347</v>
      </c>
      <c r="C34" t="s">
        <v>190</v>
      </c>
      <c r="D34" t="s">
        <v>121</v>
      </c>
      <c r="G34" s="3"/>
      <c r="I34">
        <v>15</v>
      </c>
      <c r="J34">
        <f t="shared" si="8"/>
        <v>12.305999999999999</v>
      </c>
      <c r="K34" t="s">
        <v>206</v>
      </c>
      <c r="L34">
        <v>42</v>
      </c>
      <c r="M34" t="s">
        <v>127</v>
      </c>
      <c r="V34">
        <f t="shared" si="9"/>
        <v>2.637</v>
      </c>
      <c r="W34" t="s">
        <v>388</v>
      </c>
      <c r="X34">
        <v>9</v>
      </c>
      <c r="Y34" t="s">
        <v>128</v>
      </c>
      <c r="Z34">
        <v>73</v>
      </c>
      <c r="AE34">
        <f>AG34*0.293</f>
        <v>420.45499999999998</v>
      </c>
      <c r="AF34" t="s">
        <v>217</v>
      </c>
      <c r="AG34">
        <v>1435</v>
      </c>
      <c r="AH34" t="s">
        <v>205</v>
      </c>
      <c r="AK34">
        <f t="shared" si="10"/>
        <v>73.25</v>
      </c>
      <c r="AL34" t="s">
        <v>220</v>
      </c>
      <c r="AM34">
        <v>250</v>
      </c>
      <c r="AQ34">
        <f t="shared" si="11"/>
        <v>379.435</v>
      </c>
      <c r="AR34" t="s">
        <v>388</v>
      </c>
      <c r="AS34">
        <v>1295</v>
      </c>
      <c r="AT34" t="s">
        <v>130</v>
      </c>
      <c r="AY34">
        <f t="shared" si="12"/>
        <v>71.784999999999997</v>
      </c>
      <c r="AZ34" t="s">
        <v>388</v>
      </c>
      <c r="BA34">
        <v>245</v>
      </c>
      <c r="BB34" t="s">
        <v>131</v>
      </c>
      <c r="BR34">
        <v>0.04</v>
      </c>
      <c r="BS34" t="s">
        <v>133</v>
      </c>
      <c r="BT34">
        <v>1.9</v>
      </c>
      <c r="BU34" t="s">
        <v>133</v>
      </c>
      <c r="BW34">
        <v>3</v>
      </c>
      <c r="BX34" t="s">
        <v>133</v>
      </c>
      <c r="BY34">
        <v>2</v>
      </c>
      <c r="BZ34" t="s">
        <v>133</v>
      </c>
      <c r="CE34">
        <v>23</v>
      </c>
      <c r="CF34" t="s">
        <v>134</v>
      </c>
      <c r="CG34">
        <v>93</v>
      </c>
      <c r="CH34" t="s">
        <v>133</v>
      </c>
      <c r="CI34">
        <v>66</v>
      </c>
      <c r="CJ34" t="s">
        <v>133</v>
      </c>
      <c r="CK34">
        <v>20</v>
      </c>
      <c r="CL34" t="s">
        <v>133</v>
      </c>
      <c r="CM34">
        <v>6.5</v>
      </c>
      <c r="CN34" t="s">
        <v>133</v>
      </c>
      <c r="CO34">
        <v>0.05</v>
      </c>
      <c r="CP34" t="s">
        <v>133</v>
      </c>
      <c r="CW34">
        <v>7.4</v>
      </c>
      <c r="CX34" t="s">
        <v>135</v>
      </c>
      <c r="DA34">
        <v>12</v>
      </c>
      <c r="DB34" t="s">
        <v>206</v>
      </c>
      <c r="DF34" t="s">
        <v>191</v>
      </c>
      <c r="DG34" t="s">
        <v>192</v>
      </c>
      <c r="DH34" t="s">
        <v>209</v>
      </c>
      <c r="DI34" t="s">
        <v>194</v>
      </c>
    </row>
    <row r="35" spans="1:167" x14ac:dyDescent="0.35">
      <c r="B35" s="2">
        <v>39875</v>
      </c>
      <c r="G35" s="3"/>
      <c r="N35">
        <f>P35*0.293</f>
        <v>16.994</v>
      </c>
      <c r="O35" t="s">
        <v>388</v>
      </c>
      <c r="P35" t="s">
        <v>163</v>
      </c>
      <c r="Q35" t="s">
        <v>197</v>
      </c>
      <c r="AE35">
        <f>AG35*0.293</f>
        <v>85.262999999999991</v>
      </c>
      <c r="AF35" t="s">
        <v>217</v>
      </c>
      <c r="AG35">
        <v>291</v>
      </c>
      <c r="AH35" t="s">
        <v>197</v>
      </c>
      <c r="AO35">
        <f>EL35*0.293</f>
        <v>121.30199999999999</v>
      </c>
      <c r="AP35" t="s">
        <v>388</v>
      </c>
      <c r="AQ35">
        <f>AS35*0.293</f>
        <v>1082.9279999999999</v>
      </c>
      <c r="AR35" t="s">
        <v>388</v>
      </c>
      <c r="AS35">
        <v>3696</v>
      </c>
      <c r="AT35" t="s">
        <v>197</v>
      </c>
      <c r="BC35">
        <f>BE35*0.293</f>
        <v>74.128999999999991</v>
      </c>
      <c r="BD35" t="s">
        <v>388</v>
      </c>
      <c r="BE35">
        <v>253</v>
      </c>
      <c r="BF35" t="s">
        <v>197</v>
      </c>
      <c r="BK35">
        <f>BM35*0.293</f>
        <v>16.994</v>
      </c>
      <c r="BL35" t="s">
        <v>388</v>
      </c>
      <c r="BM35">
        <v>58</v>
      </c>
      <c r="BN35" t="s">
        <v>197</v>
      </c>
      <c r="BO35">
        <v>8</v>
      </c>
      <c r="CE35">
        <v>9.8000000000000007</v>
      </c>
      <c r="CI35">
        <v>84.19</v>
      </c>
      <c r="CJ35" t="s">
        <v>133</v>
      </c>
      <c r="CK35">
        <v>9.61</v>
      </c>
      <c r="CL35" t="s">
        <v>133</v>
      </c>
      <c r="CM35">
        <v>4.84</v>
      </c>
      <c r="CN35" t="s">
        <v>133</v>
      </c>
      <c r="CO35">
        <v>1.1499999999999999</v>
      </c>
      <c r="CP35" t="s">
        <v>133</v>
      </c>
      <c r="CQ35">
        <v>0.05</v>
      </c>
      <c r="CR35" t="s">
        <v>133</v>
      </c>
      <c r="CS35">
        <v>0.21</v>
      </c>
      <c r="CT35" t="s">
        <v>133</v>
      </c>
      <c r="DF35" t="s">
        <v>210</v>
      </c>
      <c r="DG35" t="s">
        <v>211</v>
      </c>
      <c r="DH35" t="s">
        <v>212</v>
      </c>
      <c r="DI35" t="s">
        <v>200</v>
      </c>
      <c r="DJ35" t="s">
        <v>213</v>
      </c>
      <c r="DZ35">
        <v>9.8000000000000007</v>
      </c>
      <c r="EA35">
        <v>1.97</v>
      </c>
      <c r="EB35" t="s">
        <v>133</v>
      </c>
      <c r="EC35">
        <v>8.76</v>
      </c>
      <c r="ED35">
        <f>EF35*0.293</f>
        <v>2.9299999999999997</v>
      </c>
      <c r="EE35" t="s">
        <v>388</v>
      </c>
      <c r="EF35">
        <v>10</v>
      </c>
      <c r="EG35" t="s">
        <v>197</v>
      </c>
      <c r="EH35">
        <f>EJ35*0.293</f>
        <v>1.4649999999999999</v>
      </c>
      <c r="EI35" t="s">
        <v>388</v>
      </c>
      <c r="EJ35">
        <v>5</v>
      </c>
      <c r="EK35" t="s">
        <v>197</v>
      </c>
      <c r="EL35">
        <v>414</v>
      </c>
      <c r="EM35" t="s">
        <v>197</v>
      </c>
      <c r="EN35">
        <f>EP35*0.293</f>
        <v>16.994</v>
      </c>
      <c r="EO35" t="s">
        <v>388</v>
      </c>
      <c r="EP35">
        <v>58</v>
      </c>
      <c r="EQ35" t="s">
        <v>197</v>
      </c>
      <c r="ER35">
        <f>ET35*0.293</f>
        <v>16.994</v>
      </c>
      <c r="ES35" t="s">
        <v>388</v>
      </c>
      <c r="ET35">
        <v>58</v>
      </c>
      <c r="EU35" t="s">
        <v>197</v>
      </c>
      <c r="EV35">
        <f>EX35*0.293</f>
        <v>8.7020999999999997</v>
      </c>
      <c r="EW35" t="s">
        <v>388</v>
      </c>
      <c r="EX35">
        <v>29.7</v>
      </c>
      <c r="EY35" t="s">
        <v>197</v>
      </c>
      <c r="EZ35">
        <f>FB35*0.293</f>
        <v>0.22267999999999999</v>
      </c>
      <c r="FA35" t="s">
        <v>388</v>
      </c>
      <c r="FB35">
        <v>0.76</v>
      </c>
      <c r="FC35" t="s">
        <v>197</v>
      </c>
      <c r="FD35">
        <f>FF35*0.293</f>
        <v>5.2739999999999995E-2</v>
      </c>
      <c r="FE35" t="s">
        <v>388</v>
      </c>
      <c r="FF35">
        <v>0.18</v>
      </c>
      <c r="FG35" t="s">
        <v>197</v>
      </c>
    </row>
    <row r="36" spans="1:167" x14ac:dyDescent="0.35">
      <c r="A36" t="s">
        <v>214</v>
      </c>
      <c r="B36" s="2">
        <v>41682</v>
      </c>
      <c r="C36" t="s">
        <v>125</v>
      </c>
      <c r="D36" t="s">
        <v>215</v>
      </c>
      <c r="E36" s="3">
        <f>G36</f>
        <v>1590</v>
      </c>
      <c r="F36" t="s">
        <v>206</v>
      </c>
      <c r="G36" s="3">
        <v>1590</v>
      </c>
      <c r="H36" t="s">
        <v>206</v>
      </c>
      <c r="I36">
        <v>10</v>
      </c>
      <c r="J36">
        <f>L36*0.293</f>
        <v>26.369999999999997</v>
      </c>
      <c r="K36" t="s">
        <v>206</v>
      </c>
      <c r="L36">
        <v>90</v>
      </c>
      <c r="M36" t="s">
        <v>127</v>
      </c>
      <c r="R36">
        <f>T36*0.293</f>
        <v>164.07999999999998</v>
      </c>
      <c r="S36" t="s">
        <v>388</v>
      </c>
      <c r="T36">
        <v>560</v>
      </c>
      <c r="U36" t="s">
        <v>216</v>
      </c>
      <c r="V36">
        <f>X36*0.293</f>
        <v>10.548</v>
      </c>
      <c r="W36" t="s">
        <v>388</v>
      </c>
      <c r="X36">
        <v>36</v>
      </c>
      <c r="Y36" t="s">
        <v>128</v>
      </c>
      <c r="Z36">
        <v>30</v>
      </c>
      <c r="AA36">
        <v>1.7</v>
      </c>
      <c r="AB36" t="s">
        <v>217</v>
      </c>
      <c r="AC36">
        <v>1.7</v>
      </c>
      <c r="AD36" t="s">
        <v>217</v>
      </c>
      <c r="AE36">
        <f>AG36*5.2</f>
        <v>353.6</v>
      </c>
      <c r="AF36" t="s">
        <v>217</v>
      </c>
      <c r="AG36">
        <v>68</v>
      </c>
      <c r="AH36" t="s">
        <v>218</v>
      </c>
      <c r="AK36">
        <f>AM36*39</f>
        <v>183.3</v>
      </c>
      <c r="AL36" t="s">
        <v>220</v>
      </c>
      <c r="AM36">
        <v>4.7</v>
      </c>
      <c r="AN36" t="s">
        <v>134</v>
      </c>
      <c r="AO36">
        <v>116</v>
      </c>
      <c r="AP36" t="s">
        <v>220</v>
      </c>
      <c r="AQ36">
        <f>0.293*AS36</f>
        <v>2843.5650000000001</v>
      </c>
      <c r="AR36" t="s">
        <v>388</v>
      </c>
      <c r="AS36">
        <v>9705</v>
      </c>
      <c r="AT36" t="s">
        <v>130</v>
      </c>
      <c r="AU36">
        <f t="shared" ref="AU36:AU53" si="13">AW36*0.293</f>
        <v>63.873999999999995</v>
      </c>
      <c r="AV36" t="s">
        <v>388</v>
      </c>
      <c r="AW36">
        <v>218</v>
      </c>
      <c r="AX36" t="s">
        <v>130</v>
      </c>
      <c r="BC36">
        <v>76</v>
      </c>
      <c r="BD36" t="s">
        <v>388</v>
      </c>
      <c r="BE36">
        <v>76</v>
      </c>
      <c r="BF36" t="s">
        <v>221</v>
      </c>
      <c r="BK36">
        <v>15</v>
      </c>
      <c r="BL36" t="s">
        <v>222</v>
      </c>
      <c r="BM36">
        <v>15</v>
      </c>
      <c r="BN36" t="s">
        <v>222</v>
      </c>
      <c r="BO36">
        <v>7.3</v>
      </c>
      <c r="BP36">
        <v>1.7</v>
      </c>
      <c r="BQ36" t="s">
        <v>133</v>
      </c>
      <c r="BR36">
        <v>0.59</v>
      </c>
      <c r="BS36" t="s">
        <v>133</v>
      </c>
      <c r="BT36">
        <v>3.3</v>
      </c>
      <c r="BU36" t="s">
        <v>133</v>
      </c>
      <c r="BW36">
        <v>4.2</v>
      </c>
      <c r="BX36" t="s">
        <v>133</v>
      </c>
      <c r="BY36">
        <v>16</v>
      </c>
      <c r="BZ36" t="s">
        <v>133</v>
      </c>
      <c r="CA36">
        <v>40</v>
      </c>
      <c r="CB36" t="s">
        <v>133</v>
      </c>
      <c r="CC36">
        <v>37</v>
      </c>
      <c r="CD36" t="s">
        <v>133</v>
      </c>
      <c r="CE36">
        <v>176</v>
      </c>
      <c r="CF36" t="s">
        <v>134</v>
      </c>
      <c r="CG36">
        <v>100</v>
      </c>
      <c r="CH36" t="s">
        <v>133</v>
      </c>
      <c r="CI36">
        <v>91</v>
      </c>
      <c r="CJ36" t="s">
        <v>133</v>
      </c>
      <c r="CK36">
        <v>5.6</v>
      </c>
      <c r="CL36" t="s">
        <v>133</v>
      </c>
      <c r="CM36">
        <v>2.7</v>
      </c>
      <c r="CN36" t="s">
        <v>133</v>
      </c>
      <c r="CO36">
        <v>0.6</v>
      </c>
      <c r="CP36" t="s">
        <v>133</v>
      </c>
      <c r="CQ36">
        <v>0.05</v>
      </c>
      <c r="CR36" t="s">
        <v>133</v>
      </c>
      <c r="CS36">
        <v>0.05</v>
      </c>
      <c r="CT36" t="s">
        <v>133</v>
      </c>
      <c r="CU36">
        <v>7.9</v>
      </c>
      <c r="CV36" t="s">
        <v>135</v>
      </c>
      <c r="CW36">
        <v>4.5</v>
      </c>
      <c r="CX36" t="s">
        <v>135</v>
      </c>
      <c r="DA36">
        <v>37</v>
      </c>
      <c r="DB36" t="s">
        <v>206</v>
      </c>
      <c r="DE36" t="s">
        <v>223</v>
      </c>
      <c r="DF36" t="s">
        <v>210</v>
      </c>
      <c r="DG36" t="s">
        <v>224</v>
      </c>
      <c r="DH36" t="s">
        <v>225</v>
      </c>
      <c r="DI36" t="s">
        <v>194</v>
      </c>
    </row>
    <row r="37" spans="1:167" x14ac:dyDescent="0.35">
      <c r="B37" s="2">
        <v>39875</v>
      </c>
      <c r="G37" s="3"/>
      <c r="N37">
        <f>P37*0.293</f>
        <v>20.216999999999999</v>
      </c>
      <c r="O37" t="s">
        <v>388</v>
      </c>
      <c r="P37" t="s">
        <v>159</v>
      </c>
      <c r="Q37" t="s">
        <v>197</v>
      </c>
      <c r="AE37">
        <f>AG37*0.293</f>
        <v>57.720999999999997</v>
      </c>
      <c r="AF37" t="s">
        <v>217</v>
      </c>
      <c r="AG37">
        <v>197</v>
      </c>
      <c r="AH37" t="s">
        <v>197</v>
      </c>
      <c r="AO37">
        <f>EL37*0.293</f>
        <v>123.93899999999999</v>
      </c>
      <c r="AP37" t="s">
        <v>388</v>
      </c>
      <c r="AQ37">
        <f>AS37*0.293</f>
        <v>1450.9359999999999</v>
      </c>
      <c r="AR37" t="s">
        <v>388</v>
      </c>
      <c r="AS37">
        <v>4952</v>
      </c>
      <c r="AT37" t="s">
        <v>197</v>
      </c>
      <c r="BC37">
        <f>BE37*0.293</f>
        <v>87.313999999999993</v>
      </c>
      <c r="BD37" t="s">
        <v>388</v>
      </c>
      <c r="BE37">
        <v>298</v>
      </c>
      <c r="BF37" t="s">
        <v>197</v>
      </c>
      <c r="BK37">
        <f>BM37*0.293</f>
        <v>20.216999999999999</v>
      </c>
      <c r="BL37" t="s">
        <v>388</v>
      </c>
      <c r="BM37">
        <v>69</v>
      </c>
      <c r="BN37" t="s">
        <v>197</v>
      </c>
      <c r="BO37">
        <v>7.8</v>
      </c>
      <c r="CE37">
        <v>12.8</v>
      </c>
      <c r="CI37">
        <v>86.35</v>
      </c>
      <c r="CJ37" t="s">
        <v>133</v>
      </c>
      <c r="CK37">
        <v>8.66</v>
      </c>
      <c r="CL37" t="s">
        <v>133</v>
      </c>
      <c r="CM37">
        <v>3.79</v>
      </c>
      <c r="CN37" t="s">
        <v>133</v>
      </c>
      <c r="CO37">
        <v>1.05</v>
      </c>
      <c r="CP37" t="s">
        <v>133</v>
      </c>
      <c r="CQ37">
        <v>0.05</v>
      </c>
      <c r="CR37" t="s">
        <v>133</v>
      </c>
      <c r="CS37">
        <v>0.15</v>
      </c>
      <c r="CT37" t="s">
        <v>133</v>
      </c>
      <c r="DE37" t="s">
        <v>226</v>
      </c>
      <c r="DF37" t="s">
        <v>210</v>
      </c>
      <c r="DG37" t="s">
        <v>227</v>
      </c>
      <c r="DH37" t="s">
        <v>228</v>
      </c>
      <c r="DI37" t="s">
        <v>200</v>
      </c>
      <c r="DJ37" t="s">
        <v>229</v>
      </c>
      <c r="DZ37">
        <v>12.8</v>
      </c>
      <c r="EA37">
        <v>2.27</v>
      </c>
      <c r="EB37" t="s">
        <v>133</v>
      </c>
      <c r="EC37">
        <v>9.9700000000000006</v>
      </c>
      <c r="ED37">
        <f>EF37*0.293</f>
        <v>2.637</v>
      </c>
      <c r="EE37" t="s">
        <v>388</v>
      </c>
      <c r="EF37">
        <v>9</v>
      </c>
      <c r="EG37" t="s">
        <v>197</v>
      </c>
      <c r="EH37">
        <f>EJ37*0.293</f>
        <v>1.758</v>
      </c>
      <c r="EI37" t="s">
        <v>388</v>
      </c>
      <c r="EJ37">
        <v>6</v>
      </c>
      <c r="EK37" t="s">
        <v>197</v>
      </c>
      <c r="EL37">
        <v>423</v>
      </c>
      <c r="EM37" t="s">
        <v>197</v>
      </c>
      <c r="EN37">
        <f>EP37*0.293</f>
        <v>20.216999999999999</v>
      </c>
      <c r="EO37" t="s">
        <v>388</v>
      </c>
      <c r="EP37">
        <v>69</v>
      </c>
      <c r="EQ37" t="s">
        <v>197</v>
      </c>
      <c r="ER37">
        <f>ET37*0.293</f>
        <v>20.216999999999999</v>
      </c>
      <c r="ES37" t="s">
        <v>388</v>
      </c>
      <c r="ET37">
        <v>69</v>
      </c>
      <c r="EU37" t="s">
        <v>197</v>
      </c>
      <c r="EV37">
        <f>EX37*0.293</f>
        <v>6.4166999999999996</v>
      </c>
      <c r="EW37" t="s">
        <v>388</v>
      </c>
      <c r="EX37">
        <v>21.9</v>
      </c>
      <c r="EY37" t="s">
        <v>197</v>
      </c>
      <c r="EZ37">
        <f>FB37*0.293</f>
        <v>0.21095999999999998</v>
      </c>
      <c r="FA37" t="s">
        <v>388</v>
      </c>
      <c r="FB37">
        <v>0.72</v>
      </c>
      <c r="FC37" t="s">
        <v>197</v>
      </c>
      <c r="FD37">
        <f>FF37*0.293</f>
        <v>5.2739999999999995E-2</v>
      </c>
      <c r="FE37" t="s">
        <v>388</v>
      </c>
      <c r="FF37">
        <v>0.18</v>
      </c>
      <c r="FG37" t="s">
        <v>197</v>
      </c>
    </row>
    <row r="38" spans="1:167" x14ac:dyDescent="0.35">
      <c r="A38" t="s">
        <v>230</v>
      </c>
      <c r="B38" s="2">
        <v>41682</v>
      </c>
      <c r="C38" t="s">
        <v>125</v>
      </c>
      <c r="D38" t="s">
        <v>215</v>
      </c>
      <c r="E38" s="3">
        <f>G38</f>
        <v>1470</v>
      </c>
      <c r="F38" t="s">
        <v>206</v>
      </c>
      <c r="G38" s="3">
        <v>1470</v>
      </c>
      <c r="H38" t="s">
        <v>206</v>
      </c>
      <c r="I38">
        <v>10</v>
      </c>
      <c r="J38">
        <f>L38*0.293</f>
        <v>22.561</v>
      </c>
      <c r="K38" t="s">
        <v>206</v>
      </c>
      <c r="L38">
        <v>77</v>
      </c>
      <c r="M38" t="s">
        <v>127</v>
      </c>
      <c r="R38">
        <f>T38*0.293</f>
        <v>164.07999999999998</v>
      </c>
      <c r="S38" t="s">
        <v>388</v>
      </c>
      <c r="T38">
        <v>560</v>
      </c>
      <c r="U38" t="s">
        <v>216</v>
      </c>
      <c r="V38">
        <f>X38*0.293</f>
        <v>11.427</v>
      </c>
      <c r="W38" t="s">
        <v>388</v>
      </c>
      <c r="X38">
        <v>39</v>
      </c>
      <c r="Y38" t="s">
        <v>128</v>
      </c>
      <c r="Z38">
        <v>25</v>
      </c>
      <c r="AA38">
        <v>1.1000000000000001</v>
      </c>
      <c r="AB38" t="s">
        <v>217</v>
      </c>
      <c r="AC38">
        <v>1.1000000000000001</v>
      </c>
      <c r="AD38" t="s">
        <v>217</v>
      </c>
      <c r="AE38">
        <f>AG38*5.2</f>
        <v>306.8</v>
      </c>
      <c r="AF38" t="s">
        <v>217</v>
      </c>
      <c r="AG38">
        <v>59</v>
      </c>
      <c r="AH38" t="s">
        <v>218</v>
      </c>
      <c r="AK38">
        <f>AM38*39</f>
        <v>175.5</v>
      </c>
      <c r="AL38" t="s">
        <v>220</v>
      </c>
      <c r="AM38">
        <v>4.5</v>
      </c>
      <c r="AN38" t="s">
        <v>134</v>
      </c>
      <c r="AO38">
        <v>59</v>
      </c>
      <c r="AP38" t="s">
        <v>220</v>
      </c>
      <c r="AQ38">
        <f>0.293*AS38</f>
        <v>2824.52</v>
      </c>
      <c r="AR38" t="s">
        <v>388</v>
      </c>
      <c r="AS38">
        <v>9640</v>
      </c>
      <c r="AT38" t="s">
        <v>130</v>
      </c>
      <c r="AU38">
        <f t="shared" si="13"/>
        <v>79.11</v>
      </c>
      <c r="AV38" t="s">
        <v>388</v>
      </c>
      <c r="AW38">
        <v>270</v>
      </c>
      <c r="AX38" t="s">
        <v>130</v>
      </c>
      <c r="BC38">
        <v>73</v>
      </c>
      <c r="BD38" t="s">
        <v>388</v>
      </c>
      <c r="BE38">
        <v>73</v>
      </c>
      <c r="BF38" t="s">
        <v>221</v>
      </c>
      <c r="BK38">
        <v>11</v>
      </c>
      <c r="BL38" t="s">
        <v>222</v>
      </c>
      <c r="BM38">
        <v>11</v>
      </c>
      <c r="BN38" t="s">
        <v>222</v>
      </c>
      <c r="BO38">
        <v>7.1</v>
      </c>
      <c r="BP38">
        <v>1.4</v>
      </c>
      <c r="BQ38" t="s">
        <v>133</v>
      </c>
      <c r="BR38">
        <v>0.63</v>
      </c>
      <c r="BS38" t="s">
        <v>133</v>
      </c>
      <c r="BT38">
        <v>2.8</v>
      </c>
      <c r="BU38" t="s">
        <v>133</v>
      </c>
      <c r="BW38">
        <v>4.5</v>
      </c>
      <c r="BX38" t="s">
        <v>133</v>
      </c>
      <c r="BY38">
        <v>19</v>
      </c>
      <c r="BZ38" t="s">
        <v>133</v>
      </c>
      <c r="CA38">
        <v>39</v>
      </c>
      <c r="CB38" t="s">
        <v>133</v>
      </c>
      <c r="CC38">
        <v>35</v>
      </c>
      <c r="CD38" t="s">
        <v>133</v>
      </c>
      <c r="CE38">
        <v>171</v>
      </c>
      <c r="CF38" t="s">
        <v>134</v>
      </c>
      <c r="CG38">
        <v>100</v>
      </c>
      <c r="CH38" t="s">
        <v>133</v>
      </c>
      <c r="CI38">
        <v>92</v>
      </c>
      <c r="CJ38" t="s">
        <v>133</v>
      </c>
      <c r="CK38">
        <v>5</v>
      </c>
      <c r="CL38" t="s">
        <v>133</v>
      </c>
      <c r="CM38">
        <v>2.6</v>
      </c>
      <c r="CN38" t="s">
        <v>133</v>
      </c>
      <c r="CO38">
        <v>0.6</v>
      </c>
      <c r="CP38" t="s">
        <v>133</v>
      </c>
      <c r="CQ38">
        <v>0.05</v>
      </c>
      <c r="CR38" t="s">
        <v>133</v>
      </c>
      <c r="CS38">
        <v>0.05</v>
      </c>
      <c r="CT38" t="s">
        <v>133</v>
      </c>
      <c r="CU38">
        <v>7.3</v>
      </c>
      <c r="CV38" t="s">
        <v>135</v>
      </c>
      <c r="CW38">
        <v>4.7</v>
      </c>
      <c r="CX38" t="s">
        <v>135</v>
      </c>
      <c r="DA38">
        <v>35</v>
      </c>
      <c r="DB38" t="s">
        <v>206</v>
      </c>
      <c r="DE38" t="s">
        <v>226</v>
      </c>
      <c r="DF38" t="s">
        <v>210</v>
      </c>
      <c r="DG38" t="s">
        <v>227</v>
      </c>
      <c r="DH38" t="s">
        <v>231</v>
      </c>
      <c r="DI38" t="s">
        <v>194</v>
      </c>
    </row>
    <row r="39" spans="1:167" x14ac:dyDescent="0.35">
      <c r="B39" s="2">
        <v>42766</v>
      </c>
      <c r="G39" s="3"/>
      <c r="N39">
        <f t="shared" ref="N39:N51" si="14">P39*0.293</f>
        <v>19.631</v>
      </c>
      <c r="O39" t="s">
        <v>388</v>
      </c>
      <c r="P39" t="s">
        <v>142</v>
      </c>
      <c r="Q39" t="s">
        <v>197</v>
      </c>
      <c r="AE39">
        <f t="shared" ref="AE39:AE51" si="15">AG39*0.293</f>
        <v>259.30500000000001</v>
      </c>
      <c r="AF39" t="s">
        <v>217</v>
      </c>
      <c r="AG39">
        <v>885</v>
      </c>
      <c r="AH39" t="s">
        <v>197</v>
      </c>
      <c r="AO39">
        <f t="shared" ref="AO39:AO51" si="16">EL39*0.293</f>
        <v>108.41</v>
      </c>
      <c r="AP39" t="s">
        <v>388</v>
      </c>
      <c r="AQ39">
        <f t="shared" ref="AQ39:AQ51" si="17">AS39*0.293</f>
        <v>610.31899999999996</v>
      </c>
      <c r="AR39" t="s">
        <v>388</v>
      </c>
      <c r="AS39">
        <v>2083</v>
      </c>
      <c r="AT39" t="s">
        <v>197</v>
      </c>
      <c r="BC39">
        <f t="shared" ref="BC39:BC51" si="18">BE39*0.293</f>
        <v>72.956999999999994</v>
      </c>
      <c r="BD39" t="s">
        <v>388</v>
      </c>
      <c r="BE39">
        <v>249</v>
      </c>
      <c r="BF39" t="s">
        <v>197</v>
      </c>
      <c r="BK39">
        <f t="shared" ref="BK39:BK51" si="19">BM39*0.293</f>
        <v>19.631</v>
      </c>
      <c r="BL39" t="s">
        <v>388</v>
      </c>
      <c r="BM39">
        <v>67</v>
      </c>
      <c r="BN39" t="s">
        <v>197</v>
      </c>
      <c r="BO39">
        <v>5.9</v>
      </c>
      <c r="CE39">
        <v>6.16</v>
      </c>
      <c r="CI39">
        <v>61.92</v>
      </c>
      <c r="CJ39" t="s">
        <v>133</v>
      </c>
      <c r="CK39">
        <v>12.32</v>
      </c>
      <c r="CL39" t="s">
        <v>133</v>
      </c>
      <c r="CM39">
        <v>5.63</v>
      </c>
      <c r="CN39" t="s">
        <v>133</v>
      </c>
      <c r="CO39">
        <v>1.74</v>
      </c>
      <c r="CP39" t="s">
        <v>133</v>
      </c>
      <c r="CQ39">
        <v>18</v>
      </c>
      <c r="CR39" t="s">
        <v>133</v>
      </c>
      <c r="CS39">
        <v>0.44</v>
      </c>
      <c r="CT39" t="s">
        <v>133</v>
      </c>
      <c r="DF39" t="s">
        <v>191</v>
      </c>
      <c r="DG39" t="s">
        <v>232</v>
      </c>
      <c r="DH39" t="s">
        <v>233</v>
      </c>
      <c r="DI39" t="s">
        <v>200</v>
      </c>
      <c r="DJ39" t="s">
        <v>201</v>
      </c>
      <c r="DZ39">
        <v>7.51</v>
      </c>
      <c r="EA39">
        <v>3.35</v>
      </c>
      <c r="EB39" t="s">
        <v>133</v>
      </c>
      <c r="EC39">
        <v>5.03</v>
      </c>
      <c r="ED39">
        <f t="shared" ref="ED39:ED51" si="20">EF39*0.293</f>
        <v>1.758</v>
      </c>
      <c r="EE39" t="s">
        <v>388</v>
      </c>
      <c r="EF39">
        <v>6</v>
      </c>
      <c r="EG39" t="s">
        <v>197</v>
      </c>
      <c r="EH39">
        <f t="shared" ref="EH39:EH51" si="21">EJ39*0.293</f>
        <v>2.9299999999999997</v>
      </c>
      <c r="EI39" t="s">
        <v>388</v>
      </c>
      <c r="EJ39">
        <v>10</v>
      </c>
      <c r="EK39" t="s">
        <v>197</v>
      </c>
      <c r="EL39">
        <v>370</v>
      </c>
      <c r="EM39" t="s">
        <v>197</v>
      </c>
      <c r="EN39">
        <f t="shared" ref="EN39:EN51" si="22">EP39*0.293</f>
        <v>19.631</v>
      </c>
      <c r="EO39" t="s">
        <v>388</v>
      </c>
      <c r="EP39">
        <v>67</v>
      </c>
      <c r="EQ39" t="s">
        <v>197</v>
      </c>
      <c r="ER39">
        <f t="shared" ref="ER39:ER51" si="23">ET39*0.293</f>
        <v>19.631</v>
      </c>
      <c r="ES39" t="s">
        <v>388</v>
      </c>
      <c r="ET39">
        <v>67</v>
      </c>
      <c r="EU39" t="s">
        <v>197</v>
      </c>
      <c r="EV39">
        <f t="shared" ref="EV39:EV51" si="24">EX39*0.293</f>
        <v>13.507299999999999</v>
      </c>
      <c r="EW39" t="s">
        <v>388</v>
      </c>
      <c r="EX39">
        <v>46.1</v>
      </c>
      <c r="EY39" t="s">
        <v>197</v>
      </c>
      <c r="EZ39">
        <f t="shared" ref="EZ39:EZ51" si="25">FB39*0.293</f>
        <v>3.2230000000000002E-2</v>
      </c>
      <c r="FA39" t="s">
        <v>388</v>
      </c>
      <c r="FB39">
        <v>0.11</v>
      </c>
      <c r="FC39" t="s">
        <v>197</v>
      </c>
      <c r="FD39">
        <f t="shared" ref="FD39:FD51" si="26">FF39*0.293</f>
        <v>3.2230000000000002E-2</v>
      </c>
      <c r="FE39" t="s">
        <v>388</v>
      </c>
      <c r="FF39">
        <v>0.11</v>
      </c>
      <c r="FG39" t="s">
        <v>197</v>
      </c>
    </row>
    <row r="40" spans="1:167" x14ac:dyDescent="0.35">
      <c r="B40" s="2">
        <v>43859</v>
      </c>
      <c r="G40" s="3"/>
      <c r="N40">
        <f t="shared" si="14"/>
        <v>9.9619999999999997</v>
      </c>
      <c r="O40" t="s">
        <v>388</v>
      </c>
      <c r="P40" t="s">
        <v>148</v>
      </c>
      <c r="Q40" t="s">
        <v>197</v>
      </c>
      <c r="AE40">
        <f t="shared" si="15"/>
        <v>193.673</v>
      </c>
      <c r="AF40" t="s">
        <v>217</v>
      </c>
      <c r="AG40">
        <v>661</v>
      </c>
      <c r="AH40" t="s">
        <v>197</v>
      </c>
      <c r="AO40">
        <f t="shared" si="16"/>
        <v>118.07899999999999</v>
      </c>
      <c r="AP40" t="s">
        <v>388</v>
      </c>
      <c r="AQ40">
        <f t="shared" si="17"/>
        <v>395.84299999999996</v>
      </c>
      <c r="AR40" t="s">
        <v>388</v>
      </c>
      <c r="AS40">
        <v>1351</v>
      </c>
      <c r="AT40" t="s">
        <v>197</v>
      </c>
      <c r="BC40">
        <f t="shared" si="18"/>
        <v>55.669999999999995</v>
      </c>
      <c r="BD40" t="s">
        <v>388</v>
      </c>
      <c r="BE40">
        <v>190</v>
      </c>
      <c r="BF40" t="s">
        <v>197</v>
      </c>
      <c r="BK40">
        <f t="shared" si="19"/>
        <v>9.9619999999999997</v>
      </c>
      <c r="BL40" t="s">
        <v>388</v>
      </c>
      <c r="BM40">
        <v>34</v>
      </c>
      <c r="BN40" t="s">
        <v>197</v>
      </c>
      <c r="BO40">
        <v>5.8</v>
      </c>
      <c r="CE40">
        <v>4.3099999999999996</v>
      </c>
      <c r="CI40">
        <v>55.32</v>
      </c>
      <c r="CJ40" t="s">
        <v>133</v>
      </c>
      <c r="CK40">
        <v>13</v>
      </c>
      <c r="CL40" t="s">
        <v>133</v>
      </c>
      <c r="CM40">
        <v>8.4700000000000006</v>
      </c>
      <c r="CN40" t="s">
        <v>133</v>
      </c>
      <c r="CO40">
        <v>1.2</v>
      </c>
      <c r="CP40" t="s">
        <v>133</v>
      </c>
      <c r="CQ40">
        <v>21</v>
      </c>
      <c r="CR40" t="s">
        <v>133</v>
      </c>
      <c r="CS40">
        <v>1.02</v>
      </c>
      <c r="CT40" t="s">
        <v>133</v>
      </c>
      <c r="DF40" t="s">
        <v>191</v>
      </c>
      <c r="DG40" t="s">
        <v>234</v>
      </c>
      <c r="DH40" t="s">
        <v>235</v>
      </c>
      <c r="DI40" t="s">
        <v>200</v>
      </c>
      <c r="DJ40" t="s">
        <v>201</v>
      </c>
      <c r="DZ40">
        <v>5.45</v>
      </c>
      <c r="EA40">
        <v>2.8</v>
      </c>
      <c r="EB40" t="s">
        <v>133</v>
      </c>
      <c r="EC40">
        <v>4.26</v>
      </c>
      <c r="ED40">
        <f t="shared" si="20"/>
        <v>4.3949999999999996</v>
      </c>
      <c r="EE40" t="s">
        <v>388</v>
      </c>
      <c r="EF40">
        <v>15</v>
      </c>
      <c r="EG40" t="s">
        <v>197</v>
      </c>
      <c r="EH40">
        <f t="shared" si="21"/>
        <v>2.9299999999999997</v>
      </c>
      <c r="EI40" t="s">
        <v>388</v>
      </c>
      <c r="EJ40">
        <v>10</v>
      </c>
      <c r="EK40" t="s">
        <v>197</v>
      </c>
      <c r="EL40">
        <v>403</v>
      </c>
      <c r="EM40" t="s">
        <v>197</v>
      </c>
      <c r="EN40">
        <f t="shared" si="22"/>
        <v>9.9619999999999997</v>
      </c>
      <c r="EO40" t="s">
        <v>388</v>
      </c>
      <c r="EP40">
        <v>34</v>
      </c>
      <c r="EQ40" t="s">
        <v>197</v>
      </c>
      <c r="ER40">
        <f t="shared" si="23"/>
        <v>9.9619999999999997</v>
      </c>
      <c r="ES40" t="s">
        <v>388</v>
      </c>
      <c r="ET40">
        <v>34</v>
      </c>
      <c r="EU40" t="s">
        <v>197</v>
      </c>
      <c r="EV40">
        <f t="shared" si="24"/>
        <v>5.6841999999999988</v>
      </c>
      <c r="EW40" t="s">
        <v>388</v>
      </c>
      <c r="EX40">
        <v>19.399999999999999</v>
      </c>
      <c r="EY40" t="s">
        <v>197</v>
      </c>
      <c r="EZ40">
        <f t="shared" si="25"/>
        <v>3.2230000000000002E-2</v>
      </c>
      <c r="FA40" t="s">
        <v>388</v>
      </c>
      <c r="FB40">
        <v>0.11</v>
      </c>
      <c r="FC40" t="s">
        <v>197</v>
      </c>
      <c r="FD40">
        <f t="shared" si="26"/>
        <v>3.2230000000000002E-2</v>
      </c>
      <c r="FE40" t="s">
        <v>388</v>
      </c>
      <c r="FF40">
        <v>0.11</v>
      </c>
      <c r="FG40" t="s">
        <v>197</v>
      </c>
      <c r="FH40">
        <f>FJ40*0.293</f>
        <v>12.305999999999999</v>
      </c>
      <c r="FI40" t="s">
        <v>388</v>
      </c>
      <c r="FJ40">
        <v>42</v>
      </c>
      <c r="FK40" t="s">
        <v>197</v>
      </c>
    </row>
    <row r="41" spans="1:167" x14ac:dyDescent="0.35">
      <c r="B41" s="2">
        <v>43859</v>
      </c>
      <c r="G41" s="3"/>
      <c r="N41">
        <f t="shared" si="14"/>
        <v>9.9619999999999997</v>
      </c>
      <c r="O41" t="s">
        <v>388</v>
      </c>
      <c r="P41" t="s">
        <v>148</v>
      </c>
      <c r="Q41" t="s">
        <v>197</v>
      </c>
      <c r="AE41">
        <f t="shared" si="15"/>
        <v>195.72399999999999</v>
      </c>
      <c r="AF41" t="s">
        <v>217</v>
      </c>
      <c r="AG41">
        <v>668</v>
      </c>
      <c r="AH41" t="s">
        <v>197</v>
      </c>
      <c r="AO41">
        <f t="shared" si="16"/>
        <v>130.09199999999998</v>
      </c>
      <c r="AP41" t="s">
        <v>388</v>
      </c>
      <c r="AQ41">
        <f t="shared" si="17"/>
        <v>331.96899999999999</v>
      </c>
      <c r="AR41" t="s">
        <v>388</v>
      </c>
      <c r="AS41">
        <v>1133</v>
      </c>
      <c r="AT41" t="s">
        <v>197</v>
      </c>
      <c r="BC41">
        <f t="shared" si="18"/>
        <v>57.720999999999997</v>
      </c>
      <c r="BD41" t="s">
        <v>388</v>
      </c>
      <c r="BE41">
        <v>197</v>
      </c>
      <c r="BF41" t="s">
        <v>197</v>
      </c>
      <c r="BK41">
        <f t="shared" si="19"/>
        <v>9.9619999999999997</v>
      </c>
      <c r="BL41" t="s">
        <v>388</v>
      </c>
      <c r="BM41">
        <v>34</v>
      </c>
      <c r="BN41" t="s">
        <v>197</v>
      </c>
      <c r="BO41">
        <v>5.6</v>
      </c>
      <c r="CE41">
        <v>3.89</v>
      </c>
      <c r="CI41">
        <v>47.47</v>
      </c>
      <c r="CJ41" t="s">
        <v>133</v>
      </c>
      <c r="CK41">
        <v>13.76</v>
      </c>
      <c r="CL41" t="s">
        <v>133</v>
      </c>
      <c r="CM41">
        <v>9.5299999999999994</v>
      </c>
      <c r="CN41" t="s">
        <v>133</v>
      </c>
      <c r="CO41">
        <v>1.22</v>
      </c>
      <c r="CP41" t="s">
        <v>133</v>
      </c>
      <c r="CQ41">
        <v>27</v>
      </c>
      <c r="CR41" t="s">
        <v>133</v>
      </c>
      <c r="CS41">
        <v>1.04</v>
      </c>
      <c r="CT41" t="s">
        <v>133</v>
      </c>
      <c r="DF41" t="s">
        <v>191</v>
      </c>
      <c r="DG41" t="s">
        <v>236</v>
      </c>
      <c r="DH41" t="s">
        <v>237</v>
      </c>
      <c r="DI41" t="s">
        <v>200</v>
      </c>
      <c r="DJ41" t="s">
        <v>201</v>
      </c>
      <c r="DZ41">
        <v>5.33</v>
      </c>
      <c r="EA41">
        <v>2.6</v>
      </c>
      <c r="EB41" t="s">
        <v>133</v>
      </c>
      <c r="EC41">
        <v>3.45</v>
      </c>
      <c r="ED41">
        <f t="shared" si="20"/>
        <v>4.3949999999999996</v>
      </c>
      <c r="EE41" t="s">
        <v>388</v>
      </c>
      <c r="EF41">
        <v>15</v>
      </c>
      <c r="EG41" t="s">
        <v>197</v>
      </c>
      <c r="EH41">
        <f t="shared" si="21"/>
        <v>2.9299999999999997</v>
      </c>
      <c r="EI41" t="s">
        <v>388</v>
      </c>
      <c r="EJ41">
        <v>10</v>
      </c>
      <c r="EK41" t="s">
        <v>197</v>
      </c>
      <c r="EL41">
        <v>444</v>
      </c>
      <c r="EM41" t="s">
        <v>197</v>
      </c>
      <c r="EN41">
        <f t="shared" si="22"/>
        <v>9.9619999999999997</v>
      </c>
      <c r="EO41" t="s">
        <v>388</v>
      </c>
      <c r="EP41">
        <v>34</v>
      </c>
      <c r="EQ41" t="s">
        <v>197</v>
      </c>
      <c r="ER41">
        <f t="shared" si="23"/>
        <v>9.9619999999999997</v>
      </c>
      <c r="ES41" t="s">
        <v>388</v>
      </c>
      <c r="ET41">
        <v>34</v>
      </c>
      <c r="EU41" t="s">
        <v>197</v>
      </c>
      <c r="EV41">
        <f t="shared" si="24"/>
        <v>3.8089999999999997</v>
      </c>
      <c r="EW41" t="s">
        <v>388</v>
      </c>
      <c r="EX41">
        <v>13</v>
      </c>
      <c r="EY41" t="s">
        <v>197</v>
      </c>
      <c r="EZ41">
        <f t="shared" si="25"/>
        <v>3.2230000000000002E-2</v>
      </c>
      <c r="FA41" t="s">
        <v>388</v>
      </c>
      <c r="FB41">
        <v>0.11</v>
      </c>
      <c r="FC41" t="s">
        <v>197</v>
      </c>
      <c r="FD41">
        <f t="shared" si="26"/>
        <v>3.2230000000000002E-2</v>
      </c>
      <c r="FE41" t="s">
        <v>388</v>
      </c>
      <c r="FF41">
        <v>0.11</v>
      </c>
      <c r="FG41" t="s">
        <v>197</v>
      </c>
      <c r="FH41">
        <f t="shared" ref="FH41:FH45" si="27">FJ41*0.293</f>
        <v>10.548</v>
      </c>
      <c r="FI41" t="s">
        <v>388</v>
      </c>
      <c r="FJ41">
        <v>36</v>
      </c>
      <c r="FK41" t="s">
        <v>197</v>
      </c>
    </row>
    <row r="42" spans="1:167" x14ac:dyDescent="0.35">
      <c r="B42" s="2">
        <v>43132</v>
      </c>
      <c r="G42" s="3"/>
      <c r="N42">
        <f t="shared" si="14"/>
        <v>11.719999999999999</v>
      </c>
      <c r="O42" t="s">
        <v>388</v>
      </c>
      <c r="P42" t="s">
        <v>173</v>
      </c>
      <c r="Q42" t="s">
        <v>197</v>
      </c>
      <c r="AE42">
        <f t="shared" si="15"/>
        <v>214.476</v>
      </c>
      <c r="AF42" t="s">
        <v>217</v>
      </c>
      <c r="AG42">
        <v>732</v>
      </c>
      <c r="AH42" t="s">
        <v>197</v>
      </c>
      <c r="AO42">
        <f t="shared" si="16"/>
        <v>166.71699999999998</v>
      </c>
      <c r="AP42" t="s">
        <v>388</v>
      </c>
      <c r="AQ42">
        <f t="shared" si="17"/>
        <v>617.05799999999999</v>
      </c>
      <c r="AR42" t="s">
        <v>388</v>
      </c>
      <c r="AS42">
        <v>2106</v>
      </c>
      <c r="AT42" t="s">
        <v>197</v>
      </c>
      <c r="BC42">
        <f t="shared" si="18"/>
        <v>76.179999999999993</v>
      </c>
      <c r="BD42" t="s">
        <v>388</v>
      </c>
      <c r="BE42">
        <v>260</v>
      </c>
      <c r="BF42" t="s">
        <v>197</v>
      </c>
      <c r="BK42">
        <f t="shared" si="19"/>
        <v>11.719999999999999</v>
      </c>
      <c r="BL42" t="s">
        <v>388</v>
      </c>
      <c r="BM42">
        <v>40</v>
      </c>
      <c r="BN42" t="s">
        <v>197</v>
      </c>
      <c r="BO42">
        <v>6.4</v>
      </c>
      <c r="CE42">
        <v>6.43</v>
      </c>
      <c r="CI42">
        <v>66.48</v>
      </c>
      <c r="CJ42" t="s">
        <v>133</v>
      </c>
      <c r="CK42">
        <v>13.67</v>
      </c>
      <c r="CL42" t="s">
        <v>133</v>
      </c>
      <c r="CM42">
        <v>9.2100000000000009</v>
      </c>
      <c r="CN42" t="s">
        <v>133</v>
      </c>
      <c r="CO42">
        <v>1.1100000000000001</v>
      </c>
      <c r="CP42" t="s">
        <v>133</v>
      </c>
      <c r="CQ42">
        <v>9</v>
      </c>
      <c r="CR42" t="s">
        <v>133</v>
      </c>
      <c r="CS42">
        <v>0.47</v>
      </c>
      <c r="CT42" t="s">
        <v>133</v>
      </c>
      <c r="DF42" t="s">
        <v>191</v>
      </c>
      <c r="DG42" t="s">
        <v>238</v>
      </c>
      <c r="DH42" t="s">
        <v>239</v>
      </c>
      <c r="DI42" t="s">
        <v>200</v>
      </c>
      <c r="DJ42" t="s">
        <v>201</v>
      </c>
      <c r="DZ42">
        <v>7.07</v>
      </c>
      <c r="EA42">
        <v>2.2999999999999998</v>
      </c>
      <c r="EB42" t="s">
        <v>133</v>
      </c>
      <c r="EC42">
        <v>4.8600000000000003</v>
      </c>
      <c r="ED42">
        <f t="shared" si="20"/>
        <v>1.758</v>
      </c>
      <c r="EE42" t="s">
        <v>388</v>
      </c>
      <c r="EF42">
        <v>6</v>
      </c>
      <c r="EG42" t="s">
        <v>197</v>
      </c>
      <c r="EH42">
        <f t="shared" si="21"/>
        <v>2.0509999999999997</v>
      </c>
      <c r="EI42" t="s">
        <v>388</v>
      </c>
      <c r="EJ42">
        <v>7</v>
      </c>
      <c r="EK42" t="s">
        <v>197</v>
      </c>
      <c r="EL42">
        <v>569</v>
      </c>
      <c r="EM42" t="s">
        <v>197</v>
      </c>
      <c r="EN42">
        <f t="shared" si="22"/>
        <v>11.719999999999999</v>
      </c>
      <c r="EO42" t="s">
        <v>388</v>
      </c>
      <c r="EP42">
        <v>40</v>
      </c>
      <c r="EQ42" t="s">
        <v>197</v>
      </c>
      <c r="ER42">
        <f t="shared" si="23"/>
        <v>11.719999999999999</v>
      </c>
      <c r="ES42" t="s">
        <v>388</v>
      </c>
      <c r="ET42">
        <v>40</v>
      </c>
      <c r="EU42" t="s">
        <v>197</v>
      </c>
      <c r="EV42">
        <f t="shared" si="24"/>
        <v>5.3033000000000001</v>
      </c>
      <c r="EW42" t="s">
        <v>388</v>
      </c>
      <c r="EX42">
        <v>18.100000000000001</v>
      </c>
      <c r="EY42" t="s">
        <v>197</v>
      </c>
      <c r="EZ42">
        <f t="shared" si="25"/>
        <v>3.2230000000000002E-2</v>
      </c>
      <c r="FA42" t="s">
        <v>388</v>
      </c>
      <c r="FB42">
        <v>0.11</v>
      </c>
      <c r="FC42" t="s">
        <v>197</v>
      </c>
      <c r="FD42">
        <f t="shared" si="26"/>
        <v>3.2230000000000002E-2</v>
      </c>
      <c r="FE42" t="s">
        <v>388</v>
      </c>
      <c r="FF42">
        <v>0.11</v>
      </c>
      <c r="FG42" t="s">
        <v>197</v>
      </c>
      <c r="FH42">
        <f t="shared" si="27"/>
        <v>14.649999999999999</v>
      </c>
      <c r="FI42" t="s">
        <v>388</v>
      </c>
      <c r="FJ42">
        <v>50</v>
      </c>
      <c r="FK42" t="s">
        <v>197</v>
      </c>
    </row>
    <row r="43" spans="1:167" x14ac:dyDescent="0.35">
      <c r="B43" s="2">
        <v>43132</v>
      </c>
      <c r="G43" s="3"/>
      <c r="N43">
        <f t="shared" si="14"/>
        <v>10.548</v>
      </c>
      <c r="O43" t="s">
        <v>388</v>
      </c>
      <c r="P43" t="s">
        <v>178</v>
      </c>
      <c r="Q43" t="s">
        <v>197</v>
      </c>
      <c r="AE43">
        <f t="shared" si="15"/>
        <v>181.07399999999998</v>
      </c>
      <c r="AF43" t="s">
        <v>217</v>
      </c>
      <c r="AG43">
        <v>618</v>
      </c>
      <c r="AH43" t="s">
        <v>197</v>
      </c>
      <c r="AO43">
        <f t="shared" si="16"/>
        <v>118.66499999999999</v>
      </c>
      <c r="AP43" t="s">
        <v>388</v>
      </c>
      <c r="AQ43">
        <f t="shared" si="17"/>
        <v>528.279</v>
      </c>
      <c r="AR43" t="s">
        <v>388</v>
      </c>
      <c r="AS43">
        <v>1803</v>
      </c>
      <c r="AT43" t="s">
        <v>197</v>
      </c>
      <c r="BC43">
        <f t="shared" si="18"/>
        <v>76.179999999999993</v>
      </c>
      <c r="BD43" t="s">
        <v>388</v>
      </c>
      <c r="BE43">
        <v>260</v>
      </c>
      <c r="BF43" t="s">
        <v>197</v>
      </c>
      <c r="BK43">
        <f t="shared" si="19"/>
        <v>10.548</v>
      </c>
      <c r="BL43" t="s">
        <v>388</v>
      </c>
      <c r="BM43">
        <v>36</v>
      </c>
      <c r="BN43" t="s">
        <v>197</v>
      </c>
      <c r="BO43">
        <v>6.1</v>
      </c>
      <c r="CE43">
        <v>5.57</v>
      </c>
      <c r="CI43">
        <v>62.5</v>
      </c>
      <c r="CJ43" t="s">
        <v>133</v>
      </c>
      <c r="CK43">
        <v>15.01</v>
      </c>
      <c r="CL43" t="s">
        <v>133</v>
      </c>
      <c r="CM43">
        <v>7.21</v>
      </c>
      <c r="CN43" t="s">
        <v>133</v>
      </c>
      <c r="CO43">
        <v>1.08</v>
      </c>
      <c r="CP43" t="s">
        <v>133</v>
      </c>
      <c r="CQ43">
        <v>13.5</v>
      </c>
      <c r="CR43" t="s">
        <v>133</v>
      </c>
      <c r="CS43">
        <v>0.69</v>
      </c>
      <c r="CT43" t="s">
        <v>133</v>
      </c>
      <c r="DF43" t="s">
        <v>191</v>
      </c>
      <c r="DG43" t="s">
        <v>240</v>
      </c>
      <c r="DH43" t="s">
        <v>241</v>
      </c>
      <c r="DI43" t="s">
        <v>200</v>
      </c>
      <c r="DJ43" t="s">
        <v>201</v>
      </c>
      <c r="DZ43">
        <v>6.44</v>
      </c>
      <c r="EA43">
        <v>3</v>
      </c>
      <c r="EB43" t="s">
        <v>133</v>
      </c>
      <c r="EC43">
        <v>4.16</v>
      </c>
      <c r="ED43">
        <f t="shared" si="20"/>
        <v>0.58599999999999997</v>
      </c>
      <c r="EE43" t="s">
        <v>388</v>
      </c>
      <c r="EF43">
        <v>2</v>
      </c>
      <c r="EG43" t="s">
        <v>197</v>
      </c>
      <c r="EH43">
        <f t="shared" si="21"/>
        <v>1.758</v>
      </c>
      <c r="EI43" t="s">
        <v>388</v>
      </c>
      <c r="EJ43">
        <v>6</v>
      </c>
      <c r="EK43" t="s">
        <v>197</v>
      </c>
      <c r="EL43">
        <v>405</v>
      </c>
      <c r="EM43" t="s">
        <v>197</v>
      </c>
      <c r="EN43">
        <f t="shared" si="22"/>
        <v>10.548</v>
      </c>
      <c r="EO43" t="s">
        <v>388</v>
      </c>
      <c r="EP43">
        <v>36</v>
      </c>
      <c r="EQ43" t="s">
        <v>197</v>
      </c>
      <c r="ER43">
        <f t="shared" si="23"/>
        <v>10.548</v>
      </c>
      <c r="ES43" t="s">
        <v>388</v>
      </c>
      <c r="ET43">
        <v>36</v>
      </c>
      <c r="EU43" t="s">
        <v>197</v>
      </c>
      <c r="EV43">
        <f t="shared" si="24"/>
        <v>6.504599999999999</v>
      </c>
      <c r="EW43" t="s">
        <v>388</v>
      </c>
      <c r="EX43">
        <v>22.2</v>
      </c>
      <c r="EY43" t="s">
        <v>197</v>
      </c>
      <c r="EZ43">
        <f t="shared" si="25"/>
        <v>4.6879999999999998E-2</v>
      </c>
      <c r="FA43" t="s">
        <v>388</v>
      </c>
      <c r="FB43">
        <v>0.16</v>
      </c>
      <c r="FC43" t="s">
        <v>197</v>
      </c>
      <c r="FD43">
        <f t="shared" si="26"/>
        <v>3.2230000000000002E-2</v>
      </c>
      <c r="FE43" t="s">
        <v>388</v>
      </c>
      <c r="FF43">
        <v>0.11</v>
      </c>
      <c r="FG43" t="s">
        <v>197</v>
      </c>
      <c r="FH43">
        <f t="shared" si="27"/>
        <v>18.459</v>
      </c>
      <c r="FI43" t="s">
        <v>388</v>
      </c>
      <c r="FJ43">
        <v>63</v>
      </c>
      <c r="FK43" t="s">
        <v>197</v>
      </c>
    </row>
    <row r="44" spans="1:167" x14ac:dyDescent="0.35">
      <c r="B44" s="2">
        <v>43474</v>
      </c>
      <c r="G44" s="3"/>
      <c r="N44">
        <f t="shared" si="14"/>
        <v>21.096</v>
      </c>
      <c r="O44" t="s">
        <v>388</v>
      </c>
      <c r="P44" t="s">
        <v>242</v>
      </c>
      <c r="Q44" t="s">
        <v>197</v>
      </c>
      <c r="AE44">
        <f t="shared" si="15"/>
        <v>232.93499999999997</v>
      </c>
      <c r="AF44" t="s">
        <v>217</v>
      </c>
      <c r="AG44">
        <v>795</v>
      </c>
      <c r="AH44" t="s">
        <v>197</v>
      </c>
      <c r="AO44">
        <f t="shared" si="16"/>
        <v>131.26399999999998</v>
      </c>
      <c r="AP44" t="s">
        <v>388</v>
      </c>
      <c r="AQ44">
        <f t="shared" si="17"/>
        <v>440.96499999999997</v>
      </c>
      <c r="AR44" t="s">
        <v>388</v>
      </c>
      <c r="AS44">
        <v>1505</v>
      </c>
      <c r="AT44" t="s">
        <v>197</v>
      </c>
      <c r="BC44">
        <f t="shared" si="18"/>
        <v>72.077999999999989</v>
      </c>
      <c r="BD44" t="s">
        <v>388</v>
      </c>
      <c r="BE44">
        <v>246</v>
      </c>
      <c r="BF44" t="s">
        <v>197</v>
      </c>
      <c r="BK44">
        <f t="shared" si="19"/>
        <v>21.096</v>
      </c>
      <c r="BL44" t="s">
        <v>388</v>
      </c>
      <c r="BM44">
        <v>72</v>
      </c>
      <c r="BN44" t="s">
        <v>197</v>
      </c>
      <c r="BO44">
        <v>6.2</v>
      </c>
      <c r="CE44">
        <v>4.9400000000000004</v>
      </c>
      <c r="CI44">
        <v>59.89</v>
      </c>
      <c r="CJ44" t="s">
        <v>133</v>
      </c>
      <c r="CK44">
        <v>16.34</v>
      </c>
      <c r="CL44" t="s">
        <v>133</v>
      </c>
      <c r="CM44">
        <v>9.14</v>
      </c>
      <c r="CN44" t="s">
        <v>133</v>
      </c>
      <c r="CO44">
        <v>2.48</v>
      </c>
      <c r="CP44" t="s">
        <v>133</v>
      </c>
      <c r="CQ44">
        <v>12</v>
      </c>
      <c r="CR44" t="s">
        <v>133</v>
      </c>
      <c r="CS44">
        <v>0.2</v>
      </c>
      <c r="CT44" t="s">
        <v>133</v>
      </c>
      <c r="DF44" t="s">
        <v>191</v>
      </c>
      <c r="DG44" t="s">
        <v>244</v>
      </c>
      <c r="DH44" t="s">
        <v>245</v>
      </c>
      <c r="DI44" t="s">
        <v>200</v>
      </c>
      <c r="DJ44" t="s">
        <v>246</v>
      </c>
      <c r="DZ44">
        <v>5.61</v>
      </c>
      <c r="EA44">
        <v>2.7</v>
      </c>
      <c r="EB44" t="s">
        <v>133</v>
      </c>
      <c r="EC44">
        <v>3.67</v>
      </c>
      <c r="ED44">
        <f t="shared" si="20"/>
        <v>0.29299999999999998</v>
      </c>
      <c r="EE44" t="s">
        <v>388</v>
      </c>
      <c r="EF44">
        <v>1</v>
      </c>
      <c r="EG44" t="s">
        <v>197</v>
      </c>
      <c r="EH44">
        <f t="shared" si="21"/>
        <v>3.8089999999999997</v>
      </c>
      <c r="EI44" t="s">
        <v>388</v>
      </c>
      <c r="EJ44">
        <v>13</v>
      </c>
      <c r="EK44" t="s">
        <v>197</v>
      </c>
      <c r="EL44">
        <v>448</v>
      </c>
      <c r="EM44" t="s">
        <v>197</v>
      </c>
      <c r="EN44">
        <f t="shared" si="22"/>
        <v>21.096</v>
      </c>
      <c r="EO44" t="s">
        <v>388</v>
      </c>
      <c r="EP44">
        <v>72</v>
      </c>
      <c r="EQ44" t="s">
        <v>197</v>
      </c>
      <c r="ER44">
        <f t="shared" si="23"/>
        <v>21.096</v>
      </c>
      <c r="ES44" t="s">
        <v>388</v>
      </c>
      <c r="ET44">
        <v>72</v>
      </c>
      <c r="EU44" t="s">
        <v>197</v>
      </c>
      <c r="EV44">
        <f t="shared" si="24"/>
        <v>9.0244</v>
      </c>
      <c r="EW44" t="s">
        <v>388</v>
      </c>
      <c r="EX44">
        <v>30.8</v>
      </c>
      <c r="EY44" t="s">
        <v>197</v>
      </c>
      <c r="EZ44">
        <f t="shared" si="25"/>
        <v>3.2230000000000002E-2</v>
      </c>
      <c r="FA44" t="s">
        <v>388</v>
      </c>
      <c r="FB44">
        <v>0.11</v>
      </c>
      <c r="FC44" t="s">
        <v>197</v>
      </c>
      <c r="FD44">
        <f t="shared" si="26"/>
        <v>3.2230000000000002E-2</v>
      </c>
      <c r="FE44" t="s">
        <v>388</v>
      </c>
      <c r="FF44">
        <v>0.11</v>
      </c>
      <c r="FG44" t="s">
        <v>197</v>
      </c>
      <c r="FH44">
        <f t="shared" si="27"/>
        <v>14.943</v>
      </c>
      <c r="FI44" t="s">
        <v>388</v>
      </c>
      <c r="FJ44">
        <v>51</v>
      </c>
      <c r="FK44" t="s">
        <v>197</v>
      </c>
    </row>
    <row r="45" spans="1:167" x14ac:dyDescent="0.35">
      <c r="B45" s="2">
        <v>43859</v>
      </c>
      <c r="G45" s="3"/>
      <c r="N45">
        <f t="shared" si="14"/>
        <v>8.4969999999999999</v>
      </c>
      <c r="O45" t="s">
        <v>388</v>
      </c>
      <c r="P45" t="s">
        <v>167</v>
      </c>
      <c r="Q45" t="s">
        <v>197</v>
      </c>
      <c r="AE45">
        <f t="shared" si="15"/>
        <v>377.38399999999996</v>
      </c>
      <c r="AF45" t="s">
        <v>217</v>
      </c>
      <c r="AG45">
        <v>1288</v>
      </c>
      <c r="AH45" t="s">
        <v>197</v>
      </c>
      <c r="AO45">
        <f t="shared" si="16"/>
        <v>104.30799999999999</v>
      </c>
      <c r="AP45" t="s">
        <v>388</v>
      </c>
      <c r="AQ45">
        <f t="shared" si="17"/>
        <v>617.05799999999999</v>
      </c>
      <c r="AR45" t="s">
        <v>388</v>
      </c>
      <c r="AS45">
        <v>2106</v>
      </c>
      <c r="AT45" t="s">
        <v>197</v>
      </c>
      <c r="BC45">
        <f t="shared" si="18"/>
        <v>85.84899999999999</v>
      </c>
      <c r="BD45" t="s">
        <v>388</v>
      </c>
      <c r="BE45">
        <v>293</v>
      </c>
      <c r="BF45" t="s">
        <v>197</v>
      </c>
      <c r="BK45">
        <f t="shared" si="19"/>
        <v>8.4969999999999999</v>
      </c>
      <c r="BL45" t="s">
        <v>388</v>
      </c>
      <c r="BM45">
        <v>29</v>
      </c>
      <c r="BN45" t="s">
        <v>197</v>
      </c>
      <c r="BO45">
        <v>5.7</v>
      </c>
      <c r="CE45">
        <v>6.27</v>
      </c>
      <c r="CI45">
        <v>57.11</v>
      </c>
      <c r="CJ45" t="s">
        <v>133</v>
      </c>
      <c r="CK45">
        <v>13.26</v>
      </c>
      <c r="CL45" t="s">
        <v>133</v>
      </c>
      <c r="CM45">
        <v>4.95</v>
      </c>
      <c r="CN45" t="s">
        <v>133</v>
      </c>
      <c r="CO45">
        <v>0.69</v>
      </c>
      <c r="CP45" t="s">
        <v>133</v>
      </c>
      <c r="CQ45">
        <v>24</v>
      </c>
      <c r="CR45" t="s">
        <v>133</v>
      </c>
      <c r="CS45">
        <v>0.05</v>
      </c>
      <c r="CT45" t="s">
        <v>133</v>
      </c>
      <c r="DF45" t="s">
        <v>191</v>
      </c>
      <c r="DG45" t="s">
        <v>247</v>
      </c>
      <c r="DH45" t="s">
        <v>248</v>
      </c>
      <c r="DI45" t="s">
        <v>200</v>
      </c>
      <c r="DJ45" t="s">
        <v>201</v>
      </c>
      <c r="DZ45">
        <v>8.23</v>
      </c>
      <c r="EA45">
        <v>2.7</v>
      </c>
      <c r="EB45" t="s">
        <v>133</v>
      </c>
      <c r="EC45">
        <v>4.3099999999999996</v>
      </c>
      <c r="ED45">
        <f t="shared" si="20"/>
        <v>0.58599999999999997</v>
      </c>
      <c r="EE45" t="s">
        <v>388</v>
      </c>
      <c r="EF45">
        <v>2</v>
      </c>
      <c r="EG45" t="s">
        <v>197</v>
      </c>
      <c r="EH45">
        <f t="shared" si="21"/>
        <v>1.758</v>
      </c>
      <c r="EI45" t="s">
        <v>388</v>
      </c>
      <c r="EJ45">
        <v>6</v>
      </c>
      <c r="EK45" t="s">
        <v>197</v>
      </c>
      <c r="EL45">
        <v>356</v>
      </c>
      <c r="EM45" t="s">
        <v>197</v>
      </c>
      <c r="EN45">
        <f t="shared" si="22"/>
        <v>8.4969999999999999</v>
      </c>
      <c r="EO45" t="s">
        <v>388</v>
      </c>
      <c r="EP45">
        <v>29</v>
      </c>
      <c r="EQ45" t="s">
        <v>197</v>
      </c>
      <c r="ER45">
        <f t="shared" si="23"/>
        <v>8.4969999999999999</v>
      </c>
      <c r="ES45" t="s">
        <v>388</v>
      </c>
      <c r="ET45">
        <v>29</v>
      </c>
      <c r="EU45" t="s">
        <v>197</v>
      </c>
      <c r="EV45">
        <f t="shared" si="24"/>
        <v>7.7645</v>
      </c>
      <c r="EW45" t="s">
        <v>388</v>
      </c>
      <c r="EX45">
        <v>26.5</v>
      </c>
      <c r="EY45" t="s">
        <v>197</v>
      </c>
      <c r="EZ45">
        <f t="shared" si="25"/>
        <v>3.2230000000000002E-2</v>
      </c>
      <c r="FA45" t="s">
        <v>388</v>
      </c>
      <c r="FB45">
        <v>0.11</v>
      </c>
      <c r="FC45" t="s">
        <v>197</v>
      </c>
      <c r="FD45">
        <f t="shared" si="26"/>
        <v>3.2230000000000002E-2</v>
      </c>
      <c r="FE45" t="s">
        <v>388</v>
      </c>
      <c r="FF45">
        <v>0.11</v>
      </c>
      <c r="FG45" t="s">
        <v>197</v>
      </c>
      <c r="FH45">
        <f t="shared" si="27"/>
        <v>9.6689999999999987</v>
      </c>
      <c r="FI45" t="s">
        <v>388</v>
      </c>
      <c r="FJ45">
        <v>33</v>
      </c>
      <c r="FK45" t="s">
        <v>197</v>
      </c>
    </row>
    <row r="46" spans="1:167" x14ac:dyDescent="0.35">
      <c r="B46" s="2">
        <v>42766</v>
      </c>
      <c r="G46" s="3"/>
      <c r="N46">
        <f t="shared" si="14"/>
        <v>15.821999999999999</v>
      </c>
      <c r="O46" t="s">
        <v>388</v>
      </c>
      <c r="P46" t="s">
        <v>174</v>
      </c>
      <c r="Q46" t="s">
        <v>197</v>
      </c>
      <c r="AE46">
        <f t="shared" si="15"/>
        <v>377.96999999999997</v>
      </c>
      <c r="AF46" t="s">
        <v>217</v>
      </c>
      <c r="AG46">
        <v>1290</v>
      </c>
      <c r="AH46" t="s">
        <v>197</v>
      </c>
      <c r="AO46">
        <f t="shared" si="16"/>
        <v>188.98499999999999</v>
      </c>
      <c r="AP46" t="s">
        <v>388</v>
      </c>
      <c r="AQ46">
        <f t="shared" si="17"/>
        <v>473.19499999999999</v>
      </c>
      <c r="AR46" t="s">
        <v>388</v>
      </c>
      <c r="AS46">
        <v>1615</v>
      </c>
      <c r="AT46" t="s">
        <v>197</v>
      </c>
      <c r="BC46">
        <f t="shared" si="18"/>
        <v>66.804000000000002</v>
      </c>
      <c r="BD46" t="s">
        <v>388</v>
      </c>
      <c r="BE46">
        <v>228</v>
      </c>
      <c r="BF46" t="s">
        <v>197</v>
      </c>
      <c r="BK46">
        <f t="shared" si="19"/>
        <v>15.821999999999999</v>
      </c>
      <c r="BL46" t="s">
        <v>388</v>
      </c>
      <c r="BM46">
        <v>54</v>
      </c>
      <c r="BN46" t="s">
        <v>197</v>
      </c>
      <c r="BO46">
        <v>5.9</v>
      </c>
      <c r="CE46">
        <v>5.32</v>
      </c>
      <c r="CI46">
        <v>55.55</v>
      </c>
      <c r="CJ46" t="s">
        <v>133</v>
      </c>
      <c r="CK46">
        <v>13.1</v>
      </c>
      <c r="CL46" t="s">
        <v>133</v>
      </c>
      <c r="CM46">
        <v>11.38</v>
      </c>
      <c r="CN46" t="s">
        <v>133</v>
      </c>
      <c r="CO46">
        <v>1.61</v>
      </c>
      <c r="CP46" t="s">
        <v>133</v>
      </c>
      <c r="CQ46">
        <v>18</v>
      </c>
      <c r="CR46" t="s">
        <v>133</v>
      </c>
      <c r="CS46">
        <v>0.34</v>
      </c>
      <c r="CT46" t="s">
        <v>133</v>
      </c>
      <c r="DF46" t="s">
        <v>191</v>
      </c>
      <c r="DG46" t="s">
        <v>247</v>
      </c>
      <c r="DH46" t="s">
        <v>249</v>
      </c>
      <c r="DI46" t="s">
        <v>200</v>
      </c>
      <c r="DJ46" t="s">
        <v>201</v>
      </c>
      <c r="DZ46">
        <v>6.49</v>
      </c>
      <c r="EA46">
        <v>2.62</v>
      </c>
      <c r="EB46" t="s">
        <v>133</v>
      </c>
      <c r="EC46">
        <v>4.24</v>
      </c>
      <c r="ED46">
        <f t="shared" si="20"/>
        <v>1.1719999999999999</v>
      </c>
      <c r="EE46" t="s">
        <v>388</v>
      </c>
      <c r="EF46">
        <v>4</v>
      </c>
      <c r="EG46" t="s">
        <v>197</v>
      </c>
      <c r="EH46">
        <f t="shared" si="21"/>
        <v>1.4649999999999999</v>
      </c>
      <c r="EI46" t="s">
        <v>388</v>
      </c>
      <c r="EJ46">
        <v>5</v>
      </c>
      <c r="EK46" t="s">
        <v>197</v>
      </c>
      <c r="EL46">
        <v>645</v>
      </c>
      <c r="EM46" t="s">
        <v>197</v>
      </c>
      <c r="EN46">
        <f t="shared" si="22"/>
        <v>15.821999999999999</v>
      </c>
      <c r="EO46" t="s">
        <v>388</v>
      </c>
      <c r="EP46">
        <v>54</v>
      </c>
      <c r="EQ46" t="s">
        <v>197</v>
      </c>
      <c r="ER46">
        <f t="shared" si="23"/>
        <v>15.821999999999999</v>
      </c>
      <c r="ES46" t="s">
        <v>388</v>
      </c>
      <c r="ET46">
        <v>54</v>
      </c>
      <c r="EU46" t="s">
        <v>197</v>
      </c>
      <c r="EV46">
        <f t="shared" si="24"/>
        <v>8.1160999999999994</v>
      </c>
      <c r="EW46" t="s">
        <v>388</v>
      </c>
      <c r="EX46">
        <v>27.7</v>
      </c>
      <c r="EY46" t="s">
        <v>197</v>
      </c>
      <c r="EZ46">
        <f t="shared" si="25"/>
        <v>3.2230000000000002E-2</v>
      </c>
      <c r="FA46" t="s">
        <v>388</v>
      </c>
      <c r="FB46">
        <v>0.11</v>
      </c>
      <c r="FC46" t="s">
        <v>197</v>
      </c>
      <c r="FD46">
        <f t="shared" si="26"/>
        <v>3.2230000000000002E-2</v>
      </c>
      <c r="FE46" t="s">
        <v>388</v>
      </c>
      <c r="FF46">
        <v>0.11</v>
      </c>
      <c r="FG46" t="s">
        <v>197</v>
      </c>
    </row>
    <row r="47" spans="1:167" x14ac:dyDescent="0.35">
      <c r="B47" s="2">
        <v>42066</v>
      </c>
      <c r="G47" s="3"/>
      <c r="N47">
        <f t="shared" si="14"/>
        <v>11.133999999999999</v>
      </c>
      <c r="O47" t="s">
        <v>388</v>
      </c>
      <c r="P47" t="s">
        <v>170</v>
      </c>
      <c r="Q47" t="s">
        <v>197</v>
      </c>
      <c r="AE47">
        <f t="shared" si="15"/>
        <v>311.166</v>
      </c>
      <c r="AF47" t="s">
        <v>217</v>
      </c>
      <c r="AG47">
        <v>1062</v>
      </c>
      <c r="AH47" t="s">
        <v>197</v>
      </c>
      <c r="AO47">
        <f t="shared" si="16"/>
        <v>184.297</v>
      </c>
      <c r="AP47" t="s">
        <v>388</v>
      </c>
      <c r="AQ47">
        <f t="shared" si="17"/>
        <v>700.27</v>
      </c>
      <c r="AR47" t="s">
        <v>388</v>
      </c>
      <c r="AS47">
        <v>2390</v>
      </c>
      <c r="AT47" t="s">
        <v>197</v>
      </c>
      <c r="BC47">
        <f t="shared" si="18"/>
        <v>74.714999999999989</v>
      </c>
      <c r="BD47" t="s">
        <v>388</v>
      </c>
      <c r="BE47">
        <v>255</v>
      </c>
      <c r="BF47" t="s">
        <v>197</v>
      </c>
      <c r="BK47">
        <f t="shared" si="19"/>
        <v>11.133999999999999</v>
      </c>
      <c r="BL47" t="s">
        <v>388</v>
      </c>
      <c r="BM47">
        <v>38</v>
      </c>
      <c r="BN47" t="s">
        <v>197</v>
      </c>
      <c r="BO47">
        <v>6.2</v>
      </c>
      <c r="CE47">
        <v>7.1</v>
      </c>
      <c r="CI47">
        <v>66.11</v>
      </c>
      <c r="CJ47" t="s">
        <v>133</v>
      </c>
      <c r="CK47">
        <v>11.77</v>
      </c>
      <c r="CL47" t="s">
        <v>133</v>
      </c>
      <c r="CM47">
        <v>8.93</v>
      </c>
      <c r="CN47" t="s">
        <v>133</v>
      </c>
      <c r="CO47">
        <v>0.92</v>
      </c>
      <c r="CP47" t="s">
        <v>133</v>
      </c>
      <c r="CQ47">
        <v>12</v>
      </c>
      <c r="CR47" t="s">
        <v>133</v>
      </c>
      <c r="CS47">
        <v>0.28000000000000003</v>
      </c>
      <c r="CT47" t="s">
        <v>133</v>
      </c>
      <c r="DF47" t="s">
        <v>191</v>
      </c>
      <c r="DG47" t="s">
        <v>250</v>
      </c>
      <c r="DH47" t="s">
        <v>251</v>
      </c>
      <c r="DI47" t="s">
        <v>200</v>
      </c>
      <c r="DJ47" t="s">
        <v>252</v>
      </c>
      <c r="DZ47">
        <v>8.07</v>
      </c>
      <c r="EA47">
        <v>2.64</v>
      </c>
      <c r="EB47" t="s">
        <v>133</v>
      </c>
      <c r="EC47">
        <v>5.62</v>
      </c>
      <c r="ED47">
        <f t="shared" si="20"/>
        <v>3.2229999999999999</v>
      </c>
      <c r="EE47" t="s">
        <v>388</v>
      </c>
      <c r="EF47">
        <v>11</v>
      </c>
      <c r="EG47" t="s">
        <v>197</v>
      </c>
      <c r="EH47">
        <f t="shared" si="21"/>
        <v>3.516</v>
      </c>
      <c r="EI47" t="s">
        <v>388</v>
      </c>
      <c r="EJ47">
        <v>12</v>
      </c>
      <c r="EK47" t="s">
        <v>197</v>
      </c>
      <c r="EL47">
        <v>629</v>
      </c>
      <c r="EM47" t="s">
        <v>197</v>
      </c>
      <c r="EN47">
        <f t="shared" si="22"/>
        <v>11.133999999999999</v>
      </c>
      <c r="EO47" t="s">
        <v>388</v>
      </c>
      <c r="EP47">
        <v>38</v>
      </c>
      <c r="EQ47" t="s">
        <v>197</v>
      </c>
      <c r="ER47">
        <f t="shared" si="23"/>
        <v>11.133999999999999</v>
      </c>
      <c r="ES47" t="s">
        <v>388</v>
      </c>
      <c r="ET47">
        <v>38</v>
      </c>
      <c r="EU47" t="s">
        <v>197</v>
      </c>
      <c r="EV47">
        <f t="shared" si="24"/>
        <v>9.1415999999999986</v>
      </c>
      <c r="EW47" t="s">
        <v>388</v>
      </c>
      <c r="EX47">
        <v>31.2</v>
      </c>
      <c r="EY47" t="s">
        <v>197</v>
      </c>
      <c r="EZ47">
        <f t="shared" si="25"/>
        <v>3.2230000000000002E-2</v>
      </c>
      <c r="FA47" t="s">
        <v>388</v>
      </c>
      <c r="FB47">
        <v>0.11</v>
      </c>
      <c r="FC47" t="s">
        <v>197</v>
      </c>
      <c r="FD47">
        <f t="shared" si="26"/>
        <v>3.2230000000000002E-2</v>
      </c>
      <c r="FE47" t="s">
        <v>388</v>
      </c>
      <c r="FF47">
        <v>0.11</v>
      </c>
      <c r="FG47" t="s">
        <v>197</v>
      </c>
    </row>
    <row r="48" spans="1:167" x14ac:dyDescent="0.35">
      <c r="B48" s="2">
        <v>43132</v>
      </c>
      <c r="G48" s="3"/>
      <c r="N48">
        <f t="shared" si="14"/>
        <v>8.4969999999999999</v>
      </c>
      <c r="O48" t="s">
        <v>388</v>
      </c>
      <c r="P48" t="s">
        <v>167</v>
      </c>
      <c r="Q48" t="s">
        <v>197</v>
      </c>
      <c r="AE48">
        <f t="shared" si="15"/>
        <v>311.75200000000001</v>
      </c>
      <c r="AF48" t="s">
        <v>217</v>
      </c>
      <c r="AG48">
        <v>1064</v>
      </c>
      <c r="AH48" t="s">
        <v>197</v>
      </c>
      <c r="AO48">
        <f t="shared" si="16"/>
        <v>112.21899999999999</v>
      </c>
      <c r="AP48" t="s">
        <v>388</v>
      </c>
      <c r="AQ48">
        <f t="shared" si="17"/>
        <v>695.58199999999999</v>
      </c>
      <c r="AR48" t="s">
        <v>388</v>
      </c>
      <c r="AS48">
        <v>2374</v>
      </c>
      <c r="AT48" t="s">
        <v>197</v>
      </c>
      <c r="BC48">
        <f t="shared" si="18"/>
        <v>62.408999999999999</v>
      </c>
      <c r="BD48" t="s">
        <v>388</v>
      </c>
      <c r="BE48">
        <v>213</v>
      </c>
      <c r="BF48" t="s">
        <v>197</v>
      </c>
      <c r="BK48">
        <f t="shared" si="19"/>
        <v>8.4969999999999999</v>
      </c>
      <c r="BL48" t="s">
        <v>388</v>
      </c>
      <c r="BM48">
        <v>29</v>
      </c>
      <c r="BN48" t="s">
        <v>197</v>
      </c>
      <c r="BO48">
        <v>6.1</v>
      </c>
      <c r="CE48">
        <v>6.6</v>
      </c>
      <c r="CI48">
        <v>69.459999999999994</v>
      </c>
      <c r="CJ48" t="s">
        <v>133</v>
      </c>
      <c r="CK48">
        <v>10.38</v>
      </c>
      <c r="CL48" t="s">
        <v>133</v>
      </c>
      <c r="CM48">
        <v>5.75</v>
      </c>
      <c r="CN48" t="s">
        <v>133</v>
      </c>
      <c r="CO48">
        <v>0.74</v>
      </c>
      <c r="CP48" t="s">
        <v>133</v>
      </c>
      <c r="CQ48">
        <v>13.5</v>
      </c>
      <c r="CR48" t="s">
        <v>133</v>
      </c>
      <c r="CS48">
        <v>0.15</v>
      </c>
      <c r="CT48" t="s">
        <v>133</v>
      </c>
      <c r="DF48" t="s">
        <v>191</v>
      </c>
      <c r="DG48" t="s">
        <v>250</v>
      </c>
      <c r="DH48" t="s">
        <v>253</v>
      </c>
      <c r="DI48" t="s">
        <v>200</v>
      </c>
      <c r="DJ48" t="s">
        <v>201</v>
      </c>
      <c r="DZ48">
        <v>7.63</v>
      </c>
      <c r="EA48">
        <v>2.8</v>
      </c>
      <c r="EB48" t="s">
        <v>133</v>
      </c>
      <c r="EC48">
        <v>6.69</v>
      </c>
      <c r="ED48">
        <f t="shared" si="20"/>
        <v>0.879</v>
      </c>
      <c r="EE48" t="s">
        <v>388</v>
      </c>
      <c r="EF48">
        <v>3</v>
      </c>
      <c r="EG48" t="s">
        <v>197</v>
      </c>
      <c r="EH48">
        <f t="shared" si="21"/>
        <v>2.9299999999999997</v>
      </c>
      <c r="EI48" t="s">
        <v>388</v>
      </c>
      <c r="EJ48">
        <v>10</v>
      </c>
      <c r="EK48" t="s">
        <v>197</v>
      </c>
      <c r="EL48">
        <v>383</v>
      </c>
      <c r="EM48" t="s">
        <v>197</v>
      </c>
      <c r="EN48">
        <f t="shared" si="22"/>
        <v>8.4969999999999999</v>
      </c>
      <c r="EO48" t="s">
        <v>388</v>
      </c>
      <c r="EP48">
        <v>29</v>
      </c>
      <c r="EQ48" t="s">
        <v>197</v>
      </c>
      <c r="ER48">
        <f t="shared" si="23"/>
        <v>8.4969999999999999</v>
      </c>
      <c r="ES48" t="s">
        <v>388</v>
      </c>
      <c r="ET48">
        <v>29</v>
      </c>
      <c r="EU48" t="s">
        <v>197</v>
      </c>
      <c r="EV48">
        <f t="shared" si="24"/>
        <v>8.8779000000000003</v>
      </c>
      <c r="EW48" t="s">
        <v>388</v>
      </c>
      <c r="EX48">
        <v>30.3</v>
      </c>
      <c r="EY48" t="s">
        <v>197</v>
      </c>
      <c r="EZ48">
        <f t="shared" si="25"/>
        <v>7.911E-2</v>
      </c>
      <c r="FA48" t="s">
        <v>388</v>
      </c>
      <c r="FB48">
        <v>0.27</v>
      </c>
      <c r="FC48" t="s">
        <v>197</v>
      </c>
      <c r="FD48">
        <f t="shared" si="26"/>
        <v>3.2230000000000002E-2</v>
      </c>
      <c r="FE48" t="s">
        <v>388</v>
      </c>
      <c r="FF48">
        <v>0.11</v>
      </c>
      <c r="FG48" t="s">
        <v>197</v>
      </c>
      <c r="FH48">
        <f>FJ48*0.293</f>
        <v>16.994</v>
      </c>
      <c r="FI48" t="s">
        <v>388</v>
      </c>
      <c r="FJ48">
        <v>58</v>
      </c>
      <c r="FK48" t="s">
        <v>197</v>
      </c>
    </row>
    <row r="49" spans="1:183" x14ac:dyDescent="0.35">
      <c r="B49" s="2">
        <v>40589</v>
      </c>
      <c r="G49" s="3"/>
      <c r="N49">
        <f t="shared" si="14"/>
        <v>24.318999999999999</v>
      </c>
      <c r="O49" t="s">
        <v>388</v>
      </c>
      <c r="P49" t="s">
        <v>156</v>
      </c>
      <c r="Q49" t="s">
        <v>197</v>
      </c>
      <c r="AE49">
        <f t="shared" si="15"/>
        <v>217.113</v>
      </c>
      <c r="AF49" t="s">
        <v>217</v>
      </c>
      <c r="AG49">
        <v>741</v>
      </c>
      <c r="AH49" t="s">
        <v>197</v>
      </c>
      <c r="AO49">
        <f t="shared" si="16"/>
        <v>54.497999999999998</v>
      </c>
      <c r="AP49" t="s">
        <v>388</v>
      </c>
      <c r="AQ49">
        <f t="shared" si="17"/>
        <v>382.072</v>
      </c>
      <c r="AR49" t="s">
        <v>388</v>
      </c>
      <c r="AS49">
        <v>1304</v>
      </c>
      <c r="AT49" t="s">
        <v>197</v>
      </c>
      <c r="BC49">
        <f t="shared" si="18"/>
        <v>34.866999999999997</v>
      </c>
      <c r="BD49" t="s">
        <v>388</v>
      </c>
      <c r="BE49">
        <v>119</v>
      </c>
      <c r="BF49" t="s">
        <v>197</v>
      </c>
      <c r="BK49">
        <f t="shared" si="19"/>
        <v>24.318999999999999</v>
      </c>
      <c r="BL49" t="s">
        <v>388</v>
      </c>
      <c r="BM49">
        <v>83</v>
      </c>
      <c r="BN49" t="s">
        <v>197</v>
      </c>
      <c r="BO49">
        <v>5.5</v>
      </c>
      <c r="CE49">
        <v>3.97</v>
      </c>
      <c r="CI49">
        <v>51.32</v>
      </c>
      <c r="CJ49" t="s">
        <v>133</v>
      </c>
      <c r="CK49">
        <v>7.79</v>
      </c>
      <c r="CL49" t="s">
        <v>133</v>
      </c>
      <c r="CM49">
        <v>3.75</v>
      </c>
      <c r="CN49" t="s">
        <v>133</v>
      </c>
      <c r="CO49">
        <v>2.84</v>
      </c>
      <c r="CP49" t="s">
        <v>133</v>
      </c>
      <c r="CQ49">
        <v>30</v>
      </c>
      <c r="CR49" t="s">
        <v>133</v>
      </c>
      <c r="CS49">
        <v>4.3099999999999996</v>
      </c>
      <c r="CT49" t="s">
        <v>133</v>
      </c>
      <c r="DF49" t="s">
        <v>191</v>
      </c>
      <c r="DG49" t="s">
        <v>254</v>
      </c>
      <c r="DH49" t="s">
        <v>255</v>
      </c>
      <c r="DI49" t="s">
        <v>200</v>
      </c>
      <c r="DJ49" t="s">
        <v>201</v>
      </c>
      <c r="DZ49">
        <v>5.67</v>
      </c>
      <c r="EC49">
        <v>6.59</v>
      </c>
      <c r="ED49">
        <f t="shared" si="20"/>
        <v>2.3439999999999999</v>
      </c>
      <c r="EE49" t="s">
        <v>388</v>
      </c>
      <c r="EF49">
        <v>8</v>
      </c>
      <c r="EG49" t="s">
        <v>197</v>
      </c>
      <c r="EH49">
        <f t="shared" si="21"/>
        <v>0.879</v>
      </c>
      <c r="EI49" t="s">
        <v>388</v>
      </c>
      <c r="EJ49">
        <v>3</v>
      </c>
      <c r="EK49" t="s">
        <v>197</v>
      </c>
      <c r="EL49">
        <v>186</v>
      </c>
      <c r="EM49" t="s">
        <v>197</v>
      </c>
      <c r="EN49">
        <f t="shared" si="22"/>
        <v>24.318999999999999</v>
      </c>
      <c r="EO49" t="s">
        <v>388</v>
      </c>
      <c r="EP49">
        <v>83</v>
      </c>
      <c r="EQ49" t="s">
        <v>197</v>
      </c>
      <c r="ER49">
        <f t="shared" si="23"/>
        <v>24.318999999999999</v>
      </c>
      <c r="ES49" t="s">
        <v>388</v>
      </c>
      <c r="ET49">
        <v>83</v>
      </c>
      <c r="EU49" t="s">
        <v>197</v>
      </c>
      <c r="EV49">
        <f t="shared" si="24"/>
        <v>6.6803999999999997</v>
      </c>
      <c r="EW49" t="s">
        <v>388</v>
      </c>
      <c r="EX49">
        <v>22.8</v>
      </c>
      <c r="EY49" t="s">
        <v>197</v>
      </c>
      <c r="EZ49">
        <f t="shared" si="25"/>
        <v>3.2230000000000002E-2</v>
      </c>
      <c r="FA49" t="s">
        <v>388</v>
      </c>
      <c r="FB49">
        <v>0.11</v>
      </c>
      <c r="FC49" t="s">
        <v>197</v>
      </c>
      <c r="FD49">
        <f t="shared" si="26"/>
        <v>3.2230000000000002E-2</v>
      </c>
      <c r="FE49" t="s">
        <v>388</v>
      </c>
      <c r="FF49">
        <v>0.11</v>
      </c>
      <c r="FG49" t="s">
        <v>197</v>
      </c>
    </row>
    <row r="50" spans="1:183" x14ac:dyDescent="0.35">
      <c r="B50" s="2">
        <v>40589</v>
      </c>
      <c r="G50" s="3"/>
      <c r="N50">
        <f t="shared" si="14"/>
        <v>26.369999999999997</v>
      </c>
      <c r="O50" t="s">
        <v>388</v>
      </c>
      <c r="P50" t="s">
        <v>162</v>
      </c>
      <c r="Q50" t="s">
        <v>197</v>
      </c>
      <c r="AE50">
        <f t="shared" si="15"/>
        <v>278.93599999999998</v>
      </c>
      <c r="AF50" t="s">
        <v>217</v>
      </c>
      <c r="AG50">
        <v>952</v>
      </c>
      <c r="AH50" t="s">
        <v>197</v>
      </c>
      <c r="AO50">
        <f t="shared" si="16"/>
        <v>102.25699999999999</v>
      </c>
      <c r="AP50" t="s">
        <v>388</v>
      </c>
      <c r="AQ50">
        <f t="shared" si="17"/>
        <v>670.67699999999991</v>
      </c>
      <c r="AR50" t="s">
        <v>388</v>
      </c>
      <c r="AS50">
        <v>2289</v>
      </c>
      <c r="AT50" t="s">
        <v>197</v>
      </c>
      <c r="BC50">
        <f t="shared" si="18"/>
        <v>68.85499999999999</v>
      </c>
      <c r="BD50" t="s">
        <v>388</v>
      </c>
      <c r="BE50">
        <v>235</v>
      </c>
      <c r="BF50" t="s">
        <v>197</v>
      </c>
      <c r="BK50">
        <f t="shared" si="19"/>
        <v>26.369999999999997</v>
      </c>
      <c r="BL50" t="s">
        <v>388</v>
      </c>
      <c r="BM50">
        <v>90</v>
      </c>
      <c r="BN50" t="s">
        <v>197</v>
      </c>
      <c r="BO50">
        <v>6.3</v>
      </c>
      <c r="CE50">
        <v>6.6</v>
      </c>
      <c r="CI50">
        <v>69.239999999999995</v>
      </c>
      <c r="CJ50" t="s">
        <v>133</v>
      </c>
      <c r="CK50">
        <v>11.86</v>
      </c>
      <c r="CL50" t="s">
        <v>133</v>
      </c>
      <c r="CM50">
        <v>5.42</v>
      </c>
      <c r="CN50" t="s">
        <v>133</v>
      </c>
      <c r="CO50">
        <v>2.36</v>
      </c>
      <c r="CP50" t="s">
        <v>133</v>
      </c>
      <c r="CQ50">
        <v>10.5</v>
      </c>
      <c r="CR50" t="s">
        <v>133</v>
      </c>
      <c r="CS50">
        <v>0.6</v>
      </c>
      <c r="CT50" t="s">
        <v>133</v>
      </c>
      <c r="DF50" t="s">
        <v>191</v>
      </c>
      <c r="DG50" t="s">
        <v>256</v>
      </c>
      <c r="DH50" t="s">
        <v>257</v>
      </c>
      <c r="DI50" t="s">
        <v>200</v>
      </c>
      <c r="DJ50" t="s">
        <v>201</v>
      </c>
      <c r="DZ50">
        <v>7.38</v>
      </c>
      <c r="EC50">
        <v>5.84</v>
      </c>
      <c r="ED50">
        <f t="shared" si="20"/>
        <v>1.4649999999999999</v>
      </c>
      <c r="EE50" t="s">
        <v>388</v>
      </c>
      <c r="EF50">
        <v>5</v>
      </c>
      <c r="EG50" t="s">
        <v>197</v>
      </c>
      <c r="EH50">
        <f t="shared" si="21"/>
        <v>3.8089999999999997</v>
      </c>
      <c r="EI50" t="s">
        <v>388</v>
      </c>
      <c r="EJ50">
        <v>13</v>
      </c>
      <c r="EK50" t="s">
        <v>197</v>
      </c>
      <c r="EL50">
        <v>349</v>
      </c>
      <c r="EM50" t="s">
        <v>197</v>
      </c>
      <c r="EN50">
        <f t="shared" si="22"/>
        <v>26.369999999999997</v>
      </c>
      <c r="EO50" t="s">
        <v>388</v>
      </c>
      <c r="EP50">
        <v>90</v>
      </c>
      <c r="EQ50" t="s">
        <v>197</v>
      </c>
      <c r="ER50">
        <f t="shared" si="23"/>
        <v>26.369999999999997</v>
      </c>
      <c r="ES50" t="s">
        <v>388</v>
      </c>
      <c r="ET50">
        <v>90</v>
      </c>
      <c r="EU50" t="s">
        <v>197</v>
      </c>
      <c r="EV50">
        <f t="shared" si="24"/>
        <v>8.1454000000000004</v>
      </c>
      <c r="EW50" t="s">
        <v>388</v>
      </c>
      <c r="EX50">
        <v>27.8</v>
      </c>
      <c r="EY50" t="s">
        <v>197</v>
      </c>
      <c r="EZ50">
        <f t="shared" si="25"/>
        <v>3.2230000000000002E-2</v>
      </c>
      <c r="FA50" t="s">
        <v>388</v>
      </c>
      <c r="FB50">
        <v>0.11</v>
      </c>
      <c r="FC50" t="s">
        <v>197</v>
      </c>
      <c r="FD50">
        <f t="shared" si="26"/>
        <v>3.2230000000000002E-2</v>
      </c>
      <c r="FE50" t="s">
        <v>388</v>
      </c>
      <c r="FF50">
        <v>0.11</v>
      </c>
      <c r="FG50" t="s">
        <v>197</v>
      </c>
    </row>
    <row r="51" spans="1:183" x14ac:dyDescent="0.35">
      <c r="B51" s="2">
        <v>40589</v>
      </c>
      <c r="G51" s="3"/>
      <c r="N51">
        <f t="shared" si="14"/>
        <v>32.815999999999995</v>
      </c>
      <c r="O51" t="s">
        <v>388</v>
      </c>
      <c r="P51" t="s">
        <v>258</v>
      </c>
      <c r="Q51" t="s">
        <v>197</v>
      </c>
      <c r="AE51">
        <f t="shared" si="15"/>
        <v>280.108</v>
      </c>
      <c r="AF51" t="s">
        <v>217</v>
      </c>
      <c r="AG51">
        <v>956</v>
      </c>
      <c r="AH51" t="s">
        <v>197</v>
      </c>
      <c r="AO51">
        <f t="shared" si="16"/>
        <v>37.503999999999998</v>
      </c>
      <c r="AP51" t="s">
        <v>388</v>
      </c>
      <c r="AQ51">
        <f t="shared" si="17"/>
        <v>406.97699999999998</v>
      </c>
      <c r="AR51" t="s">
        <v>388</v>
      </c>
      <c r="AS51">
        <v>1389</v>
      </c>
      <c r="AT51" t="s">
        <v>197</v>
      </c>
      <c r="BC51">
        <f t="shared" si="18"/>
        <v>34.866999999999997</v>
      </c>
      <c r="BD51" t="s">
        <v>388</v>
      </c>
      <c r="BE51">
        <v>119</v>
      </c>
      <c r="BF51" t="s">
        <v>197</v>
      </c>
      <c r="BK51">
        <f t="shared" si="19"/>
        <v>32.815999999999995</v>
      </c>
      <c r="BL51" t="s">
        <v>388</v>
      </c>
      <c r="BM51">
        <v>112</v>
      </c>
      <c r="BN51" t="s">
        <v>197</v>
      </c>
      <c r="BO51">
        <v>5.5</v>
      </c>
      <c r="CE51">
        <v>4.03</v>
      </c>
      <c r="CI51">
        <v>53.91</v>
      </c>
      <c r="CJ51" t="s">
        <v>133</v>
      </c>
      <c r="CK51">
        <v>7.68</v>
      </c>
      <c r="CL51" t="s">
        <v>133</v>
      </c>
      <c r="CM51">
        <v>2.54</v>
      </c>
      <c r="CN51" t="s">
        <v>133</v>
      </c>
      <c r="CO51">
        <v>3.78</v>
      </c>
      <c r="CP51" t="s">
        <v>133</v>
      </c>
      <c r="CQ51">
        <v>30</v>
      </c>
      <c r="CR51" t="s">
        <v>133</v>
      </c>
      <c r="CS51">
        <v>2.13</v>
      </c>
      <c r="CT51" t="s">
        <v>133</v>
      </c>
      <c r="DF51" t="s">
        <v>191</v>
      </c>
      <c r="DG51" t="s">
        <v>259</v>
      </c>
      <c r="DH51" t="s">
        <v>260</v>
      </c>
      <c r="DI51" t="s">
        <v>200</v>
      </c>
      <c r="DJ51" t="s">
        <v>201</v>
      </c>
      <c r="DZ51">
        <v>5.75</v>
      </c>
      <c r="EC51">
        <v>7.02</v>
      </c>
      <c r="ED51">
        <f t="shared" si="20"/>
        <v>1.758</v>
      </c>
      <c r="EE51" t="s">
        <v>388</v>
      </c>
      <c r="EF51">
        <v>6</v>
      </c>
      <c r="EG51" t="s">
        <v>197</v>
      </c>
      <c r="EH51">
        <f t="shared" si="21"/>
        <v>0.29299999999999998</v>
      </c>
      <c r="EI51" t="s">
        <v>388</v>
      </c>
      <c r="EJ51">
        <v>1</v>
      </c>
      <c r="EK51" t="s">
        <v>197</v>
      </c>
      <c r="EL51">
        <v>128</v>
      </c>
      <c r="EM51" t="s">
        <v>197</v>
      </c>
      <c r="EN51">
        <f t="shared" si="22"/>
        <v>32.815999999999995</v>
      </c>
      <c r="EO51" t="s">
        <v>388</v>
      </c>
      <c r="EP51">
        <v>112</v>
      </c>
      <c r="EQ51" t="s">
        <v>197</v>
      </c>
      <c r="ER51">
        <f t="shared" si="23"/>
        <v>32.815999999999995</v>
      </c>
      <c r="ES51" t="s">
        <v>388</v>
      </c>
      <c r="ET51">
        <v>112</v>
      </c>
      <c r="EU51" t="s">
        <v>197</v>
      </c>
      <c r="EV51">
        <f t="shared" si="24"/>
        <v>6.8854999999999995</v>
      </c>
      <c r="EW51" t="s">
        <v>388</v>
      </c>
      <c r="EX51">
        <v>23.5</v>
      </c>
      <c r="EY51" t="s">
        <v>197</v>
      </c>
      <c r="EZ51">
        <f t="shared" si="25"/>
        <v>3.2230000000000002E-2</v>
      </c>
      <c r="FA51" t="s">
        <v>388</v>
      </c>
      <c r="FB51">
        <v>0.11</v>
      </c>
      <c r="FC51" t="s">
        <v>197</v>
      </c>
      <c r="FD51">
        <f t="shared" si="26"/>
        <v>3.2230000000000002E-2</v>
      </c>
      <c r="FE51" t="s">
        <v>388</v>
      </c>
      <c r="FF51">
        <v>0.11</v>
      </c>
      <c r="FG51" t="s">
        <v>197</v>
      </c>
    </row>
    <row r="52" spans="1:183" x14ac:dyDescent="0.35">
      <c r="A52" t="s">
        <v>261</v>
      </c>
      <c r="B52" s="2">
        <v>42086</v>
      </c>
      <c r="C52" t="s">
        <v>120</v>
      </c>
      <c r="D52" t="s">
        <v>121</v>
      </c>
      <c r="E52" s="3">
        <f t="shared" ref="E52:E53" si="28">G52</f>
        <v>920</v>
      </c>
      <c r="F52" t="s">
        <v>206</v>
      </c>
      <c r="G52" s="3">
        <v>920</v>
      </c>
      <c r="H52" t="s">
        <v>206</v>
      </c>
      <c r="I52">
        <v>18</v>
      </c>
      <c r="J52">
        <f t="shared" ref="J52:J53" si="29">L52*0.293</f>
        <v>11.719999999999999</v>
      </c>
      <c r="K52" t="s">
        <v>206</v>
      </c>
      <c r="L52">
        <v>40</v>
      </c>
      <c r="M52" t="s">
        <v>127</v>
      </c>
      <c r="R52">
        <f t="shared" ref="R52:R53" si="30">T52*0.293</f>
        <v>55.669999999999995</v>
      </c>
      <c r="S52" t="s">
        <v>388</v>
      </c>
      <c r="T52">
        <v>190</v>
      </c>
      <c r="U52" t="s">
        <v>216</v>
      </c>
      <c r="V52">
        <f t="shared" ref="V52:V53" si="31">X52*0.293</f>
        <v>2.637</v>
      </c>
      <c r="W52" t="s">
        <v>388</v>
      </c>
      <c r="X52">
        <v>9</v>
      </c>
      <c r="Y52" t="s">
        <v>128</v>
      </c>
      <c r="Z52">
        <v>85</v>
      </c>
      <c r="AA52">
        <v>7</v>
      </c>
      <c r="AB52" t="s">
        <v>217</v>
      </c>
      <c r="AC52">
        <v>7</v>
      </c>
      <c r="AD52" t="s">
        <v>217</v>
      </c>
      <c r="AE52">
        <f t="shared" ref="AE52:AE53" si="32">AG52*5.2</f>
        <v>416</v>
      </c>
      <c r="AF52" t="s">
        <v>217</v>
      </c>
      <c r="AG52">
        <v>80</v>
      </c>
      <c r="AH52" t="s">
        <v>218</v>
      </c>
      <c r="AK52">
        <f>AM52*39</f>
        <v>93.6</v>
      </c>
      <c r="AL52" t="s">
        <v>220</v>
      </c>
      <c r="AM52">
        <v>2.4</v>
      </c>
      <c r="AN52" t="s">
        <v>134</v>
      </c>
      <c r="AO52">
        <v>55</v>
      </c>
      <c r="AP52" t="s">
        <v>220</v>
      </c>
      <c r="AQ52">
        <f t="shared" ref="AQ52:AQ53" si="33">0.293*AS52</f>
        <v>624.08999999999992</v>
      </c>
      <c r="AR52" t="s">
        <v>388</v>
      </c>
      <c r="AS52">
        <v>2130</v>
      </c>
      <c r="AT52" t="s">
        <v>130</v>
      </c>
      <c r="AU52">
        <f t="shared" si="13"/>
        <v>48.637999999999998</v>
      </c>
      <c r="AV52" t="s">
        <v>388</v>
      </c>
      <c r="AW52">
        <v>166</v>
      </c>
      <c r="AX52" t="s">
        <v>130</v>
      </c>
      <c r="BC52">
        <v>62</v>
      </c>
      <c r="BD52" t="s">
        <v>388</v>
      </c>
      <c r="BE52">
        <v>62</v>
      </c>
      <c r="BF52" t="s">
        <v>221</v>
      </c>
      <c r="BK52">
        <v>3</v>
      </c>
      <c r="BL52" t="s">
        <v>388</v>
      </c>
      <c r="BM52">
        <v>3</v>
      </c>
      <c r="BN52" t="s">
        <v>222</v>
      </c>
      <c r="BO52">
        <v>5.4</v>
      </c>
      <c r="BR52">
        <v>0.04</v>
      </c>
      <c r="BS52" t="s">
        <v>133</v>
      </c>
      <c r="BT52">
        <v>2.8</v>
      </c>
      <c r="BU52" t="s">
        <v>133</v>
      </c>
      <c r="BW52">
        <v>0.1</v>
      </c>
      <c r="BX52" t="s">
        <v>133</v>
      </c>
      <c r="BY52">
        <v>0.5</v>
      </c>
      <c r="BZ52" t="s">
        <v>133</v>
      </c>
      <c r="CA52">
        <v>7</v>
      </c>
      <c r="CB52" t="s">
        <v>133</v>
      </c>
      <c r="CC52">
        <v>88</v>
      </c>
      <c r="CD52" t="s">
        <v>133</v>
      </c>
      <c r="CE52">
        <v>36</v>
      </c>
      <c r="CF52" t="s">
        <v>134</v>
      </c>
      <c r="CG52">
        <v>98</v>
      </c>
      <c r="CH52" t="s">
        <v>133</v>
      </c>
      <c r="CI52">
        <v>71</v>
      </c>
      <c r="CJ52" t="s">
        <v>133</v>
      </c>
      <c r="CK52">
        <v>19</v>
      </c>
      <c r="CL52" t="s">
        <v>133</v>
      </c>
      <c r="CM52">
        <v>6.7</v>
      </c>
      <c r="CN52" t="s">
        <v>133</v>
      </c>
      <c r="CO52">
        <v>1.1000000000000001</v>
      </c>
      <c r="CP52" t="s">
        <v>133</v>
      </c>
      <c r="CQ52">
        <v>0.05</v>
      </c>
      <c r="CR52" t="s">
        <v>133</v>
      </c>
      <c r="CS52">
        <v>0.05</v>
      </c>
      <c r="CT52" t="s">
        <v>133</v>
      </c>
      <c r="CU52">
        <v>10</v>
      </c>
      <c r="CV52" t="s">
        <v>135</v>
      </c>
      <c r="CW52">
        <v>7.6</v>
      </c>
      <c r="CX52" t="s">
        <v>135</v>
      </c>
      <c r="DA52">
        <v>27</v>
      </c>
      <c r="DB52" t="s">
        <v>206</v>
      </c>
      <c r="DE52" t="s">
        <v>262</v>
      </c>
      <c r="DF52" t="s">
        <v>263</v>
      </c>
      <c r="DG52" t="s">
        <v>264</v>
      </c>
      <c r="DH52" t="s">
        <v>265</v>
      </c>
      <c r="DI52" t="s">
        <v>194</v>
      </c>
    </row>
    <row r="53" spans="1:183" s="11" customFormat="1" x14ac:dyDescent="0.35">
      <c r="A53" s="11" t="s">
        <v>266</v>
      </c>
      <c r="B53" s="12">
        <v>42069</v>
      </c>
      <c r="C53" s="11" t="s">
        <v>125</v>
      </c>
      <c r="D53" s="11" t="s">
        <v>121</v>
      </c>
      <c r="E53" s="13">
        <f t="shared" si="28"/>
        <v>550</v>
      </c>
      <c r="F53" s="11" t="s">
        <v>206</v>
      </c>
      <c r="G53" s="13">
        <v>550</v>
      </c>
      <c r="H53" s="11" t="s">
        <v>206</v>
      </c>
      <c r="I53" s="11">
        <v>15</v>
      </c>
      <c r="J53" s="11">
        <f t="shared" si="29"/>
        <v>7.9109999999999996</v>
      </c>
      <c r="K53" s="11" t="s">
        <v>206</v>
      </c>
      <c r="L53" s="11">
        <v>27</v>
      </c>
      <c r="M53" s="11" t="s">
        <v>127</v>
      </c>
      <c r="R53" s="11">
        <f t="shared" si="30"/>
        <v>43.949999999999996</v>
      </c>
      <c r="S53" s="11" t="s">
        <v>388</v>
      </c>
      <c r="T53" s="11">
        <v>150</v>
      </c>
      <c r="U53" s="11" t="s">
        <v>216</v>
      </c>
      <c r="V53" s="11">
        <f t="shared" si="31"/>
        <v>2.637</v>
      </c>
      <c r="W53" s="11" t="s">
        <v>388</v>
      </c>
      <c r="X53" s="11">
        <v>9</v>
      </c>
      <c r="Y53" s="11" t="s">
        <v>128</v>
      </c>
      <c r="Z53" s="11">
        <v>54</v>
      </c>
      <c r="AA53" s="11">
        <v>6.4</v>
      </c>
      <c r="AB53" s="11" t="s">
        <v>217</v>
      </c>
      <c r="AC53" s="11">
        <v>6.4</v>
      </c>
      <c r="AD53" s="11" t="s">
        <v>217</v>
      </c>
      <c r="AE53" s="11">
        <f t="shared" si="32"/>
        <v>384.8</v>
      </c>
      <c r="AF53" s="11" t="s">
        <v>217</v>
      </c>
      <c r="AG53" s="11">
        <v>74</v>
      </c>
      <c r="AH53" s="11" t="s">
        <v>218</v>
      </c>
      <c r="AI53" s="11">
        <v>82</v>
      </c>
      <c r="AJ53" s="11" t="s">
        <v>692</v>
      </c>
      <c r="AK53" s="11">
        <f>AM53*39</f>
        <v>113.1</v>
      </c>
      <c r="AL53" s="11" t="s">
        <v>220</v>
      </c>
      <c r="AM53" s="11">
        <v>2.9</v>
      </c>
      <c r="AN53" s="11" t="s">
        <v>134</v>
      </c>
      <c r="AO53" s="11">
        <v>52</v>
      </c>
      <c r="AP53" s="11" t="s">
        <v>220</v>
      </c>
      <c r="AQ53" s="11">
        <f t="shared" si="33"/>
        <v>309.11500000000001</v>
      </c>
      <c r="AR53" s="11" t="s">
        <v>388</v>
      </c>
      <c r="AS53" s="11">
        <v>1055</v>
      </c>
      <c r="AT53" s="11" t="s">
        <v>130</v>
      </c>
      <c r="AU53" s="11">
        <f t="shared" si="13"/>
        <v>59.478999999999999</v>
      </c>
      <c r="AV53" s="11" t="s">
        <v>388</v>
      </c>
      <c r="AW53" s="11">
        <v>203</v>
      </c>
      <c r="AX53" s="11" t="s">
        <v>130</v>
      </c>
      <c r="BC53" s="11">
        <v>62</v>
      </c>
      <c r="BD53" s="11" t="s">
        <v>388</v>
      </c>
      <c r="BE53" s="11">
        <v>62</v>
      </c>
      <c r="BF53" s="11" t="s">
        <v>221</v>
      </c>
      <c r="BK53" s="11">
        <v>3</v>
      </c>
      <c r="BL53" s="11" t="s">
        <v>388</v>
      </c>
      <c r="BM53" s="11">
        <v>3</v>
      </c>
      <c r="BN53" s="11" t="s">
        <v>222</v>
      </c>
      <c r="BO53" s="11">
        <v>5.4</v>
      </c>
      <c r="BR53" s="11">
        <v>1.4999999999999999E-2</v>
      </c>
      <c r="BS53" s="11" t="s">
        <v>133</v>
      </c>
      <c r="BT53" s="11">
        <v>1.4</v>
      </c>
      <c r="BU53" s="11" t="s">
        <v>133</v>
      </c>
      <c r="BW53" s="11">
        <v>0.1</v>
      </c>
      <c r="BX53" s="11" t="s">
        <v>133</v>
      </c>
      <c r="BY53" s="11">
        <v>0.5</v>
      </c>
      <c r="BZ53" s="11" t="s">
        <v>133</v>
      </c>
      <c r="CA53" s="11">
        <v>5</v>
      </c>
      <c r="CB53" s="11" t="s">
        <v>133</v>
      </c>
      <c r="CC53" s="11">
        <v>92</v>
      </c>
      <c r="CD53" s="11" t="s">
        <v>133</v>
      </c>
      <c r="CE53" s="11">
        <v>22</v>
      </c>
      <c r="CF53" s="11" t="s">
        <v>134</v>
      </c>
      <c r="CG53" s="11">
        <v>99</v>
      </c>
      <c r="CH53" s="11" t="s">
        <v>133</v>
      </c>
      <c r="CI53" s="11">
        <v>66</v>
      </c>
      <c r="CJ53" s="11" t="s">
        <v>133</v>
      </c>
      <c r="CK53" s="11">
        <v>18</v>
      </c>
      <c r="CL53" s="11" t="s">
        <v>133</v>
      </c>
      <c r="CM53" s="11">
        <v>13</v>
      </c>
      <c r="CN53" s="11" t="s">
        <v>133</v>
      </c>
      <c r="CO53" s="11">
        <v>1.8</v>
      </c>
      <c r="CP53" s="11" t="s">
        <v>133</v>
      </c>
      <c r="CQ53" s="11">
        <v>0.05</v>
      </c>
      <c r="CR53" s="11" t="s">
        <v>133</v>
      </c>
      <c r="CS53" s="11">
        <v>0.05</v>
      </c>
      <c r="CT53" s="11" t="s">
        <v>133</v>
      </c>
      <c r="CU53" s="11">
        <v>10</v>
      </c>
      <c r="CV53" s="11" t="s">
        <v>135</v>
      </c>
      <c r="CW53" s="11">
        <v>7.3</v>
      </c>
      <c r="CX53" s="11" t="s">
        <v>135</v>
      </c>
      <c r="DA53" s="11">
        <v>26</v>
      </c>
      <c r="DB53" s="11" t="s">
        <v>206</v>
      </c>
      <c r="DE53" s="11" t="s">
        <v>262</v>
      </c>
      <c r="DF53" s="11" t="s">
        <v>263</v>
      </c>
      <c r="DG53" s="11" t="s">
        <v>264</v>
      </c>
      <c r="DH53" s="11" t="s">
        <v>268</v>
      </c>
      <c r="DI53" s="11" t="s">
        <v>194</v>
      </c>
      <c r="ER53" s="11">
        <f>ET53/1000</f>
        <v>3.7999999999999999E-2</v>
      </c>
      <c r="ES53" s="11" t="s">
        <v>388</v>
      </c>
      <c r="ET53" s="11">
        <v>38</v>
      </c>
      <c r="EU53" s="11" t="s">
        <v>695</v>
      </c>
      <c r="EV53" s="11">
        <f>EX53/1000</f>
        <v>1.1299999999999999</v>
      </c>
      <c r="EW53" s="11" t="s">
        <v>388</v>
      </c>
      <c r="EX53" s="11">
        <v>1130</v>
      </c>
      <c r="EY53" s="11" t="s">
        <v>695</v>
      </c>
      <c r="EZ53" s="11">
        <f>FB53/1000</f>
        <v>2E-3</v>
      </c>
      <c r="FA53" s="11" t="s">
        <v>388</v>
      </c>
      <c r="FB53" s="11">
        <v>2</v>
      </c>
      <c r="FC53" s="11" t="s">
        <v>695</v>
      </c>
      <c r="FD53" s="11">
        <f>FF53/1000</f>
        <v>1.25E-3</v>
      </c>
      <c r="FE53" s="11" t="s">
        <v>388</v>
      </c>
      <c r="FF53" s="11">
        <v>1.25</v>
      </c>
      <c r="FG53" s="11" t="s">
        <v>695</v>
      </c>
      <c r="FH53" s="11">
        <f>FJ53/1000</f>
        <v>3.38</v>
      </c>
      <c r="FI53" s="11" t="s">
        <v>388</v>
      </c>
      <c r="FJ53" s="11">
        <v>3380</v>
      </c>
      <c r="FK53" s="11" t="s">
        <v>693</v>
      </c>
      <c r="FP53" s="11">
        <f>FR53/1000</f>
        <v>1.69</v>
      </c>
      <c r="FQ53" s="11" t="s">
        <v>388</v>
      </c>
      <c r="FR53" s="11">
        <v>1690</v>
      </c>
      <c r="FS53" s="11" t="s">
        <v>695</v>
      </c>
      <c r="FT53" s="11">
        <f>FV53/1000</f>
        <v>0.01</v>
      </c>
      <c r="FU53" s="11" t="s">
        <v>388</v>
      </c>
      <c r="FV53" s="11">
        <v>10</v>
      </c>
      <c r="FW53" s="11" t="s">
        <v>695</v>
      </c>
      <c r="FX53" s="11">
        <f>FZ53/1000</f>
        <v>1.0500000000000002E-3</v>
      </c>
      <c r="FY53" s="11" t="s">
        <v>388</v>
      </c>
      <c r="FZ53" s="11">
        <v>1.05</v>
      </c>
      <c r="GA53" s="11" t="s">
        <v>695</v>
      </c>
    </row>
    <row r="54" spans="1:183" x14ac:dyDescent="0.35">
      <c r="B54" s="2">
        <v>40982</v>
      </c>
      <c r="G54" s="3"/>
      <c r="N54">
        <f t="shared" ref="N54:N117" si="34">P54*0.293</f>
        <v>11.133999999999999</v>
      </c>
      <c r="O54" t="s">
        <v>388</v>
      </c>
      <c r="P54" t="s">
        <v>170</v>
      </c>
      <c r="Q54" t="s">
        <v>197</v>
      </c>
      <c r="AE54">
        <f t="shared" ref="AE54:AE85" si="35">AG54*0.293</f>
        <v>235.57199999999997</v>
      </c>
      <c r="AF54" t="s">
        <v>217</v>
      </c>
      <c r="AG54">
        <v>804</v>
      </c>
      <c r="AH54" t="s">
        <v>197</v>
      </c>
      <c r="AK54">
        <f t="shared" ref="AK54:AK85" si="36">EL54*0.293</f>
        <v>68.268999999999991</v>
      </c>
      <c r="AL54" t="s">
        <v>388</v>
      </c>
      <c r="AQ54">
        <f t="shared" ref="AQ54:AQ85" si="37">AS54*0.293</f>
        <v>384.709</v>
      </c>
      <c r="AR54" t="s">
        <v>388</v>
      </c>
      <c r="AS54">
        <v>1313</v>
      </c>
      <c r="AT54" t="s">
        <v>197</v>
      </c>
      <c r="BC54">
        <f t="shared" ref="BC54:BC117" si="38">BE54*0.293</f>
        <v>51.274999999999999</v>
      </c>
      <c r="BD54" t="s">
        <v>388</v>
      </c>
      <c r="BE54">
        <v>175</v>
      </c>
      <c r="BF54" t="s">
        <v>197</v>
      </c>
      <c r="BK54">
        <f t="shared" ref="BK54:BK115" si="39">BM54*0.293</f>
        <v>11.133999999999999</v>
      </c>
      <c r="BL54" t="s">
        <v>388</v>
      </c>
      <c r="BM54">
        <v>38</v>
      </c>
      <c r="BN54" t="s">
        <v>197</v>
      </c>
      <c r="BO54">
        <v>6</v>
      </c>
      <c r="CE54">
        <v>3.99</v>
      </c>
      <c r="CI54">
        <v>62.47</v>
      </c>
      <c r="CJ54" t="s">
        <v>133</v>
      </c>
      <c r="CK54">
        <v>13.86</v>
      </c>
      <c r="CL54" t="s">
        <v>133</v>
      </c>
      <c r="CM54">
        <v>5.69</v>
      </c>
      <c r="CN54" t="s">
        <v>133</v>
      </c>
      <c r="CO54">
        <v>1.58</v>
      </c>
      <c r="CP54" t="s">
        <v>133</v>
      </c>
      <c r="CQ54">
        <v>15</v>
      </c>
      <c r="CR54" t="s">
        <v>133</v>
      </c>
      <c r="CS54">
        <v>1.42</v>
      </c>
      <c r="CT54" t="s">
        <v>133</v>
      </c>
      <c r="DF54" t="s">
        <v>191</v>
      </c>
      <c r="DG54" t="s">
        <v>269</v>
      </c>
      <c r="DH54" t="s">
        <v>270</v>
      </c>
      <c r="DI54" t="s">
        <v>200</v>
      </c>
      <c r="DJ54" t="s">
        <v>201</v>
      </c>
      <c r="DZ54">
        <v>4.6900000000000004</v>
      </c>
      <c r="EA54">
        <v>2.98</v>
      </c>
      <c r="EB54" t="s">
        <v>133</v>
      </c>
      <c r="EC54">
        <v>4.51</v>
      </c>
      <c r="ED54">
        <f t="shared" ref="ED54:ED117" si="40">EF54*0.293</f>
        <v>3.8089999999999997</v>
      </c>
      <c r="EE54" t="s">
        <v>388</v>
      </c>
      <c r="EF54">
        <v>13</v>
      </c>
      <c r="EG54" t="s">
        <v>197</v>
      </c>
      <c r="EH54">
        <f t="shared" ref="EH54:EH115" si="41">EJ54*0.293</f>
        <v>2.3439999999999999</v>
      </c>
      <c r="EI54" t="s">
        <v>388</v>
      </c>
      <c r="EJ54">
        <v>8</v>
      </c>
      <c r="EK54" t="s">
        <v>197</v>
      </c>
      <c r="EL54">
        <v>233</v>
      </c>
      <c r="EM54" t="s">
        <v>197</v>
      </c>
      <c r="EN54">
        <f t="shared" ref="EN54:EN115" si="42">EP54*0.293</f>
        <v>11.133999999999999</v>
      </c>
      <c r="EO54" t="s">
        <v>388</v>
      </c>
      <c r="EP54">
        <v>38</v>
      </c>
      <c r="EQ54" t="s">
        <v>197</v>
      </c>
      <c r="ER54">
        <f t="shared" ref="ER54:ER115" si="43">ET54*0.293</f>
        <v>11.133999999999999</v>
      </c>
      <c r="ES54" t="s">
        <v>388</v>
      </c>
      <c r="ET54">
        <v>38</v>
      </c>
      <c r="EU54" t="s">
        <v>197</v>
      </c>
      <c r="EV54">
        <f t="shared" ref="EV54:EV115" si="44">EX54*0.293</f>
        <v>7.0905999999999993</v>
      </c>
      <c r="EW54" t="s">
        <v>388</v>
      </c>
      <c r="EX54">
        <v>24.2</v>
      </c>
      <c r="EY54" t="s">
        <v>197</v>
      </c>
      <c r="EZ54">
        <f t="shared" ref="EZ54:EZ115" si="45">FB54*0.293</f>
        <v>3.2230000000000002E-2</v>
      </c>
      <c r="FA54" t="s">
        <v>388</v>
      </c>
      <c r="FB54">
        <v>0.11</v>
      </c>
      <c r="FC54" t="s">
        <v>197</v>
      </c>
      <c r="FD54">
        <f t="shared" ref="FD54:FD115" si="46">FF54*0.293</f>
        <v>3.2230000000000002E-2</v>
      </c>
      <c r="FE54" t="s">
        <v>388</v>
      </c>
      <c r="FF54">
        <v>0.11</v>
      </c>
      <c r="FG54" t="s">
        <v>197</v>
      </c>
    </row>
    <row r="55" spans="1:183" x14ac:dyDescent="0.35">
      <c r="B55" s="2">
        <v>42066</v>
      </c>
      <c r="G55" s="3"/>
      <c r="N55">
        <f t="shared" si="34"/>
        <v>10.548</v>
      </c>
      <c r="O55" t="s">
        <v>388</v>
      </c>
      <c r="P55" t="s">
        <v>178</v>
      </c>
      <c r="Q55" t="s">
        <v>197</v>
      </c>
      <c r="AE55">
        <f t="shared" si="35"/>
        <v>155.583</v>
      </c>
      <c r="AF55" t="s">
        <v>217</v>
      </c>
      <c r="AG55">
        <v>531</v>
      </c>
      <c r="AH55" t="s">
        <v>197</v>
      </c>
      <c r="AK55">
        <f t="shared" si="36"/>
        <v>66.217999999999989</v>
      </c>
      <c r="AL55" t="s">
        <v>388</v>
      </c>
      <c r="AQ55">
        <f t="shared" si="37"/>
        <v>434.51899999999995</v>
      </c>
      <c r="AR55" t="s">
        <v>388</v>
      </c>
      <c r="AS55">
        <v>1483</v>
      </c>
      <c r="AT55" t="s">
        <v>197</v>
      </c>
      <c r="BC55">
        <f t="shared" si="38"/>
        <v>62.994999999999997</v>
      </c>
      <c r="BD55" t="s">
        <v>388</v>
      </c>
      <c r="BE55">
        <v>215</v>
      </c>
      <c r="BF55" t="s">
        <v>197</v>
      </c>
      <c r="BK55">
        <f t="shared" si="39"/>
        <v>10.548</v>
      </c>
      <c r="BL55" t="s">
        <v>388</v>
      </c>
      <c r="BM55">
        <v>36</v>
      </c>
      <c r="BN55" t="s">
        <v>197</v>
      </c>
      <c r="BO55">
        <v>6.1</v>
      </c>
      <c r="CE55">
        <v>4.45</v>
      </c>
      <c r="CI55">
        <v>64.52</v>
      </c>
      <c r="CJ55" t="s">
        <v>133</v>
      </c>
      <c r="CK55">
        <v>15.59</v>
      </c>
      <c r="CL55" t="s">
        <v>133</v>
      </c>
      <c r="CM55">
        <v>5.05</v>
      </c>
      <c r="CN55" t="s">
        <v>133</v>
      </c>
      <c r="CO55">
        <v>1.36</v>
      </c>
      <c r="CP55" t="s">
        <v>133</v>
      </c>
      <c r="CQ55">
        <v>13.5</v>
      </c>
      <c r="CR55" t="s">
        <v>133</v>
      </c>
      <c r="CS55">
        <v>0.05</v>
      </c>
      <c r="CT55" t="s">
        <v>133</v>
      </c>
      <c r="DF55" t="s">
        <v>191</v>
      </c>
      <c r="DG55" t="s">
        <v>271</v>
      </c>
      <c r="DH55" t="s">
        <v>272</v>
      </c>
      <c r="DI55" t="s">
        <v>200</v>
      </c>
      <c r="DJ55" t="s">
        <v>252</v>
      </c>
      <c r="DZ55">
        <v>5.13</v>
      </c>
      <c r="EA55">
        <v>2.59</v>
      </c>
      <c r="EB55" t="s">
        <v>133</v>
      </c>
      <c r="EC55">
        <v>4.1399999999999997</v>
      </c>
      <c r="ED55">
        <f t="shared" si="40"/>
        <v>1.4649999999999999</v>
      </c>
      <c r="EE55" t="s">
        <v>388</v>
      </c>
      <c r="EF55">
        <v>5</v>
      </c>
      <c r="EG55" t="s">
        <v>197</v>
      </c>
      <c r="EH55">
        <f t="shared" si="41"/>
        <v>4.6879999999999997</v>
      </c>
      <c r="EI55" t="s">
        <v>388</v>
      </c>
      <c r="EJ55">
        <v>16</v>
      </c>
      <c r="EK55" t="s">
        <v>197</v>
      </c>
      <c r="EL55">
        <v>226</v>
      </c>
      <c r="EM55" t="s">
        <v>197</v>
      </c>
      <c r="EN55">
        <f t="shared" si="42"/>
        <v>10.548</v>
      </c>
      <c r="EO55" t="s">
        <v>388</v>
      </c>
      <c r="EP55">
        <v>36</v>
      </c>
      <c r="EQ55" t="s">
        <v>197</v>
      </c>
      <c r="ER55">
        <f t="shared" si="43"/>
        <v>10.548</v>
      </c>
      <c r="ES55" t="s">
        <v>388</v>
      </c>
      <c r="ET55">
        <v>36</v>
      </c>
      <c r="EU55" t="s">
        <v>197</v>
      </c>
      <c r="EV55">
        <f t="shared" si="44"/>
        <v>4.4828999999999999</v>
      </c>
      <c r="EW55" t="s">
        <v>388</v>
      </c>
      <c r="EX55">
        <v>15.3</v>
      </c>
      <c r="EY55" t="s">
        <v>197</v>
      </c>
      <c r="EZ55">
        <f t="shared" si="45"/>
        <v>3.2230000000000002E-2</v>
      </c>
      <c r="FA55" t="s">
        <v>388</v>
      </c>
      <c r="FB55">
        <v>0.11</v>
      </c>
      <c r="FC55" t="s">
        <v>197</v>
      </c>
      <c r="FD55">
        <f t="shared" si="46"/>
        <v>3.2230000000000002E-2</v>
      </c>
      <c r="FE55" t="s">
        <v>388</v>
      </c>
      <c r="FF55">
        <v>0.11</v>
      </c>
      <c r="FG55" t="s">
        <v>197</v>
      </c>
    </row>
    <row r="56" spans="1:183" x14ac:dyDescent="0.35">
      <c r="B56" s="2">
        <v>41324</v>
      </c>
      <c r="G56" s="3"/>
      <c r="N56">
        <f t="shared" si="34"/>
        <v>19.044999999999998</v>
      </c>
      <c r="O56" t="s">
        <v>388</v>
      </c>
      <c r="P56" t="s">
        <v>155</v>
      </c>
      <c r="Q56" t="s">
        <v>197</v>
      </c>
      <c r="AE56">
        <f t="shared" si="35"/>
        <v>174.62799999999999</v>
      </c>
      <c r="AF56" t="s">
        <v>217</v>
      </c>
      <c r="AG56">
        <v>596</v>
      </c>
      <c r="AH56" t="s">
        <v>197</v>
      </c>
      <c r="AK56">
        <f t="shared" si="36"/>
        <v>167.88899999999998</v>
      </c>
      <c r="AL56" t="s">
        <v>388</v>
      </c>
      <c r="AQ56">
        <f t="shared" si="37"/>
        <v>384.709</v>
      </c>
      <c r="AR56" t="s">
        <v>388</v>
      </c>
      <c r="AS56">
        <v>1313</v>
      </c>
      <c r="AT56" t="s">
        <v>197</v>
      </c>
      <c r="BC56">
        <f t="shared" si="38"/>
        <v>59.186</v>
      </c>
      <c r="BD56" t="s">
        <v>388</v>
      </c>
      <c r="BE56">
        <v>202</v>
      </c>
      <c r="BF56" t="s">
        <v>197</v>
      </c>
      <c r="BK56">
        <f t="shared" si="39"/>
        <v>19.044999999999998</v>
      </c>
      <c r="BL56" t="s">
        <v>388</v>
      </c>
      <c r="BM56">
        <v>65</v>
      </c>
      <c r="BN56" t="s">
        <v>197</v>
      </c>
      <c r="BO56">
        <v>6.1</v>
      </c>
      <c r="CE56">
        <v>4.5199999999999996</v>
      </c>
      <c r="CI56">
        <v>56.13</v>
      </c>
      <c r="CJ56" t="s">
        <v>133</v>
      </c>
      <c r="CK56">
        <v>14.37</v>
      </c>
      <c r="CL56" t="s">
        <v>133</v>
      </c>
      <c r="CM56">
        <v>12.57</v>
      </c>
      <c r="CN56" t="s">
        <v>133</v>
      </c>
      <c r="CO56">
        <v>2.42</v>
      </c>
      <c r="CP56" t="s">
        <v>133</v>
      </c>
      <c r="CQ56">
        <v>13.5</v>
      </c>
      <c r="CR56" t="s">
        <v>133</v>
      </c>
      <c r="CS56">
        <v>1.06</v>
      </c>
      <c r="CT56" t="s">
        <v>133</v>
      </c>
      <c r="DF56" t="s">
        <v>191</v>
      </c>
      <c r="DG56" t="s">
        <v>273</v>
      </c>
      <c r="DH56" t="s">
        <v>274</v>
      </c>
      <c r="DI56" t="s">
        <v>200</v>
      </c>
      <c r="DJ56" t="s">
        <v>201</v>
      </c>
      <c r="DZ56">
        <v>5.22</v>
      </c>
      <c r="EA56">
        <v>2.67</v>
      </c>
      <c r="EB56" t="s">
        <v>133</v>
      </c>
      <c r="EC56">
        <v>3.91</v>
      </c>
      <c r="ED56">
        <f t="shared" si="40"/>
        <v>2.637</v>
      </c>
      <c r="EE56" t="s">
        <v>388</v>
      </c>
      <c r="EF56">
        <v>9</v>
      </c>
      <c r="EG56" t="s">
        <v>197</v>
      </c>
      <c r="EH56">
        <f t="shared" si="41"/>
        <v>4.6879999999999997</v>
      </c>
      <c r="EI56" t="s">
        <v>388</v>
      </c>
      <c r="EJ56">
        <v>16</v>
      </c>
      <c r="EK56" t="s">
        <v>197</v>
      </c>
      <c r="EL56">
        <v>573</v>
      </c>
      <c r="EM56" t="s">
        <v>197</v>
      </c>
      <c r="EN56">
        <f t="shared" si="42"/>
        <v>19.044999999999998</v>
      </c>
      <c r="EO56" t="s">
        <v>388</v>
      </c>
      <c r="EP56">
        <v>65</v>
      </c>
      <c r="EQ56" t="s">
        <v>197</v>
      </c>
      <c r="ER56">
        <f t="shared" si="43"/>
        <v>19.044999999999998</v>
      </c>
      <c r="ES56" t="s">
        <v>388</v>
      </c>
      <c r="ET56">
        <v>65</v>
      </c>
      <c r="EU56" t="s">
        <v>197</v>
      </c>
      <c r="EV56">
        <f t="shared" si="44"/>
        <v>4.1898999999999997</v>
      </c>
      <c r="EW56" t="s">
        <v>388</v>
      </c>
      <c r="EX56">
        <v>14.3</v>
      </c>
      <c r="EY56" t="s">
        <v>197</v>
      </c>
      <c r="EZ56">
        <f t="shared" si="45"/>
        <v>3.2230000000000002E-2</v>
      </c>
      <c r="FA56" t="s">
        <v>388</v>
      </c>
      <c r="FB56">
        <v>0.11</v>
      </c>
      <c r="FC56" t="s">
        <v>197</v>
      </c>
      <c r="FD56">
        <f t="shared" si="46"/>
        <v>3.2230000000000002E-2</v>
      </c>
      <c r="FE56" t="s">
        <v>388</v>
      </c>
      <c r="FF56">
        <v>0.11</v>
      </c>
      <c r="FG56" t="s">
        <v>197</v>
      </c>
    </row>
    <row r="57" spans="1:183" x14ac:dyDescent="0.35">
      <c r="B57" s="2">
        <v>43474</v>
      </c>
      <c r="G57" s="3"/>
      <c r="N57">
        <f t="shared" si="34"/>
        <v>26.369999999999997</v>
      </c>
      <c r="O57" t="s">
        <v>388</v>
      </c>
      <c r="P57" t="s">
        <v>162</v>
      </c>
      <c r="Q57" t="s">
        <v>197</v>
      </c>
      <c r="AE57">
        <f t="shared" si="35"/>
        <v>419.28299999999996</v>
      </c>
      <c r="AF57" t="s">
        <v>217</v>
      </c>
      <c r="AG57">
        <v>1431</v>
      </c>
      <c r="AH57" t="s">
        <v>197</v>
      </c>
      <c r="AK57">
        <f t="shared" si="36"/>
        <v>212.13199999999998</v>
      </c>
      <c r="AL57" t="s">
        <v>388</v>
      </c>
      <c r="AQ57">
        <f t="shared" si="37"/>
        <v>1048.9399999999998</v>
      </c>
      <c r="AR57" t="s">
        <v>388</v>
      </c>
      <c r="AS57">
        <v>3580</v>
      </c>
      <c r="AT57" t="s">
        <v>197</v>
      </c>
      <c r="BC57">
        <f t="shared" si="38"/>
        <v>117.49299999999999</v>
      </c>
      <c r="BD57" t="s">
        <v>388</v>
      </c>
      <c r="BE57">
        <v>401</v>
      </c>
      <c r="BF57" t="s">
        <v>197</v>
      </c>
      <c r="BK57">
        <f t="shared" si="39"/>
        <v>26.369999999999997</v>
      </c>
      <c r="BL57" t="s">
        <v>388</v>
      </c>
      <c r="BM57">
        <v>90</v>
      </c>
      <c r="BN57" t="s">
        <v>197</v>
      </c>
      <c r="BO57">
        <v>6.4</v>
      </c>
      <c r="CE57">
        <v>10.49</v>
      </c>
      <c r="CI57">
        <v>69.3</v>
      </c>
      <c r="CJ57" t="s">
        <v>133</v>
      </c>
      <c r="CK57">
        <v>12.94</v>
      </c>
      <c r="CL57" t="s">
        <v>133</v>
      </c>
      <c r="CM57">
        <v>7.18</v>
      </c>
      <c r="CN57" t="s">
        <v>133</v>
      </c>
      <c r="CO57">
        <v>1.51</v>
      </c>
      <c r="CP57" t="s">
        <v>133</v>
      </c>
      <c r="CQ57">
        <v>9</v>
      </c>
      <c r="CR57" t="s">
        <v>133</v>
      </c>
      <c r="CS57">
        <v>0.1</v>
      </c>
      <c r="CT57" t="s">
        <v>133</v>
      </c>
      <c r="DF57" t="s">
        <v>191</v>
      </c>
      <c r="DG57" t="s">
        <v>275</v>
      </c>
      <c r="DH57" t="s">
        <v>276</v>
      </c>
      <c r="DI57" t="s">
        <v>200</v>
      </c>
      <c r="DJ57" t="s">
        <v>201</v>
      </c>
      <c r="DZ57">
        <v>11.53</v>
      </c>
      <c r="EA57">
        <v>3.8</v>
      </c>
      <c r="EB57" t="s">
        <v>133</v>
      </c>
      <c r="EC57">
        <v>5.36</v>
      </c>
      <c r="ED57">
        <f t="shared" si="40"/>
        <v>6.1529999999999996</v>
      </c>
      <c r="EE57" t="s">
        <v>388</v>
      </c>
      <c r="EF57">
        <v>21</v>
      </c>
      <c r="EG57" t="s">
        <v>197</v>
      </c>
      <c r="EH57">
        <f t="shared" si="41"/>
        <v>6.1529999999999996</v>
      </c>
      <c r="EI57" t="s">
        <v>388</v>
      </c>
      <c r="EJ57">
        <v>21</v>
      </c>
      <c r="EK57" t="s">
        <v>197</v>
      </c>
      <c r="EL57">
        <v>724</v>
      </c>
      <c r="EM57" t="s">
        <v>197</v>
      </c>
      <c r="EN57">
        <f t="shared" si="42"/>
        <v>26.369999999999997</v>
      </c>
      <c r="EO57" t="s">
        <v>388</v>
      </c>
      <c r="EP57">
        <v>90</v>
      </c>
      <c r="EQ57" t="s">
        <v>197</v>
      </c>
      <c r="ER57">
        <f t="shared" si="43"/>
        <v>26.369999999999997</v>
      </c>
      <c r="ES57" t="s">
        <v>388</v>
      </c>
      <c r="ET57">
        <v>90</v>
      </c>
      <c r="EU57" t="s">
        <v>197</v>
      </c>
      <c r="EV57">
        <f t="shared" si="44"/>
        <v>14.093299999999999</v>
      </c>
      <c r="EW57" t="s">
        <v>388</v>
      </c>
      <c r="EX57">
        <v>48.1</v>
      </c>
      <c r="EY57" t="s">
        <v>197</v>
      </c>
      <c r="EZ57">
        <f t="shared" si="45"/>
        <v>3.2230000000000002E-2</v>
      </c>
      <c r="FA57" t="s">
        <v>388</v>
      </c>
      <c r="FB57">
        <v>0.11</v>
      </c>
      <c r="FC57" t="s">
        <v>197</v>
      </c>
      <c r="FD57">
        <f t="shared" si="46"/>
        <v>3.2230000000000002E-2</v>
      </c>
      <c r="FE57" t="s">
        <v>388</v>
      </c>
      <c r="FF57">
        <v>0.11</v>
      </c>
      <c r="FG57" t="s">
        <v>197</v>
      </c>
      <c r="FH57">
        <f>FJ57*0.293</f>
        <v>16.994</v>
      </c>
      <c r="FI57" t="s">
        <v>388</v>
      </c>
      <c r="FJ57">
        <v>58</v>
      </c>
      <c r="FK57" t="s">
        <v>197</v>
      </c>
    </row>
    <row r="58" spans="1:183" x14ac:dyDescent="0.35">
      <c r="B58" s="2">
        <v>40589</v>
      </c>
      <c r="G58" s="3"/>
      <c r="N58">
        <f t="shared" si="34"/>
        <v>30.178999999999998</v>
      </c>
      <c r="O58" t="s">
        <v>388</v>
      </c>
      <c r="P58" t="s">
        <v>177</v>
      </c>
      <c r="Q58" t="s">
        <v>197</v>
      </c>
      <c r="AE58">
        <f t="shared" si="35"/>
        <v>436.57</v>
      </c>
      <c r="AF58" t="s">
        <v>217</v>
      </c>
      <c r="AG58">
        <v>1490</v>
      </c>
      <c r="AH58" t="s">
        <v>197</v>
      </c>
      <c r="AK58">
        <f t="shared" si="36"/>
        <v>190.45</v>
      </c>
      <c r="AL58" t="s">
        <v>388</v>
      </c>
      <c r="AQ58">
        <f t="shared" si="37"/>
        <v>1061.8319999999999</v>
      </c>
      <c r="AR58" t="s">
        <v>388</v>
      </c>
      <c r="AS58">
        <v>3624</v>
      </c>
      <c r="AT58" t="s">
        <v>197</v>
      </c>
      <c r="BC58">
        <f t="shared" si="38"/>
        <v>74.128999999999991</v>
      </c>
      <c r="BD58" t="s">
        <v>388</v>
      </c>
      <c r="BE58">
        <v>253</v>
      </c>
      <c r="BF58" t="s">
        <v>197</v>
      </c>
      <c r="BK58">
        <f t="shared" si="39"/>
        <v>30.178999999999998</v>
      </c>
      <c r="BL58" t="s">
        <v>388</v>
      </c>
      <c r="BM58">
        <v>103</v>
      </c>
      <c r="BN58" t="s">
        <v>197</v>
      </c>
      <c r="BO58">
        <v>6.8</v>
      </c>
      <c r="CE58">
        <v>10.02</v>
      </c>
      <c r="CI58">
        <v>78.319999999999993</v>
      </c>
      <c r="CJ58" t="s">
        <v>133</v>
      </c>
      <c r="CK58">
        <v>9.1199999999999992</v>
      </c>
      <c r="CL58" t="s">
        <v>133</v>
      </c>
      <c r="CM58">
        <v>7.2</v>
      </c>
      <c r="CN58" t="s">
        <v>133</v>
      </c>
      <c r="CO58">
        <v>1.94</v>
      </c>
      <c r="CP58" t="s">
        <v>133</v>
      </c>
      <c r="CQ58">
        <v>3</v>
      </c>
      <c r="CR58" t="s">
        <v>133</v>
      </c>
      <c r="CS58">
        <v>0.43</v>
      </c>
      <c r="CT58" t="s">
        <v>133</v>
      </c>
      <c r="DF58" t="s">
        <v>191</v>
      </c>
      <c r="DG58" t="s">
        <v>275</v>
      </c>
      <c r="DH58" t="s">
        <v>277</v>
      </c>
      <c r="DI58" t="s">
        <v>200</v>
      </c>
      <c r="DJ58" t="s">
        <v>201</v>
      </c>
      <c r="DZ58">
        <v>10.33</v>
      </c>
      <c r="EC58">
        <v>8.59</v>
      </c>
      <c r="ED58">
        <f t="shared" si="40"/>
        <v>5.5669999999999993</v>
      </c>
      <c r="EE58" t="s">
        <v>388</v>
      </c>
      <c r="EF58">
        <v>19</v>
      </c>
      <c r="EG58" t="s">
        <v>197</v>
      </c>
      <c r="EH58">
        <f t="shared" si="41"/>
        <v>2.637</v>
      </c>
      <c r="EI58" t="s">
        <v>388</v>
      </c>
      <c r="EJ58">
        <v>9</v>
      </c>
      <c r="EK58" t="s">
        <v>197</v>
      </c>
      <c r="EL58">
        <v>650</v>
      </c>
      <c r="EM58" t="s">
        <v>197</v>
      </c>
      <c r="EN58">
        <f t="shared" si="42"/>
        <v>30.178999999999998</v>
      </c>
      <c r="EO58" t="s">
        <v>388</v>
      </c>
      <c r="EP58">
        <v>103</v>
      </c>
      <c r="EQ58" t="s">
        <v>197</v>
      </c>
      <c r="ER58">
        <f t="shared" si="43"/>
        <v>30.178999999999998</v>
      </c>
      <c r="ES58" t="s">
        <v>388</v>
      </c>
      <c r="ET58">
        <v>103</v>
      </c>
      <c r="EU58" t="s">
        <v>197</v>
      </c>
      <c r="EV58">
        <f t="shared" si="44"/>
        <v>12.364599999999999</v>
      </c>
      <c r="EW58" t="s">
        <v>388</v>
      </c>
      <c r="EX58">
        <v>42.2</v>
      </c>
      <c r="EY58" t="s">
        <v>197</v>
      </c>
      <c r="EZ58">
        <f t="shared" si="45"/>
        <v>3.2230000000000002E-2</v>
      </c>
      <c r="FA58" t="s">
        <v>388</v>
      </c>
      <c r="FB58">
        <v>0.11</v>
      </c>
      <c r="FC58" t="s">
        <v>197</v>
      </c>
      <c r="FD58">
        <f t="shared" si="46"/>
        <v>3.2230000000000002E-2</v>
      </c>
      <c r="FE58" t="s">
        <v>388</v>
      </c>
      <c r="FF58">
        <v>0.11</v>
      </c>
      <c r="FG58" t="s">
        <v>197</v>
      </c>
    </row>
    <row r="59" spans="1:183" x14ac:dyDescent="0.35">
      <c r="B59" s="2">
        <v>40623</v>
      </c>
      <c r="G59" s="3"/>
      <c r="N59">
        <f t="shared" si="34"/>
        <v>19.631</v>
      </c>
      <c r="O59" t="s">
        <v>388</v>
      </c>
      <c r="P59" t="s">
        <v>142</v>
      </c>
      <c r="Q59" t="s">
        <v>197</v>
      </c>
      <c r="AE59">
        <f t="shared" si="35"/>
        <v>150.309</v>
      </c>
      <c r="AF59" t="s">
        <v>217</v>
      </c>
      <c r="AG59">
        <v>513</v>
      </c>
      <c r="AH59" t="s">
        <v>197</v>
      </c>
      <c r="AK59">
        <f t="shared" si="36"/>
        <v>74.714999999999989</v>
      </c>
      <c r="AL59" t="s">
        <v>388</v>
      </c>
      <c r="AQ59">
        <f t="shared" si="37"/>
        <v>486.96599999999995</v>
      </c>
      <c r="AR59" t="s">
        <v>388</v>
      </c>
      <c r="AS59">
        <v>1662</v>
      </c>
      <c r="AT59" t="s">
        <v>197</v>
      </c>
      <c r="BC59">
        <f t="shared" si="38"/>
        <v>56.548999999999999</v>
      </c>
      <c r="BD59" t="s">
        <v>388</v>
      </c>
      <c r="BE59">
        <v>193</v>
      </c>
      <c r="BF59" t="s">
        <v>197</v>
      </c>
      <c r="BK59">
        <f t="shared" si="39"/>
        <v>19.631</v>
      </c>
      <c r="BL59" t="s">
        <v>388</v>
      </c>
      <c r="BM59">
        <v>67</v>
      </c>
      <c r="BN59" t="s">
        <v>197</v>
      </c>
      <c r="BO59">
        <v>6</v>
      </c>
      <c r="CE59">
        <v>4.9000000000000004</v>
      </c>
      <c r="CI59">
        <v>64.3</v>
      </c>
      <c r="CJ59" t="s">
        <v>133</v>
      </c>
      <c r="CK59">
        <v>12.42</v>
      </c>
      <c r="CL59" t="s">
        <v>133</v>
      </c>
      <c r="CM59">
        <v>5.07</v>
      </c>
      <c r="CN59" t="s">
        <v>133</v>
      </c>
      <c r="CO59">
        <v>2.2599999999999998</v>
      </c>
      <c r="CP59" t="s">
        <v>133</v>
      </c>
      <c r="CQ59">
        <v>15</v>
      </c>
      <c r="CR59" t="s">
        <v>133</v>
      </c>
      <c r="CS59">
        <v>0.96</v>
      </c>
      <c r="CT59" t="s">
        <v>133</v>
      </c>
      <c r="DF59" t="s">
        <v>191</v>
      </c>
      <c r="DG59" t="s">
        <v>278</v>
      </c>
      <c r="DH59" t="s">
        <v>279</v>
      </c>
      <c r="DI59" t="s">
        <v>200</v>
      </c>
      <c r="DJ59" t="s">
        <v>201</v>
      </c>
      <c r="DZ59">
        <v>5.77</v>
      </c>
      <c r="EA59">
        <v>2.5499999999999998</v>
      </c>
      <c r="EB59" t="s">
        <v>133</v>
      </c>
      <c r="EC59">
        <v>5.18</v>
      </c>
      <c r="ED59">
        <f t="shared" si="40"/>
        <v>2.637</v>
      </c>
      <c r="EE59" t="s">
        <v>388</v>
      </c>
      <c r="EF59">
        <v>9</v>
      </c>
      <c r="EG59" t="s">
        <v>197</v>
      </c>
      <c r="EH59">
        <f t="shared" si="41"/>
        <v>4.3949999999999996</v>
      </c>
      <c r="EI59" t="s">
        <v>388</v>
      </c>
      <c r="EJ59">
        <v>15</v>
      </c>
      <c r="EK59" t="s">
        <v>197</v>
      </c>
      <c r="EL59">
        <v>255</v>
      </c>
      <c r="EM59" t="s">
        <v>197</v>
      </c>
      <c r="EN59">
        <f t="shared" si="42"/>
        <v>19.631</v>
      </c>
      <c r="EO59" t="s">
        <v>388</v>
      </c>
      <c r="EP59">
        <v>67</v>
      </c>
      <c r="EQ59" t="s">
        <v>197</v>
      </c>
      <c r="ER59">
        <f t="shared" si="43"/>
        <v>19.631</v>
      </c>
      <c r="ES59" t="s">
        <v>388</v>
      </c>
      <c r="ET59">
        <v>67</v>
      </c>
      <c r="EU59" t="s">
        <v>197</v>
      </c>
      <c r="EV59">
        <f t="shared" si="44"/>
        <v>5.1274999999999995</v>
      </c>
      <c r="EW59" t="s">
        <v>388</v>
      </c>
      <c r="EX59">
        <v>17.5</v>
      </c>
      <c r="EY59" t="s">
        <v>197</v>
      </c>
      <c r="EZ59">
        <f t="shared" si="45"/>
        <v>3.2230000000000002E-2</v>
      </c>
      <c r="FA59" t="s">
        <v>388</v>
      </c>
      <c r="FB59">
        <v>0.11</v>
      </c>
      <c r="FC59" t="s">
        <v>197</v>
      </c>
      <c r="FD59">
        <f t="shared" si="46"/>
        <v>3.2230000000000002E-2</v>
      </c>
      <c r="FE59" t="s">
        <v>388</v>
      </c>
      <c r="FF59">
        <v>0.11</v>
      </c>
      <c r="FG59" t="s">
        <v>197</v>
      </c>
    </row>
    <row r="60" spans="1:183" x14ac:dyDescent="0.35">
      <c r="B60" s="2">
        <v>41711</v>
      </c>
      <c r="G60" s="3"/>
      <c r="N60">
        <f t="shared" si="34"/>
        <v>15.821999999999999</v>
      </c>
      <c r="O60" t="s">
        <v>388</v>
      </c>
      <c r="P60" t="s">
        <v>174</v>
      </c>
      <c r="Q60" t="s">
        <v>197</v>
      </c>
      <c r="AE60">
        <f t="shared" si="35"/>
        <v>253.44499999999999</v>
      </c>
      <c r="AF60" t="s">
        <v>217</v>
      </c>
      <c r="AG60">
        <v>865</v>
      </c>
      <c r="AH60" t="s">
        <v>197</v>
      </c>
      <c r="AK60">
        <f t="shared" si="36"/>
        <v>51.274999999999999</v>
      </c>
      <c r="AL60" t="s">
        <v>388</v>
      </c>
      <c r="AQ60">
        <f t="shared" si="37"/>
        <v>336.65699999999998</v>
      </c>
      <c r="AR60" t="s">
        <v>388</v>
      </c>
      <c r="AS60">
        <v>1149</v>
      </c>
      <c r="AT60" t="s">
        <v>197</v>
      </c>
      <c r="BC60">
        <f t="shared" si="38"/>
        <v>34.866999999999997</v>
      </c>
      <c r="BD60" t="s">
        <v>388</v>
      </c>
      <c r="BE60">
        <v>119</v>
      </c>
      <c r="BF60" t="s">
        <v>197</v>
      </c>
      <c r="BK60">
        <f t="shared" si="39"/>
        <v>15.821999999999999</v>
      </c>
      <c r="BL60" t="s">
        <v>388</v>
      </c>
      <c r="BM60">
        <v>54</v>
      </c>
      <c r="BN60" t="s">
        <v>197</v>
      </c>
      <c r="BO60">
        <v>5.3</v>
      </c>
      <c r="CE60">
        <v>3.43</v>
      </c>
      <c r="CI60">
        <v>47.85</v>
      </c>
      <c r="CJ60" t="s">
        <v>133</v>
      </c>
      <c r="CK60">
        <v>8.24</v>
      </c>
      <c r="CL60" t="s">
        <v>133</v>
      </c>
      <c r="CM60">
        <v>3.73</v>
      </c>
      <c r="CN60" t="s">
        <v>133</v>
      </c>
      <c r="CO60">
        <v>1.95</v>
      </c>
      <c r="CP60" t="s">
        <v>133</v>
      </c>
      <c r="CQ60">
        <v>36</v>
      </c>
      <c r="CR60" t="s">
        <v>133</v>
      </c>
      <c r="CS60">
        <v>2.2799999999999998</v>
      </c>
      <c r="CT60" t="s">
        <v>133</v>
      </c>
      <c r="DF60" t="s">
        <v>191</v>
      </c>
      <c r="DG60" t="s">
        <v>280</v>
      </c>
      <c r="DH60" t="s">
        <v>281</v>
      </c>
      <c r="DI60" t="s">
        <v>200</v>
      </c>
      <c r="DJ60" t="s">
        <v>201</v>
      </c>
      <c r="DZ60">
        <v>5.36</v>
      </c>
      <c r="EA60">
        <v>3.1</v>
      </c>
      <c r="EB60" t="s">
        <v>133</v>
      </c>
      <c r="EC60">
        <v>5.81</v>
      </c>
      <c r="ED60">
        <f t="shared" si="40"/>
        <v>0.29299999999999998</v>
      </c>
      <c r="EE60" t="s">
        <v>388</v>
      </c>
      <c r="EF60">
        <v>1</v>
      </c>
      <c r="EG60" t="s">
        <v>197</v>
      </c>
      <c r="EH60">
        <f t="shared" si="41"/>
        <v>2.637</v>
      </c>
      <c r="EI60" t="s">
        <v>388</v>
      </c>
      <c r="EJ60">
        <v>9</v>
      </c>
      <c r="EK60" t="s">
        <v>197</v>
      </c>
      <c r="EL60">
        <v>175</v>
      </c>
      <c r="EM60" t="s">
        <v>197</v>
      </c>
      <c r="EN60">
        <f t="shared" si="42"/>
        <v>15.821999999999999</v>
      </c>
      <c r="EO60" t="s">
        <v>388</v>
      </c>
      <c r="EP60">
        <v>54</v>
      </c>
      <c r="EQ60" t="s">
        <v>197</v>
      </c>
      <c r="ER60">
        <f t="shared" si="43"/>
        <v>15.821999999999999</v>
      </c>
      <c r="ES60" t="s">
        <v>388</v>
      </c>
      <c r="ET60">
        <v>54</v>
      </c>
      <c r="EU60" t="s">
        <v>197</v>
      </c>
      <c r="EV60">
        <f t="shared" si="44"/>
        <v>5.274</v>
      </c>
      <c r="EW60" t="s">
        <v>388</v>
      </c>
      <c r="EX60">
        <v>18</v>
      </c>
      <c r="EY60" t="s">
        <v>197</v>
      </c>
      <c r="EZ60">
        <f t="shared" si="45"/>
        <v>3.2230000000000002E-2</v>
      </c>
      <c r="FA60" t="s">
        <v>388</v>
      </c>
      <c r="FB60">
        <v>0.11</v>
      </c>
      <c r="FC60" t="s">
        <v>197</v>
      </c>
      <c r="FD60">
        <f t="shared" si="46"/>
        <v>3.2230000000000002E-2</v>
      </c>
      <c r="FE60" t="s">
        <v>388</v>
      </c>
      <c r="FF60">
        <v>0.11</v>
      </c>
      <c r="FG60" t="s">
        <v>197</v>
      </c>
    </row>
    <row r="61" spans="1:183" x14ac:dyDescent="0.35">
      <c r="B61" s="2">
        <v>42766</v>
      </c>
      <c r="G61" s="3"/>
      <c r="N61">
        <f t="shared" si="34"/>
        <v>16.407999999999998</v>
      </c>
      <c r="O61" t="s">
        <v>388</v>
      </c>
      <c r="P61" t="s">
        <v>187</v>
      </c>
      <c r="Q61" t="s">
        <v>197</v>
      </c>
      <c r="AE61">
        <f t="shared" si="35"/>
        <v>263.7</v>
      </c>
      <c r="AF61" t="s">
        <v>217</v>
      </c>
      <c r="AG61">
        <v>900</v>
      </c>
      <c r="AH61" t="s">
        <v>197</v>
      </c>
      <c r="AK61">
        <f t="shared" si="36"/>
        <v>116.02799999999999</v>
      </c>
      <c r="AL61" t="s">
        <v>388</v>
      </c>
      <c r="AQ61">
        <f t="shared" si="37"/>
        <v>547.91</v>
      </c>
      <c r="AR61" t="s">
        <v>388</v>
      </c>
      <c r="AS61">
        <v>1870</v>
      </c>
      <c r="AT61" t="s">
        <v>197</v>
      </c>
      <c r="BC61">
        <f t="shared" si="38"/>
        <v>147.08599999999998</v>
      </c>
      <c r="BD61" t="s">
        <v>388</v>
      </c>
      <c r="BE61">
        <v>502</v>
      </c>
      <c r="BF61" t="s">
        <v>197</v>
      </c>
      <c r="BK61">
        <f t="shared" si="39"/>
        <v>16.407999999999998</v>
      </c>
      <c r="BL61" t="s">
        <v>388</v>
      </c>
      <c r="BM61">
        <v>56</v>
      </c>
      <c r="BN61" t="s">
        <v>197</v>
      </c>
      <c r="BO61">
        <v>6.4</v>
      </c>
      <c r="CE61">
        <v>6.62</v>
      </c>
      <c r="CI61">
        <v>57.43</v>
      </c>
      <c r="CJ61" t="s">
        <v>133</v>
      </c>
      <c r="CK61">
        <v>25.68</v>
      </c>
      <c r="CL61" t="s">
        <v>133</v>
      </c>
      <c r="CM61">
        <v>6.24</v>
      </c>
      <c r="CN61" t="s">
        <v>133</v>
      </c>
      <c r="CO61">
        <v>1.5</v>
      </c>
      <c r="CP61" t="s">
        <v>133</v>
      </c>
      <c r="CQ61">
        <v>9</v>
      </c>
      <c r="CR61" t="s">
        <v>133</v>
      </c>
      <c r="CS61">
        <v>0.15</v>
      </c>
      <c r="CT61" t="s">
        <v>133</v>
      </c>
      <c r="DF61" t="s">
        <v>191</v>
      </c>
      <c r="DG61" t="s">
        <v>280</v>
      </c>
      <c r="DH61" t="s">
        <v>282</v>
      </c>
      <c r="DI61" t="s">
        <v>200</v>
      </c>
      <c r="DJ61" t="s">
        <v>201</v>
      </c>
      <c r="DZ61">
        <v>7.27</v>
      </c>
      <c r="EA61">
        <v>3</v>
      </c>
      <c r="EB61" t="s">
        <v>133</v>
      </c>
      <c r="EC61">
        <v>2.2400000000000002</v>
      </c>
      <c r="ED61">
        <f t="shared" si="40"/>
        <v>0.879</v>
      </c>
      <c r="EE61" t="s">
        <v>388</v>
      </c>
      <c r="EF61">
        <v>3</v>
      </c>
      <c r="EG61" t="s">
        <v>197</v>
      </c>
      <c r="EH61">
        <f t="shared" si="41"/>
        <v>2.9299999999999997</v>
      </c>
      <c r="EI61" t="s">
        <v>388</v>
      </c>
      <c r="EJ61">
        <v>10</v>
      </c>
      <c r="EK61" t="s">
        <v>197</v>
      </c>
      <c r="EL61">
        <v>396</v>
      </c>
      <c r="EM61" t="s">
        <v>197</v>
      </c>
      <c r="EN61">
        <f t="shared" si="42"/>
        <v>16.407999999999998</v>
      </c>
      <c r="EO61" t="s">
        <v>388</v>
      </c>
      <c r="EP61">
        <v>56</v>
      </c>
      <c r="EQ61" t="s">
        <v>197</v>
      </c>
      <c r="ER61">
        <f t="shared" si="43"/>
        <v>16.407999999999998</v>
      </c>
      <c r="ES61" t="s">
        <v>388</v>
      </c>
      <c r="ET61">
        <v>56</v>
      </c>
      <c r="EU61" t="s">
        <v>197</v>
      </c>
      <c r="EV61">
        <f t="shared" si="44"/>
        <v>4.9809999999999999</v>
      </c>
      <c r="EW61" t="s">
        <v>388</v>
      </c>
      <c r="EX61">
        <v>17</v>
      </c>
      <c r="EY61" t="s">
        <v>197</v>
      </c>
      <c r="EZ61">
        <f t="shared" si="45"/>
        <v>3.2230000000000002E-2</v>
      </c>
      <c r="FA61" t="s">
        <v>388</v>
      </c>
      <c r="FB61">
        <v>0.11</v>
      </c>
      <c r="FC61" t="s">
        <v>197</v>
      </c>
      <c r="FD61">
        <f t="shared" si="46"/>
        <v>3.2230000000000002E-2</v>
      </c>
      <c r="FE61" t="s">
        <v>388</v>
      </c>
      <c r="FF61">
        <v>0.11</v>
      </c>
      <c r="FG61" t="s">
        <v>197</v>
      </c>
    </row>
    <row r="62" spans="1:183" x14ac:dyDescent="0.35">
      <c r="B62" s="2">
        <v>42766</v>
      </c>
      <c r="G62" s="3"/>
      <c r="N62">
        <f t="shared" si="34"/>
        <v>18.459</v>
      </c>
      <c r="O62" t="s">
        <v>388</v>
      </c>
      <c r="P62" t="s">
        <v>180</v>
      </c>
      <c r="Q62" t="s">
        <v>197</v>
      </c>
      <c r="AE62">
        <f t="shared" si="35"/>
        <v>266.33699999999999</v>
      </c>
      <c r="AF62" t="s">
        <v>217</v>
      </c>
      <c r="AG62">
        <v>909</v>
      </c>
      <c r="AH62" t="s">
        <v>197</v>
      </c>
      <c r="AK62">
        <f t="shared" si="36"/>
        <v>72.077999999999989</v>
      </c>
      <c r="AL62" t="s">
        <v>388</v>
      </c>
      <c r="AQ62">
        <f t="shared" si="37"/>
        <v>527.10699999999997</v>
      </c>
      <c r="AR62" t="s">
        <v>388</v>
      </c>
      <c r="AS62">
        <v>1799</v>
      </c>
      <c r="AT62" t="s">
        <v>197</v>
      </c>
      <c r="BC62">
        <f t="shared" si="38"/>
        <v>75.593999999999994</v>
      </c>
      <c r="BD62" t="s">
        <v>388</v>
      </c>
      <c r="BE62">
        <v>258</v>
      </c>
      <c r="BF62" t="s">
        <v>197</v>
      </c>
      <c r="BK62">
        <f t="shared" si="39"/>
        <v>18.459</v>
      </c>
      <c r="BL62" t="s">
        <v>388</v>
      </c>
      <c r="BM62">
        <v>63</v>
      </c>
      <c r="BN62" t="s">
        <v>197</v>
      </c>
      <c r="BO62">
        <v>5.8</v>
      </c>
      <c r="CE62">
        <v>5.4</v>
      </c>
      <c r="CI62">
        <v>58.78</v>
      </c>
      <c r="CJ62" t="s">
        <v>133</v>
      </c>
      <c r="CK62">
        <v>14.03</v>
      </c>
      <c r="CL62" t="s">
        <v>133</v>
      </c>
      <c r="CM62">
        <v>4.13</v>
      </c>
      <c r="CN62" t="s">
        <v>133</v>
      </c>
      <c r="CO62">
        <v>1.78</v>
      </c>
      <c r="CP62" t="s">
        <v>133</v>
      </c>
      <c r="CQ62">
        <v>21</v>
      </c>
      <c r="CR62" t="s">
        <v>133</v>
      </c>
      <c r="CS62">
        <v>0.33</v>
      </c>
      <c r="CT62" t="s">
        <v>133</v>
      </c>
      <c r="DF62" t="s">
        <v>191</v>
      </c>
      <c r="DG62" t="s">
        <v>283</v>
      </c>
      <c r="DH62" t="s">
        <v>284</v>
      </c>
      <c r="DI62" t="s">
        <v>200</v>
      </c>
      <c r="DJ62" t="s">
        <v>201</v>
      </c>
      <c r="DZ62">
        <v>6.83</v>
      </c>
      <c r="EA62">
        <v>2.5299999999999998</v>
      </c>
      <c r="EB62" t="s">
        <v>133</v>
      </c>
      <c r="EC62">
        <v>4.1900000000000004</v>
      </c>
      <c r="ED62">
        <f t="shared" si="40"/>
        <v>1.1719999999999999</v>
      </c>
      <c r="EE62" t="s">
        <v>388</v>
      </c>
      <c r="EF62">
        <v>4</v>
      </c>
      <c r="EG62" t="s">
        <v>197</v>
      </c>
      <c r="EH62">
        <f t="shared" si="41"/>
        <v>2.0509999999999997</v>
      </c>
      <c r="EI62" t="s">
        <v>388</v>
      </c>
      <c r="EJ62">
        <v>7</v>
      </c>
      <c r="EK62" t="s">
        <v>197</v>
      </c>
      <c r="EL62">
        <v>246</v>
      </c>
      <c r="EM62" t="s">
        <v>197</v>
      </c>
      <c r="EN62">
        <f t="shared" si="42"/>
        <v>18.459</v>
      </c>
      <c r="EO62" t="s">
        <v>388</v>
      </c>
      <c r="EP62">
        <v>63</v>
      </c>
      <c r="EQ62" t="s">
        <v>197</v>
      </c>
      <c r="ER62">
        <f t="shared" si="43"/>
        <v>18.459</v>
      </c>
      <c r="ES62" t="s">
        <v>388</v>
      </c>
      <c r="ET62">
        <v>63</v>
      </c>
      <c r="EU62" t="s">
        <v>197</v>
      </c>
      <c r="EV62">
        <f t="shared" si="44"/>
        <v>9.5224999999999991</v>
      </c>
      <c r="EW62" t="s">
        <v>388</v>
      </c>
      <c r="EX62">
        <v>32.5</v>
      </c>
      <c r="EY62" t="s">
        <v>197</v>
      </c>
      <c r="EZ62">
        <f t="shared" si="45"/>
        <v>3.2230000000000002E-2</v>
      </c>
      <c r="FA62" t="s">
        <v>388</v>
      </c>
      <c r="FB62">
        <v>0.11</v>
      </c>
      <c r="FC62" t="s">
        <v>197</v>
      </c>
      <c r="FD62">
        <f t="shared" si="46"/>
        <v>3.2230000000000002E-2</v>
      </c>
      <c r="FE62" t="s">
        <v>388</v>
      </c>
      <c r="FF62">
        <v>0.11</v>
      </c>
      <c r="FG62" t="s">
        <v>197</v>
      </c>
    </row>
    <row r="63" spans="1:183" x14ac:dyDescent="0.35">
      <c r="B63" s="2">
        <v>41324</v>
      </c>
      <c r="G63" s="3"/>
      <c r="N63">
        <f t="shared" si="34"/>
        <v>18.459</v>
      </c>
      <c r="O63" t="s">
        <v>388</v>
      </c>
      <c r="P63" t="s">
        <v>180</v>
      </c>
      <c r="Q63" t="s">
        <v>197</v>
      </c>
      <c r="AE63">
        <f t="shared" si="35"/>
        <v>378.55599999999998</v>
      </c>
      <c r="AF63" t="s">
        <v>217</v>
      </c>
      <c r="AG63">
        <v>1292</v>
      </c>
      <c r="AH63" t="s">
        <v>197</v>
      </c>
      <c r="AK63">
        <f t="shared" si="36"/>
        <v>254.61699999999999</v>
      </c>
      <c r="AL63" t="s">
        <v>388</v>
      </c>
      <c r="AQ63">
        <f t="shared" si="37"/>
        <v>542.63599999999997</v>
      </c>
      <c r="AR63" t="s">
        <v>388</v>
      </c>
      <c r="AS63">
        <v>1852</v>
      </c>
      <c r="AT63" t="s">
        <v>197</v>
      </c>
      <c r="BC63">
        <f t="shared" si="38"/>
        <v>53.911999999999999</v>
      </c>
      <c r="BD63" t="s">
        <v>388</v>
      </c>
      <c r="BE63">
        <v>184</v>
      </c>
      <c r="BF63" t="s">
        <v>197</v>
      </c>
      <c r="BK63">
        <f t="shared" si="39"/>
        <v>18.459</v>
      </c>
      <c r="BL63" t="s">
        <v>388</v>
      </c>
      <c r="BM63">
        <v>63</v>
      </c>
      <c r="BN63" t="s">
        <v>197</v>
      </c>
      <c r="BO63">
        <v>6</v>
      </c>
      <c r="CE63">
        <v>5.97</v>
      </c>
      <c r="CI63">
        <v>58.9</v>
      </c>
      <c r="CJ63" t="s">
        <v>133</v>
      </c>
      <c r="CK63">
        <v>9.73</v>
      </c>
      <c r="CL63" t="s">
        <v>133</v>
      </c>
      <c r="CM63">
        <v>14.17</v>
      </c>
      <c r="CN63" t="s">
        <v>133</v>
      </c>
      <c r="CO63">
        <v>1.73</v>
      </c>
      <c r="CP63" t="s">
        <v>133</v>
      </c>
      <c r="CQ63">
        <v>15</v>
      </c>
      <c r="CR63" t="s">
        <v>133</v>
      </c>
      <c r="CS63">
        <v>0.47</v>
      </c>
      <c r="CT63" t="s">
        <v>133</v>
      </c>
      <c r="DF63" t="s">
        <v>191</v>
      </c>
      <c r="DG63" t="s">
        <v>285</v>
      </c>
      <c r="DH63" t="s">
        <v>286</v>
      </c>
      <c r="DI63" t="s">
        <v>200</v>
      </c>
      <c r="DJ63" t="s">
        <v>201</v>
      </c>
      <c r="DZ63">
        <v>7.02</v>
      </c>
      <c r="EA63">
        <v>2.14</v>
      </c>
      <c r="EB63" t="s">
        <v>133</v>
      </c>
      <c r="EC63">
        <v>6.05</v>
      </c>
      <c r="ED63">
        <f t="shared" si="40"/>
        <v>3.516</v>
      </c>
      <c r="EE63" t="s">
        <v>388</v>
      </c>
      <c r="EF63">
        <v>12</v>
      </c>
      <c r="EG63" t="s">
        <v>197</v>
      </c>
      <c r="EH63">
        <f t="shared" si="41"/>
        <v>5.5669999999999993</v>
      </c>
      <c r="EI63" t="s">
        <v>388</v>
      </c>
      <c r="EJ63">
        <v>19</v>
      </c>
      <c r="EK63" t="s">
        <v>197</v>
      </c>
      <c r="EL63">
        <v>869</v>
      </c>
      <c r="EM63" t="s">
        <v>197</v>
      </c>
      <c r="EN63">
        <f t="shared" si="42"/>
        <v>18.459</v>
      </c>
      <c r="EO63" t="s">
        <v>388</v>
      </c>
      <c r="EP63">
        <v>63</v>
      </c>
      <c r="EQ63" t="s">
        <v>197</v>
      </c>
      <c r="ER63">
        <f t="shared" si="43"/>
        <v>18.459</v>
      </c>
      <c r="ES63" t="s">
        <v>388</v>
      </c>
      <c r="ET63">
        <v>63</v>
      </c>
      <c r="EU63" t="s">
        <v>197</v>
      </c>
      <c r="EV63">
        <f t="shared" si="44"/>
        <v>11.221899999999998</v>
      </c>
      <c r="EW63" t="s">
        <v>388</v>
      </c>
      <c r="EX63">
        <v>38.299999999999997</v>
      </c>
      <c r="EY63" t="s">
        <v>197</v>
      </c>
      <c r="EZ63">
        <f t="shared" si="45"/>
        <v>3.2230000000000002E-2</v>
      </c>
      <c r="FA63" t="s">
        <v>388</v>
      </c>
      <c r="FB63">
        <v>0.11</v>
      </c>
      <c r="FC63" t="s">
        <v>197</v>
      </c>
      <c r="FD63">
        <f t="shared" si="46"/>
        <v>3.2230000000000002E-2</v>
      </c>
      <c r="FE63" t="s">
        <v>388</v>
      </c>
      <c r="FF63">
        <v>0.11</v>
      </c>
      <c r="FG63" t="s">
        <v>197</v>
      </c>
    </row>
    <row r="64" spans="1:183" x14ac:dyDescent="0.35">
      <c r="B64" s="2">
        <v>42066</v>
      </c>
      <c r="G64" s="3"/>
      <c r="N64">
        <f t="shared" si="34"/>
        <v>11.719999999999999</v>
      </c>
      <c r="O64" t="s">
        <v>388</v>
      </c>
      <c r="P64" t="s">
        <v>173</v>
      </c>
      <c r="Q64" t="s">
        <v>197</v>
      </c>
      <c r="AE64">
        <f t="shared" si="35"/>
        <v>175.79999999999998</v>
      </c>
      <c r="AF64" t="s">
        <v>217</v>
      </c>
      <c r="AG64">
        <v>600</v>
      </c>
      <c r="AH64" t="s">
        <v>197</v>
      </c>
      <c r="AK64">
        <f t="shared" si="36"/>
        <v>160.857</v>
      </c>
      <c r="AL64" t="s">
        <v>388</v>
      </c>
      <c r="AQ64">
        <f t="shared" si="37"/>
        <v>441.84399999999999</v>
      </c>
      <c r="AR64" t="s">
        <v>388</v>
      </c>
      <c r="AS64">
        <v>1508</v>
      </c>
      <c r="AT64" t="s">
        <v>197</v>
      </c>
      <c r="BC64">
        <f t="shared" si="38"/>
        <v>56.548999999999999</v>
      </c>
      <c r="BD64" t="s">
        <v>388</v>
      </c>
      <c r="BE64">
        <v>193</v>
      </c>
      <c r="BF64" t="s">
        <v>197</v>
      </c>
      <c r="BK64">
        <f t="shared" si="39"/>
        <v>11.719999999999999</v>
      </c>
      <c r="BL64" t="s">
        <v>388</v>
      </c>
      <c r="BM64">
        <v>40</v>
      </c>
      <c r="BN64" t="s">
        <v>197</v>
      </c>
      <c r="BO64">
        <v>6</v>
      </c>
      <c r="CE64">
        <v>4.8</v>
      </c>
      <c r="CI64">
        <v>59.56</v>
      </c>
      <c r="CJ64" t="s">
        <v>133</v>
      </c>
      <c r="CK64">
        <v>12.68</v>
      </c>
      <c r="CL64" t="s">
        <v>133</v>
      </c>
      <c r="CM64">
        <v>11.12</v>
      </c>
      <c r="CN64" t="s">
        <v>133</v>
      </c>
      <c r="CO64">
        <v>1.39</v>
      </c>
      <c r="CP64" t="s">
        <v>133</v>
      </c>
      <c r="CQ64">
        <v>15</v>
      </c>
      <c r="CR64" t="s">
        <v>133</v>
      </c>
      <c r="CS64">
        <v>0.2</v>
      </c>
      <c r="CT64" t="s">
        <v>133</v>
      </c>
      <c r="DF64" t="s">
        <v>191</v>
      </c>
      <c r="DG64" t="s">
        <v>287</v>
      </c>
      <c r="DH64" t="s">
        <v>288</v>
      </c>
      <c r="DI64" t="s">
        <v>200</v>
      </c>
      <c r="DJ64" t="s">
        <v>252</v>
      </c>
      <c r="DZ64">
        <v>5.65</v>
      </c>
      <c r="EA64">
        <v>2.63</v>
      </c>
      <c r="EB64" t="s">
        <v>133</v>
      </c>
      <c r="EC64">
        <v>4.7</v>
      </c>
      <c r="ED64">
        <f t="shared" si="40"/>
        <v>3.2229999999999999</v>
      </c>
      <c r="EE64" t="s">
        <v>388</v>
      </c>
      <c r="EF64">
        <v>11</v>
      </c>
      <c r="EG64" t="s">
        <v>197</v>
      </c>
      <c r="EH64">
        <f t="shared" si="41"/>
        <v>4.9809999999999999</v>
      </c>
      <c r="EI64" t="s">
        <v>388</v>
      </c>
      <c r="EJ64">
        <v>17</v>
      </c>
      <c r="EK64" t="s">
        <v>197</v>
      </c>
      <c r="EL64">
        <v>549</v>
      </c>
      <c r="EM64" t="s">
        <v>197</v>
      </c>
      <c r="EN64">
        <f t="shared" si="42"/>
        <v>11.719999999999999</v>
      </c>
      <c r="EO64" t="s">
        <v>388</v>
      </c>
      <c r="EP64">
        <v>40</v>
      </c>
      <c r="EQ64" t="s">
        <v>197</v>
      </c>
      <c r="ER64">
        <f t="shared" si="43"/>
        <v>11.719999999999999</v>
      </c>
      <c r="ES64" t="s">
        <v>388</v>
      </c>
      <c r="ET64">
        <v>40</v>
      </c>
      <c r="EU64" t="s">
        <v>197</v>
      </c>
      <c r="EV64">
        <f t="shared" si="44"/>
        <v>4.3949999999999996</v>
      </c>
      <c r="EW64" t="s">
        <v>388</v>
      </c>
      <c r="EX64">
        <v>15</v>
      </c>
      <c r="EY64" t="s">
        <v>197</v>
      </c>
      <c r="EZ64">
        <f t="shared" si="45"/>
        <v>3.2230000000000002E-2</v>
      </c>
      <c r="FA64" t="s">
        <v>388</v>
      </c>
      <c r="FB64">
        <v>0.11</v>
      </c>
      <c r="FC64" t="s">
        <v>197</v>
      </c>
      <c r="FD64">
        <f t="shared" si="46"/>
        <v>3.2230000000000002E-2</v>
      </c>
      <c r="FE64" t="s">
        <v>388</v>
      </c>
      <c r="FF64">
        <v>0.11</v>
      </c>
      <c r="FG64" t="s">
        <v>197</v>
      </c>
    </row>
    <row r="65" spans="2:167" x14ac:dyDescent="0.35">
      <c r="B65" s="2">
        <v>43132</v>
      </c>
      <c r="G65" s="3"/>
      <c r="N65">
        <f t="shared" si="34"/>
        <v>9.0830000000000002</v>
      </c>
      <c r="O65" t="s">
        <v>388</v>
      </c>
      <c r="P65" t="s">
        <v>182</v>
      </c>
      <c r="Q65" t="s">
        <v>197</v>
      </c>
      <c r="AE65">
        <f t="shared" si="35"/>
        <v>158.22</v>
      </c>
      <c r="AF65" t="s">
        <v>217</v>
      </c>
      <c r="AG65">
        <v>540</v>
      </c>
      <c r="AH65" t="s">
        <v>197</v>
      </c>
      <c r="AK65">
        <f t="shared" si="36"/>
        <v>108.996</v>
      </c>
      <c r="AL65" t="s">
        <v>388</v>
      </c>
      <c r="AQ65">
        <f t="shared" si="37"/>
        <v>489.017</v>
      </c>
      <c r="AR65" t="s">
        <v>388</v>
      </c>
      <c r="AS65">
        <v>1669</v>
      </c>
      <c r="AT65" t="s">
        <v>197</v>
      </c>
      <c r="BC65">
        <f t="shared" si="38"/>
        <v>106.35899999999999</v>
      </c>
      <c r="BD65" t="s">
        <v>388</v>
      </c>
      <c r="BE65">
        <v>363</v>
      </c>
      <c r="BF65" t="s">
        <v>197</v>
      </c>
      <c r="BK65">
        <f t="shared" si="39"/>
        <v>9.0830000000000002</v>
      </c>
      <c r="BL65" t="s">
        <v>388</v>
      </c>
      <c r="BM65">
        <v>31</v>
      </c>
      <c r="BN65" t="s">
        <v>197</v>
      </c>
      <c r="BO65">
        <v>6.6</v>
      </c>
      <c r="CE65">
        <v>5.58</v>
      </c>
      <c r="CI65">
        <v>62.71</v>
      </c>
      <c r="CJ65" t="s">
        <v>133</v>
      </c>
      <c r="CK65">
        <v>22.73</v>
      </c>
      <c r="CL65" t="s">
        <v>133</v>
      </c>
      <c r="CM65">
        <v>7.17</v>
      </c>
      <c r="CN65" t="s">
        <v>133</v>
      </c>
      <c r="CO65">
        <v>1.02</v>
      </c>
      <c r="CP65" t="s">
        <v>133</v>
      </c>
      <c r="CQ65">
        <v>6</v>
      </c>
      <c r="CR65" t="s">
        <v>133</v>
      </c>
      <c r="CS65">
        <v>0.37</v>
      </c>
      <c r="CT65" t="s">
        <v>133</v>
      </c>
      <c r="DF65" t="s">
        <v>191</v>
      </c>
      <c r="DG65" t="s">
        <v>287</v>
      </c>
      <c r="DH65" t="s">
        <v>289</v>
      </c>
      <c r="DI65" t="s">
        <v>200</v>
      </c>
      <c r="DJ65" t="s">
        <v>201</v>
      </c>
      <c r="DZ65">
        <v>5.94</v>
      </c>
      <c r="EA65">
        <v>2.2000000000000002</v>
      </c>
      <c r="EB65" t="s">
        <v>133</v>
      </c>
      <c r="EC65">
        <v>2.76</v>
      </c>
      <c r="ED65">
        <f t="shared" si="40"/>
        <v>0.58599999999999997</v>
      </c>
      <c r="EE65" t="s">
        <v>388</v>
      </c>
      <c r="EF65">
        <v>2</v>
      </c>
      <c r="EG65" t="s">
        <v>197</v>
      </c>
      <c r="EH65">
        <f t="shared" si="41"/>
        <v>3.2229999999999999</v>
      </c>
      <c r="EI65" t="s">
        <v>388</v>
      </c>
      <c r="EJ65">
        <v>11</v>
      </c>
      <c r="EK65" t="s">
        <v>197</v>
      </c>
      <c r="EL65">
        <v>372</v>
      </c>
      <c r="EM65" t="s">
        <v>197</v>
      </c>
      <c r="EN65">
        <f t="shared" si="42"/>
        <v>9.0830000000000002</v>
      </c>
      <c r="EO65" t="s">
        <v>388</v>
      </c>
      <c r="EP65">
        <v>31</v>
      </c>
      <c r="EQ65" t="s">
        <v>197</v>
      </c>
      <c r="ER65">
        <f t="shared" si="43"/>
        <v>9.0830000000000002</v>
      </c>
      <c r="ES65" t="s">
        <v>388</v>
      </c>
      <c r="ET65">
        <v>31</v>
      </c>
      <c r="EU65" t="s">
        <v>197</v>
      </c>
      <c r="EV65">
        <f t="shared" si="44"/>
        <v>2.7834999999999996</v>
      </c>
      <c r="EW65" t="s">
        <v>388</v>
      </c>
      <c r="EX65">
        <v>9.5</v>
      </c>
      <c r="EY65" t="s">
        <v>197</v>
      </c>
      <c r="EZ65">
        <f t="shared" si="45"/>
        <v>3.2230000000000002E-2</v>
      </c>
      <c r="FA65" t="s">
        <v>388</v>
      </c>
      <c r="FB65">
        <v>0.11</v>
      </c>
      <c r="FC65" t="s">
        <v>197</v>
      </c>
      <c r="FD65">
        <f t="shared" si="46"/>
        <v>3.2230000000000002E-2</v>
      </c>
      <c r="FE65" t="s">
        <v>388</v>
      </c>
      <c r="FF65">
        <v>0.11</v>
      </c>
      <c r="FG65" t="s">
        <v>197</v>
      </c>
      <c r="FH65">
        <f>FJ65*0.293</f>
        <v>16.701000000000001</v>
      </c>
      <c r="FI65" t="s">
        <v>388</v>
      </c>
      <c r="FJ65">
        <v>57</v>
      </c>
      <c r="FK65" t="s">
        <v>197</v>
      </c>
    </row>
    <row r="66" spans="2:167" x14ac:dyDescent="0.35">
      <c r="B66" s="2">
        <v>40589</v>
      </c>
      <c r="G66" s="3"/>
      <c r="N66">
        <f t="shared" si="34"/>
        <v>33.988</v>
      </c>
      <c r="O66" t="s">
        <v>388</v>
      </c>
      <c r="P66" t="s">
        <v>219</v>
      </c>
      <c r="Q66" t="s">
        <v>197</v>
      </c>
      <c r="AE66">
        <f t="shared" si="35"/>
        <v>295.34399999999999</v>
      </c>
      <c r="AF66" t="s">
        <v>217</v>
      </c>
      <c r="AG66">
        <v>1008</v>
      </c>
      <c r="AH66" t="s">
        <v>197</v>
      </c>
      <c r="AK66">
        <f t="shared" si="36"/>
        <v>71.49199999999999</v>
      </c>
      <c r="AL66" t="s">
        <v>388</v>
      </c>
      <c r="AQ66">
        <f t="shared" si="37"/>
        <v>476.41799999999995</v>
      </c>
      <c r="AR66" t="s">
        <v>388</v>
      </c>
      <c r="AS66">
        <v>1626</v>
      </c>
      <c r="AT66" t="s">
        <v>197</v>
      </c>
      <c r="BC66">
        <f t="shared" si="38"/>
        <v>30.178999999999998</v>
      </c>
      <c r="BD66" t="s">
        <v>388</v>
      </c>
      <c r="BE66">
        <v>103</v>
      </c>
      <c r="BF66" t="s">
        <v>197</v>
      </c>
      <c r="BK66">
        <f t="shared" si="39"/>
        <v>33.988</v>
      </c>
      <c r="BL66" t="s">
        <v>388</v>
      </c>
      <c r="BM66">
        <v>116</v>
      </c>
      <c r="BN66" t="s">
        <v>197</v>
      </c>
      <c r="BO66">
        <v>5.6</v>
      </c>
      <c r="CE66">
        <v>4.57</v>
      </c>
      <c r="CI66">
        <v>57.89</v>
      </c>
      <c r="CJ66" t="s">
        <v>133</v>
      </c>
      <c r="CK66">
        <v>6.11</v>
      </c>
      <c r="CL66" t="s">
        <v>133</v>
      </c>
      <c r="CM66">
        <v>4.46</v>
      </c>
      <c r="CN66" t="s">
        <v>133</v>
      </c>
      <c r="CO66">
        <v>3.61</v>
      </c>
      <c r="CP66" t="s">
        <v>133</v>
      </c>
      <c r="CQ66">
        <v>27</v>
      </c>
      <c r="CR66" t="s">
        <v>133</v>
      </c>
      <c r="CS66">
        <v>0.89</v>
      </c>
      <c r="CT66" t="s">
        <v>133</v>
      </c>
      <c r="DF66" t="s">
        <v>191</v>
      </c>
      <c r="DG66" t="s">
        <v>290</v>
      </c>
      <c r="DH66" t="s">
        <v>291</v>
      </c>
      <c r="DI66" t="s">
        <v>200</v>
      </c>
      <c r="DJ66" t="s">
        <v>201</v>
      </c>
      <c r="DZ66">
        <v>6.27</v>
      </c>
      <c r="EC66">
        <v>9.4700000000000006</v>
      </c>
      <c r="ED66">
        <f t="shared" si="40"/>
        <v>1.1719999999999999</v>
      </c>
      <c r="EE66" t="s">
        <v>388</v>
      </c>
      <c r="EF66">
        <v>4</v>
      </c>
      <c r="EG66" t="s">
        <v>197</v>
      </c>
      <c r="EH66">
        <f t="shared" si="41"/>
        <v>0.58599999999999997</v>
      </c>
      <c r="EI66" t="s">
        <v>388</v>
      </c>
      <c r="EJ66">
        <v>2</v>
      </c>
      <c r="EK66" t="s">
        <v>197</v>
      </c>
      <c r="EL66">
        <v>244</v>
      </c>
      <c r="EM66" t="s">
        <v>197</v>
      </c>
      <c r="EN66">
        <f t="shared" si="42"/>
        <v>33.988</v>
      </c>
      <c r="EO66" t="s">
        <v>388</v>
      </c>
      <c r="EP66">
        <v>116</v>
      </c>
      <c r="EQ66" t="s">
        <v>197</v>
      </c>
      <c r="ER66">
        <f t="shared" si="43"/>
        <v>33.988</v>
      </c>
      <c r="ES66" t="s">
        <v>388</v>
      </c>
      <c r="ET66">
        <v>116</v>
      </c>
      <c r="EU66" t="s">
        <v>197</v>
      </c>
      <c r="EV66">
        <f t="shared" si="44"/>
        <v>7.6472999999999995</v>
      </c>
      <c r="EW66" t="s">
        <v>388</v>
      </c>
      <c r="EX66">
        <v>26.1</v>
      </c>
      <c r="EY66" t="s">
        <v>197</v>
      </c>
      <c r="EZ66">
        <f t="shared" si="45"/>
        <v>3.2230000000000002E-2</v>
      </c>
      <c r="FA66" t="s">
        <v>388</v>
      </c>
      <c r="FB66">
        <v>0.11</v>
      </c>
      <c r="FC66" t="s">
        <v>197</v>
      </c>
      <c r="FD66">
        <f t="shared" si="46"/>
        <v>3.2230000000000002E-2</v>
      </c>
      <c r="FE66" t="s">
        <v>388</v>
      </c>
      <c r="FF66">
        <v>0.11</v>
      </c>
      <c r="FG66" t="s">
        <v>197</v>
      </c>
    </row>
    <row r="67" spans="2:167" x14ac:dyDescent="0.35">
      <c r="B67" s="2">
        <v>40589</v>
      </c>
      <c r="G67" s="3"/>
      <c r="N67">
        <f t="shared" si="34"/>
        <v>33.988</v>
      </c>
      <c r="O67" t="s">
        <v>388</v>
      </c>
      <c r="P67" t="s">
        <v>219</v>
      </c>
      <c r="Q67" t="s">
        <v>197</v>
      </c>
      <c r="AE67">
        <f t="shared" si="35"/>
        <v>295.34399999999999</v>
      </c>
      <c r="AF67" t="s">
        <v>217</v>
      </c>
      <c r="AG67">
        <v>1008</v>
      </c>
      <c r="AH67" t="s">
        <v>197</v>
      </c>
      <c r="AK67">
        <f t="shared" si="36"/>
        <v>71.49199999999999</v>
      </c>
      <c r="AL67" t="s">
        <v>388</v>
      </c>
      <c r="AQ67">
        <f t="shared" si="37"/>
        <v>476.41799999999995</v>
      </c>
      <c r="AR67" t="s">
        <v>388</v>
      </c>
      <c r="AS67">
        <v>1626</v>
      </c>
      <c r="AT67" t="s">
        <v>197</v>
      </c>
      <c r="BC67">
        <f t="shared" si="38"/>
        <v>30.178999999999998</v>
      </c>
      <c r="BD67" t="s">
        <v>388</v>
      </c>
      <c r="BE67">
        <v>103</v>
      </c>
      <c r="BF67" t="s">
        <v>197</v>
      </c>
      <c r="BK67">
        <f t="shared" si="39"/>
        <v>33.988</v>
      </c>
      <c r="BL67" t="s">
        <v>388</v>
      </c>
      <c r="BM67">
        <v>116</v>
      </c>
      <c r="BN67" t="s">
        <v>197</v>
      </c>
      <c r="BO67">
        <v>5.6</v>
      </c>
      <c r="CE67">
        <v>4.57</v>
      </c>
      <c r="CI67">
        <v>57.89</v>
      </c>
      <c r="CJ67" t="s">
        <v>133</v>
      </c>
      <c r="CK67">
        <v>6.11</v>
      </c>
      <c r="CL67" t="s">
        <v>133</v>
      </c>
      <c r="CM67">
        <v>4.46</v>
      </c>
      <c r="CN67" t="s">
        <v>133</v>
      </c>
      <c r="CO67">
        <v>3.61</v>
      </c>
      <c r="CP67" t="s">
        <v>133</v>
      </c>
      <c r="CQ67">
        <v>27</v>
      </c>
      <c r="CR67" t="s">
        <v>133</v>
      </c>
      <c r="CS67">
        <v>0.89</v>
      </c>
      <c r="CT67" t="s">
        <v>133</v>
      </c>
      <c r="DF67" t="s">
        <v>191</v>
      </c>
      <c r="DG67" t="s">
        <v>292</v>
      </c>
      <c r="DH67" t="s">
        <v>293</v>
      </c>
      <c r="DI67" t="s">
        <v>200</v>
      </c>
      <c r="DJ67" t="s">
        <v>201</v>
      </c>
      <c r="DZ67">
        <v>6.27</v>
      </c>
      <c r="EC67">
        <v>9.4700000000000006</v>
      </c>
      <c r="ED67">
        <f t="shared" si="40"/>
        <v>1.1719999999999999</v>
      </c>
      <c r="EE67" t="s">
        <v>388</v>
      </c>
      <c r="EF67">
        <v>4</v>
      </c>
      <c r="EG67" t="s">
        <v>197</v>
      </c>
      <c r="EH67">
        <f t="shared" si="41"/>
        <v>0.58599999999999997</v>
      </c>
      <c r="EI67" t="s">
        <v>388</v>
      </c>
      <c r="EJ67">
        <v>2</v>
      </c>
      <c r="EK67" t="s">
        <v>197</v>
      </c>
      <c r="EL67">
        <v>244</v>
      </c>
      <c r="EM67" t="s">
        <v>197</v>
      </c>
      <c r="EN67">
        <f t="shared" si="42"/>
        <v>33.988</v>
      </c>
      <c r="EO67" t="s">
        <v>388</v>
      </c>
      <c r="EP67">
        <v>116</v>
      </c>
      <c r="EQ67" t="s">
        <v>197</v>
      </c>
      <c r="ER67">
        <f t="shared" si="43"/>
        <v>33.988</v>
      </c>
      <c r="ES67" t="s">
        <v>388</v>
      </c>
      <c r="ET67">
        <v>116</v>
      </c>
      <c r="EU67" t="s">
        <v>197</v>
      </c>
      <c r="EV67">
        <f t="shared" si="44"/>
        <v>7.6472999999999995</v>
      </c>
      <c r="EW67" t="s">
        <v>388</v>
      </c>
      <c r="EX67">
        <v>26.1</v>
      </c>
      <c r="EY67" t="s">
        <v>197</v>
      </c>
      <c r="EZ67">
        <f t="shared" si="45"/>
        <v>3.2230000000000002E-2</v>
      </c>
      <c r="FA67" t="s">
        <v>388</v>
      </c>
      <c r="FB67">
        <v>0.11</v>
      </c>
      <c r="FC67" t="s">
        <v>197</v>
      </c>
      <c r="FD67">
        <f t="shared" si="46"/>
        <v>3.2230000000000002E-2</v>
      </c>
      <c r="FE67" t="s">
        <v>388</v>
      </c>
      <c r="FF67">
        <v>0.11</v>
      </c>
      <c r="FG67" t="s">
        <v>197</v>
      </c>
    </row>
    <row r="68" spans="2:167" x14ac:dyDescent="0.35">
      <c r="B68" s="2">
        <v>41711</v>
      </c>
      <c r="G68" s="3"/>
      <c r="N68">
        <f t="shared" si="34"/>
        <v>14.356999999999999</v>
      </c>
      <c r="O68" t="s">
        <v>388</v>
      </c>
      <c r="P68" t="s">
        <v>294</v>
      </c>
      <c r="Q68" t="s">
        <v>197</v>
      </c>
      <c r="AE68">
        <f t="shared" si="35"/>
        <v>258.71899999999999</v>
      </c>
      <c r="AF68" t="s">
        <v>217</v>
      </c>
      <c r="AG68">
        <v>883</v>
      </c>
      <c r="AH68" t="s">
        <v>197</v>
      </c>
      <c r="AK68">
        <f t="shared" si="36"/>
        <v>74.128999999999991</v>
      </c>
      <c r="AL68" t="s">
        <v>388</v>
      </c>
      <c r="AQ68">
        <f t="shared" si="37"/>
        <v>323.47199999999998</v>
      </c>
      <c r="AR68" t="s">
        <v>388</v>
      </c>
      <c r="AS68">
        <v>1104</v>
      </c>
      <c r="AT68" t="s">
        <v>197</v>
      </c>
      <c r="BC68">
        <f t="shared" si="38"/>
        <v>81.453999999999994</v>
      </c>
      <c r="BD68" t="s">
        <v>388</v>
      </c>
      <c r="BE68">
        <v>278</v>
      </c>
      <c r="BF68" t="s">
        <v>197</v>
      </c>
      <c r="BK68">
        <f t="shared" si="39"/>
        <v>14.356999999999999</v>
      </c>
      <c r="BL68" t="s">
        <v>388</v>
      </c>
      <c r="BM68">
        <v>49</v>
      </c>
      <c r="BN68" t="s">
        <v>197</v>
      </c>
      <c r="BO68">
        <v>5.3</v>
      </c>
      <c r="CE68">
        <v>3.99</v>
      </c>
      <c r="CI68">
        <v>39.5</v>
      </c>
      <c r="CJ68" t="s">
        <v>133</v>
      </c>
      <c r="CK68">
        <v>16.559999999999999</v>
      </c>
      <c r="CL68" t="s">
        <v>133</v>
      </c>
      <c r="CM68">
        <v>4.6399999999999997</v>
      </c>
      <c r="CN68" t="s">
        <v>133</v>
      </c>
      <c r="CO68">
        <v>1.53</v>
      </c>
      <c r="CP68" t="s">
        <v>133</v>
      </c>
      <c r="CQ68">
        <v>36</v>
      </c>
      <c r="CR68" t="s">
        <v>133</v>
      </c>
      <c r="CS68">
        <v>1.78</v>
      </c>
      <c r="CT68" t="s">
        <v>133</v>
      </c>
      <c r="DF68" t="s">
        <v>191</v>
      </c>
      <c r="DG68" t="s">
        <v>292</v>
      </c>
      <c r="DH68" t="s">
        <v>295</v>
      </c>
      <c r="DI68" t="s">
        <v>200</v>
      </c>
      <c r="DJ68" t="s">
        <v>201</v>
      </c>
      <c r="DZ68">
        <v>6.24</v>
      </c>
      <c r="EA68">
        <v>2.74</v>
      </c>
      <c r="EB68" t="s">
        <v>133</v>
      </c>
      <c r="EC68">
        <v>2.39</v>
      </c>
      <c r="ED68">
        <f t="shared" si="40"/>
        <v>1.1719999999999999</v>
      </c>
      <c r="EE68" t="s">
        <v>388</v>
      </c>
      <c r="EF68">
        <v>4</v>
      </c>
      <c r="EG68" t="s">
        <v>197</v>
      </c>
      <c r="EH68">
        <f t="shared" si="41"/>
        <v>2.0509999999999997</v>
      </c>
      <c r="EI68" t="s">
        <v>388</v>
      </c>
      <c r="EJ68">
        <v>7</v>
      </c>
      <c r="EK68" t="s">
        <v>197</v>
      </c>
      <c r="EL68">
        <v>253</v>
      </c>
      <c r="EM68" t="s">
        <v>197</v>
      </c>
      <c r="EN68">
        <f t="shared" si="42"/>
        <v>14.356999999999999</v>
      </c>
      <c r="EO68" t="s">
        <v>388</v>
      </c>
      <c r="EP68">
        <v>49</v>
      </c>
      <c r="EQ68" t="s">
        <v>197</v>
      </c>
      <c r="ER68">
        <f t="shared" si="43"/>
        <v>14.356999999999999</v>
      </c>
      <c r="ES68" t="s">
        <v>388</v>
      </c>
      <c r="ET68">
        <v>49</v>
      </c>
      <c r="EU68" t="s">
        <v>197</v>
      </c>
      <c r="EV68">
        <f t="shared" si="44"/>
        <v>5.5376999999999992</v>
      </c>
      <c r="EW68" t="s">
        <v>388</v>
      </c>
      <c r="EX68">
        <v>18.899999999999999</v>
      </c>
      <c r="EY68" t="s">
        <v>197</v>
      </c>
      <c r="EZ68">
        <f t="shared" si="45"/>
        <v>3.2230000000000002E-2</v>
      </c>
      <c r="FA68" t="s">
        <v>388</v>
      </c>
      <c r="FB68">
        <v>0.11</v>
      </c>
      <c r="FC68" t="s">
        <v>197</v>
      </c>
      <c r="FD68">
        <f t="shared" si="46"/>
        <v>3.2230000000000002E-2</v>
      </c>
      <c r="FE68" t="s">
        <v>388</v>
      </c>
      <c r="FF68">
        <v>0.11</v>
      </c>
      <c r="FG68" t="s">
        <v>197</v>
      </c>
    </row>
    <row r="69" spans="2:167" x14ac:dyDescent="0.35">
      <c r="B69" s="2">
        <v>41711</v>
      </c>
      <c r="G69" s="3"/>
      <c r="N69">
        <f t="shared" si="34"/>
        <v>14.356999999999999</v>
      </c>
      <c r="O69" t="s">
        <v>388</v>
      </c>
      <c r="P69" t="s">
        <v>294</v>
      </c>
      <c r="Q69" t="s">
        <v>197</v>
      </c>
      <c r="AE69">
        <f t="shared" si="35"/>
        <v>329.33199999999999</v>
      </c>
      <c r="AF69" t="s">
        <v>217</v>
      </c>
      <c r="AG69">
        <v>1124</v>
      </c>
      <c r="AH69" t="s">
        <v>197</v>
      </c>
      <c r="AK69">
        <f t="shared" si="36"/>
        <v>87.899999999999991</v>
      </c>
      <c r="AL69" t="s">
        <v>388</v>
      </c>
      <c r="AQ69">
        <f t="shared" si="37"/>
        <v>685.91300000000001</v>
      </c>
      <c r="AR69" t="s">
        <v>388</v>
      </c>
      <c r="AS69">
        <v>2341</v>
      </c>
      <c r="AT69" t="s">
        <v>197</v>
      </c>
      <c r="BC69">
        <f t="shared" si="38"/>
        <v>79.402999999999992</v>
      </c>
      <c r="BD69" t="s">
        <v>388</v>
      </c>
      <c r="BE69">
        <v>271</v>
      </c>
      <c r="BF69" t="s">
        <v>197</v>
      </c>
      <c r="BK69">
        <f t="shared" si="39"/>
        <v>14.356999999999999</v>
      </c>
      <c r="BL69" t="s">
        <v>388</v>
      </c>
      <c r="BM69">
        <v>49</v>
      </c>
      <c r="BN69" t="s">
        <v>197</v>
      </c>
      <c r="BO69">
        <v>6</v>
      </c>
      <c r="CE69">
        <v>6.68</v>
      </c>
      <c r="CI69">
        <v>66.48</v>
      </c>
      <c r="CJ69" t="s">
        <v>133</v>
      </c>
      <c r="CK69">
        <v>12.83</v>
      </c>
      <c r="CL69" t="s">
        <v>133</v>
      </c>
      <c r="CM69">
        <v>4.37</v>
      </c>
      <c r="CN69" t="s">
        <v>133</v>
      </c>
      <c r="CO69">
        <v>1.22</v>
      </c>
      <c r="CP69" t="s">
        <v>133</v>
      </c>
      <c r="CQ69">
        <v>15</v>
      </c>
      <c r="CR69" t="s">
        <v>133</v>
      </c>
      <c r="CS69">
        <v>0.14000000000000001</v>
      </c>
      <c r="CT69" t="s">
        <v>133</v>
      </c>
      <c r="DF69" t="s">
        <v>191</v>
      </c>
      <c r="DG69" t="s">
        <v>296</v>
      </c>
      <c r="DH69" t="s">
        <v>297</v>
      </c>
      <c r="DI69" t="s">
        <v>200</v>
      </c>
      <c r="DJ69" t="s">
        <v>201</v>
      </c>
      <c r="DZ69">
        <v>7.86</v>
      </c>
      <c r="EA69">
        <v>2.74</v>
      </c>
      <c r="EB69" t="s">
        <v>133</v>
      </c>
      <c r="EC69">
        <v>5.18</v>
      </c>
      <c r="ED69">
        <f t="shared" si="40"/>
        <v>0.58599999999999997</v>
      </c>
      <c r="EE69" t="s">
        <v>388</v>
      </c>
      <c r="EF69">
        <v>2</v>
      </c>
      <c r="EG69" t="s">
        <v>197</v>
      </c>
      <c r="EH69">
        <f t="shared" si="41"/>
        <v>4.3949999999999996</v>
      </c>
      <c r="EI69" t="s">
        <v>388</v>
      </c>
      <c r="EJ69">
        <v>15</v>
      </c>
      <c r="EK69" t="s">
        <v>197</v>
      </c>
      <c r="EL69">
        <v>300</v>
      </c>
      <c r="EM69" t="s">
        <v>197</v>
      </c>
      <c r="EN69">
        <f t="shared" si="42"/>
        <v>14.356999999999999</v>
      </c>
      <c r="EO69" t="s">
        <v>388</v>
      </c>
      <c r="EP69">
        <v>49</v>
      </c>
      <c r="EQ69" t="s">
        <v>197</v>
      </c>
      <c r="ER69">
        <f t="shared" si="43"/>
        <v>14.356999999999999</v>
      </c>
      <c r="ES69" t="s">
        <v>388</v>
      </c>
      <c r="ET69">
        <v>49</v>
      </c>
      <c r="EU69" t="s">
        <v>197</v>
      </c>
      <c r="EV69">
        <f t="shared" si="44"/>
        <v>9.4053000000000004</v>
      </c>
      <c r="EW69" t="s">
        <v>388</v>
      </c>
      <c r="EX69">
        <v>32.1</v>
      </c>
      <c r="EY69" t="s">
        <v>197</v>
      </c>
      <c r="EZ69">
        <f t="shared" si="45"/>
        <v>3.2230000000000002E-2</v>
      </c>
      <c r="FA69" t="s">
        <v>388</v>
      </c>
      <c r="FB69">
        <v>0.11</v>
      </c>
      <c r="FC69" t="s">
        <v>197</v>
      </c>
      <c r="FD69">
        <f t="shared" si="46"/>
        <v>0.18459</v>
      </c>
      <c r="FE69" t="s">
        <v>388</v>
      </c>
      <c r="FF69">
        <v>0.63</v>
      </c>
      <c r="FG69" t="s">
        <v>197</v>
      </c>
    </row>
    <row r="70" spans="2:167" x14ac:dyDescent="0.35">
      <c r="B70" s="2">
        <v>43859</v>
      </c>
      <c r="G70" s="3"/>
      <c r="N70">
        <f t="shared" si="34"/>
        <v>13.184999999999999</v>
      </c>
      <c r="O70" t="s">
        <v>388</v>
      </c>
      <c r="P70" t="s">
        <v>146</v>
      </c>
      <c r="Q70" t="s">
        <v>197</v>
      </c>
      <c r="AE70">
        <f t="shared" si="35"/>
        <v>180.488</v>
      </c>
      <c r="AF70" t="s">
        <v>217</v>
      </c>
      <c r="AG70">
        <v>616</v>
      </c>
      <c r="AH70" t="s">
        <v>197</v>
      </c>
      <c r="AK70">
        <f t="shared" si="36"/>
        <v>278.93599999999998</v>
      </c>
      <c r="AL70" t="s">
        <v>388</v>
      </c>
      <c r="AQ70">
        <f t="shared" si="37"/>
        <v>458.25199999999995</v>
      </c>
      <c r="AR70" t="s">
        <v>388</v>
      </c>
      <c r="AS70">
        <v>1564</v>
      </c>
      <c r="AT70" t="s">
        <v>197</v>
      </c>
      <c r="BC70">
        <f t="shared" si="38"/>
        <v>78.230999999999995</v>
      </c>
      <c r="BD70" t="s">
        <v>388</v>
      </c>
      <c r="BE70">
        <v>267</v>
      </c>
      <c r="BF70" t="s">
        <v>197</v>
      </c>
      <c r="BK70">
        <f t="shared" si="39"/>
        <v>13.184999999999999</v>
      </c>
      <c r="BL70" t="s">
        <v>388</v>
      </c>
      <c r="BM70">
        <v>45</v>
      </c>
      <c r="BN70" t="s">
        <v>197</v>
      </c>
      <c r="BO70">
        <v>6.3</v>
      </c>
      <c r="CE70">
        <v>5.68</v>
      </c>
      <c r="CI70">
        <v>54.96</v>
      </c>
      <c r="CJ70" t="s">
        <v>133</v>
      </c>
      <c r="CK70">
        <v>15.62</v>
      </c>
      <c r="CL70" t="s">
        <v>133</v>
      </c>
      <c r="CM70">
        <v>17.16</v>
      </c>
      <c r="CN70" t="s">
        <v>133</v>
      </c>
      <c r="CO70">
        <v>1.37</v>
      </c>
      <c r="CP70" t="s">
        <v>133</v>
      </c>
      <c r="CQ70">
        <v>10.5</v>
      </c>
      <c r="CR70" t="s">
        <v>133</v>
      </c>
      <c r="CS70">
        <v>0.35</v>
      </c>
      <c r="CT70" t="s">
        <v>133</v>
      </c>
      <c r="DF70" t="s">
        <v>191</v>
      </c>
      <c r="DG70" t="s">
        <v>298</v>
      </c>
      <c r="DH70" t="s">
        <v>299</v>
      </c>
      <c r="DI70" t="s">
        <v>200</v>
      </c>
      <c r="DJ70" t="s">
        <v>201</v>
      </c>
      <c r="DZ70">
        <v>6.35</v>
      </c>
      <c r="EA70">
        <v>3.3</v>
      </c>
      <c r="EB70" t="s">
        <v>133</v>
      </c>
      <c r="EC70">
        <v>3.52</v>
      </c>
      <c r="ED70">
        <f t="shared" si="40"/>
        <v>8.2039999999999988</v>
      </c>
      <c r="EE70" t="s">
        <v>388</v>
      </c>
      <c r="EF70">
        <v>28</v>
      </c>
      <c r="EG70" t="s">
        <v>197</v>
      </c>
      <c r="EH70">
        <f t="shared" si="41"/>
        <v>3.8089999999999997</v>
      </c>
      <c r="EI70" t="s">
        <v>388</v>
      </c>
      <c r="EJ70">
        <v>13</v>
      </c>
      <c r="EK70" t="s">
        <v>197</v>
      </c>
      <c r="EL70">
        <v>952</v>
      </c>
      <c r="EM70" t="s">
        <v>197</v>
      </c>
      <c r="EN70">
        <f t="shared" si="42"/>
        <v>13.184999999999999</v>
      </c>
      <c r="EO70" t="s">
        <v>388</v>
      </c>
      <c r="EP70">
        <v>45</v>
      </c>
      <c r="EQ70" t="s">
        <v>197</v>
      </c>
      <c r="ER70">
        <f t="shared" si="43"/>
        <v>13.184999999999999</v>
      </c>
      <c r="ES70" t="s">
        <v>388</v>
      </c>
      <c r="ET70">
        <v>45</v>
      </c>
      <c r="EU70" t="s">
        <v>197</v>
      </c>
      <c r="EV70">
        <f t="shared" si="44"/>
        <v>4.5415000000000001</v>
      </c>
      <c r="EW70" t="s">
        <v>388</v>
      </c>
      <c r="EX70">
        <v>15.5</v>
      </c>
      <c r="EY70" t="s">
        <v>197</v>
      </c>
      <c r="EZ70">
        <f t="shared" si="45"/>
        <v>3.2230000000000002E-2</v>
      </c>
      <c r="FA70" t="s">
        <v>388</v>
      </c>
      <c r="FB70">
        <v>0.11</v>
      </c>
      <c r="FC70" t="s">
        <v>197</v>
      </c>
      <c r="FD70">
        <f t="shared" si="46"/>
        <v>5.8599999999999999E-2</v>
      </c>
      <c r="FE70" t="s">
        <v>388</v>
      </c>
      <c r="FF70">
        <v>0.2</v>
      </c>
      <c r="FG70" t="s">
        <v>197</v>
      </c>
      <c r="FH70">
        <f t="shared" ref="FH70:FH77" si="47">FJ70*0.293</f>
        <v>19.923999999999999</v>
      </c>
      <c r="FI70" t="s">
        <v>388</v>
      </c>
      <c r="FJ70">
        <v>68</v>
      </c>
      <c r="FK70" t="s">
        <v>197</v>
      </c>
    </row>
    <row r="71" spans="2:167" x14ac:dyDescent="0.35">
      <c r="B71" s="2">
        <v>43859</v>
      </c>
      <c r="G71" s="3"/>
      <c r="N71">
        <f t="shared" si="34"/>
        <v>9.0830000000000002</v>
      </c>
      <c r="O71" t="s">
        <v>388</v>
      </c>
      <c r="P71" t="s">
        <v>182</v>
      </c>
      <c r="Q71" t="s">
        <v>197</v>
      </c>
      <c r="AE71">
        <f t="shared" si="35"/>
        <v>277.76400000000001</v>
      </c>
      <c r="AF71" t="s">
        <v>217</v>
      </c>
      <c r="AG71">
        <v>948</v>
      </c>
      <c r="AH71" t="s">
        <v>197</v>
      </c>
      <c r="AK71">
        <f t="shared" si="36"/>
        <v>286.84699999999998</v>
      </c>
      <c r="AL71" t="s">
        <v>388</v>
      </c>
      <c r="AQ71">
        <f t="shared" si="37"/>
        <v>504.83899999999994</v>
      </c>
      <c r="AR71" t="s">
        <v>388</v>
      </c>
      <c r="AS71">
        <v>1723</v>
      </c>
      <c r="AT71" t="s">
        <v>197</v>
      </c>
      <c r="BC71">
        <f t="shared" si="38"/>
        <v>74.714999999999989</v>
      </c>
      <c r="BD71" t="s">
        <v>388</v>
      </c>
      <c r="BE71">
        <v>255</v>
      </c>
      <c r="BF71" t="s">
        <v>197</v>
      </c>
      <c r="BK71">
        <f t="shared" si="39"/>
        <v>9.0830000000000002</v>
      </c>
      <c r="BL71" t="s">
        <v>388</v>
      </c>
      <c r="BM71">
        <v>31</v>
      </c>
      <c r="BN71" t="s">
        <v>197</v>
      </c>
      <c r="BO71">
        <v>6.4</v>
      </c>
      <c r="CE71">
        <v>5.99</v>
      </c>
      <c r="CI71">
        <v>58.43</v>
      </c>
      <c r="CJ71" t="s">
        <v>133</v>
      </c>
      <c r="CK71">
        <v>14.44</v>
      </c>
      <c r="CL71" t="s">
        <v>133</v>
      </c>
      <c r="CM71">
        <v>17.03</v>
      </c>
      <c r="CN71" t="s">
        <v>133</v>
      </c>
      <c r="CO71">
        <v>0.93</v>
      </c>
      <c r="CP71" t="s">
        <v>133</v>
      </c>
      <c r="CQ71">
        <v>9</v>
      </c>
      <c r="CR71" t="s">
        <v>133</v>
      </c>
      <c r="CS71">
        <v>0.17</v>
      </c>
      <c r="CT71" t="s">
        <v>133</v>
      </c>
      <c r="DF71" t="s">
        <v>191</v>
      </c>
      <c r="DG71" t="s">
        <v>300</v>
      </c>
      <c r="DH71" t="s">
        <v>301</v>
      </c>
      <c r="DI71" t="s">
        <v>200</v>
      </c>
      <c r="DJ71" t="s">
        <v>201</v>
      </c>
      <c r="DZ71">
        <v>6.58</v>
      </c>
      <c r="EA71">
        <v>3.2</v>
      </c>
      <c r="EB71" t="s">
        <v>133</v>
      </c>
      <c r="EC71">
        <v>4.05</v>
      </c>
      <c r="ED71">
        <f t="shared" si="40"/>
        <v>7.032</v>
      </c>
      <c r="EE71" t="s">
        <v>388</v>
      </c>
      <c r="EF71">
        <v>24</v>
      </c>
      <c r="EG71" t="s">
        <v>197</v>
      </c>
      <c r="EH71">
        <f t="shared" si="41"/>
        <v>3.8089999999999997</v>
      </c>
      <c r="EI71" t="s">
        <v>388</v>
      </c>
      <c r="EJ71">
        <v>13</v>
      </c>
      <c r="EK71" t="s">
        <v>197</v>
      </c>
      <c r="EL71">
        <v>979</v>
      </c>
      <c r="EM71" t="s">
        <v>197</v>
      </c>
      <c r="EN71">
        <f t="shared" si="42"/>
        <v>9.0830000000000002</v>
      </c>
      <c r="EO71" t="s">
        <v>388</v>
      </c>
      <c r="EP71">
        <v>31</v>
      </c>
      <c r="EQ71" t="s">
        <v>197</v>
      </c>
      <c r="ER71">
        <f t="shared" si="43"/>
        <v>9.0830000000000002</v>
      </c>
      <c r="ES71" t="s">
        <v>388</v>
      </c>
      <c r="ET71">
        <v>31</v>
      </c>
      <c r="EU71" t="s">
        <v>197</v>
      </c>
      <c r="EV71">
        <f t="shared" si="44"/>
        <v>10.079199999999998</v>
      </c>
      <c r="EW71" t="s">
        <v>388</v>
      </c>
      <c r="EX71">
        <v>34.4</v>
      </c>
      <c r="EY71" t="s">
        <v>197</v>
      </c>
      <c r="EZ71">
        <f t="shared" si="45"/>
        <v>3.2230000000000002E-2</v>
      </c>
      <c r="FA71" t="s">
        <v>388</v>
      </c>
      <c r="FB71">
        <v>0.11</v>
      </c>
      <c r="FC71" t="s">
        <v>197</v>
      </c>
      <c r="FD71">
        <f t="shared" si="46"/>
        <v>3.2230000000000002E-2</v>
      </c>
      <c r="FE71" t="s">
        <v>388</v>
      </c>
      <c r="FF71">
        <v>0.11</v>
      </c>
      <c r="FG71" t="s">
        <v>197</v>
      </c>
      <c r="FH71">
        <f t="shared" si="47"/>
        <v>17.872999999999998</v>
      </c>
      <c r="FI71" t="s">
        <v>388</v>
      </c>
      <c r="FJ71">
        <v>61</v>
      </c>
      <c r="FK71" t="s">
        <v>197</v>
      </c>
    </row>
    <row r="72" spans="2:167" x14ac:dyDescent="0.35">
      <c r="B72" s="2">
        <v>43132</v>
      </c>
      <c r="G72" s="3"/>
      <c r="N72">
        <f t="shared" si="34"/>
        <v>9.9619999999999997</v>
      </c>
      <c r="O72" t="s">
        <v>388</v>
      </c>
      <c r="P72" t="s">
        <v>148</v>
      </c>
      <c r="Q72" t="s">
        <v>197</v>
      </c>
      <c r="AE72">
        <f t="shared" si="35"/>
        <v>147.08599999999998</v>
      </c>
      <c r="AF72" t="s">
        <v>217</v>
      </c>
      <c r="AG72">
        <v>502</v>
      </c>
      <c r="AH72" t="s">
        <v>197</v>
      </c>
      <c r="AK72">
        <f t="shared" si="36"/>
        <v>104.30799999999999</v>
      </c>
      <c r="AL72" t="s">
        <v>388</v>
      </c>
      <c r="AQ72">
        <f t="shared" si="37"/>
        <v>374.161</v>
      </c>
      <c r="AR72" t="s">
        <v>388</v>
      </c>
      <c r="AS72">
        <v>1277</v>
      </c>
      <c r="AT72" t="s">
        <v>197</v>
      </c>
      <c r="BC72">
        <f t="shared" si="38"/>
        <v>59.186</v>
      </c>
      <c r="BD72" t="s">
        <v>388</v>
      </c>
      <c r="BE72">
        <v>202</v>
      </c>
      <c r="BF72" t="s">
        <v>197</v>
      </c>
      <c r="BK72">
        <f t="shared" si="39"/>
        <v>9.9619999999999997</v>
      </c>
      <c r="BL72" t="s">
        <v>388</v>
      </c>
      <c r="BM72">
        <v>34</v>
      </c>
      <c r="BN72" t="s">
        <v>197</v>
      </c>
      <c r="BO72">
        <v>6.2</v>
      </c>
      <c r="CE72">
        <v>4.1399999999999997</v>
      </c>
      <c r="CI72">
        <v>60.64</v>
      </c>
      <c r="CJ72" t="s">
        <v>133</v>
      </c>
      <c r="CK72">
        <v>15.96</v>
      </c>
      <c r="CL72" t="s">
        <v>133</v>
      </c>
      <c r="CM72">
        <v>8.67</v>
      </c>
      <c r="CN72" t="s">
        <v>133</v>
      </c>
      <c r="CO72">
        <v>1.39</v>
      </c>
      <c r="CP72" t="s">
        <v>133</v>
      </c>
      <c r="CQ72">
        <v>12</v>
      </c>
      <c r="CR72" t="s">
        <v>133</v>
      </c>
      <c r="CS72">
        <v>1.42</v>
      </c>
      <c r="CT72" t="s">
        <v>133</v>
      </c>
      <c r="DF72" t="s">
        <v>191</v>
      </c>
      <c r="DG72" t="s">
        <v>302</v>
      </c>
      <c r="DH72" t="s">
        <v>303</v>
      </c>
      <c r="DI72" t="s">
        <v>200</v>
      </c>
      <c r="DJ72" t="s">
        <v>201</v>
      </c>
      <c r="DZ72">
        <v>4.7</v>
      </c>
      <c r="EA72">
        <v>2</v>
      </c>
      <c r="EB72" t="s">
        <v>133</v>
      </c>
      <c r="EC72">
        <v>3.8</v>
      </c>
      <c r="ED72">
        <f t="shared" si="40"/>
        <v>0.58599999999999997</v>
      </c>
      <c r="EE72" t="s">
        <v>388</v>
      </c>
      <c r="EF72">
        <v>2</v>
      </c>
      <c r="EG72" t="s">
        <v>197</v>
      </c>
      <c r="EH72">
        <f t="shared" si="41"/>
        <v>2.0509999999999997</v>
      </c>
      <c r="EI72" t="s">
        <v>388</v>
      </c>
      <c r="EJ72">
        <v>7</v>
      </c>
      <c r="EK72" t="s">
        <v>197</v>
      </c>
      <c r="EL72">
        <v>356</v>
      </c>
      <c r="EM72" t="s">
        <v>197</v>
      </c>
      <c r="EN72">
        <f t="shared" si="42"/>
        <v>9.9619999999999997</v>
      </c>
      <c r="EO72" t="s">
        <v>388</v>
      </c>
      <c r="EP72">
        <v>34</v>
      </c>
      <c r="EQ72" t="s">
        <v>197</v>
      </c>
      <c r="ER72">
        <f t="shared" si="43"/>
        <v>9.9619999999999997</v>
      </c>
      <c r="ES72" t="s">
        <v>388</v>
      </c>
      <c r="ET72">
        <v>34</v>
      </c>
      <c r="EU72" t="s">
        <v>197</v>
      </c>
      <c r="EV72">
        <f t="shared" si="44"/>
        <v>4.5707999999999993</v>
      </c>
      <c r="EW72" t="s">
        <v>388</v>
      </c>
      <c r="EX72">
        <v>15.6</v>
      </c>
      <c r="EY72" t="s">
        <v>197</v>
      </c>
      <c r="EZ72">
        <f t="shared" si="45"/>
        <v>3.2230000000000002E-2</v>
      </c>
      <c r="FA72" t="s">
        <v>388</v>
      </c>
      <c r="FB72">
        <v>0.11</v>
      </c>
      <c r="FC72" t="s">
        <v>197</v>
      </c>
      <c r="FD72">
        <f t="shared" si="46"/>
        <v>3.2230000000000002E-2</v>
      </c>
      <c r="FE72" t="s">
        <v>388</v>
      </c>
      <c r="FF72">
        <v>0.11</v>
      </c>
      <c r="FG72" t="s">
        <v>197</v>
      </c>
      <c r="FH72">
        <f t="shared" si="47"/>
        <v>19.044999999999998</v>
      </c>
      <c r="FI72" t="s">
        <v>388</v>
      </c>
      <c r="FJ72">
        <v>65</v>
      </c>
      <c r="FK72" t="s">
        <v>197</v>
      </c>
    </row>
    <row r="73" spans="2:167" x14ac:dyDescent="0.35">
      <c r="B73" s="2">
        <v>43474</v>
      </c>
      <c r="G73" s="3"/>
      <c r="N73">
        <f t="shared" si="34"/>
        <v>21.681999999999999</v>
      </c>
      <c r="O73" t="s">
        <v>388</v>
      </c>
      <c r="P73" t="s">
        <v>267</v>
      </c>
      <c r="Q73" t="s">
        <v>197</v>
      </c>
      <c r="AE73">
        <f t="shared" si="35"/>
        <v>245.53399999999999</v>
      </c>
      <c r="AF73" t="s">
        <v>217</v>
      </c>
      <c r="AG73">
        <v>838</v>
      </c>
      <c r="AH73" t="s">
        <v>197</v>
      </c>
      <c r="AK73">
        <f t="shared" si="36"/>
        <v>213.30399999999997</v>
      </c>
      <c r="AL73" t="s">
        <v>388</v>
      </c>
      <c r="AQ73">
        <f t="shared" si="37"/>
        <v>522.41899999999998</v>
      </c>
      <c r="AR73" t="s">
        <v>388</v>
      </c>
      <c r="AS73">
        <v>1783</v>
      </c>
      <c r="AT73" t="s">
        <v>197</v>
      </c>
      <c r="BC73">
        <f t="shared" si="38"/>
        <v>84.676999999999992</v>
      </c>
      <c r="BD73" t="s">
        <v>388</v>
      </c>
      <c r="BE73">
        <v>289</v>
      </c>
      <c r="BF73" t="s">
        <v>197</v>
      </c>
      <c r="BK73">
        <f t="shared" si="39"/>
        <v>21.681999999999999</v>
      </c>
      <c r="BL73" t="s">
        <v>388</v>
      </c>
      <c r="BM73">
        <v>74</v>
      </c>
      <c r="BN73" t="s">
        <v>197</v>
      </c>
      <c r="BO73">
        <v>6.3</v>
      </c>
      <c r="CE73">
        <v>6.04</v>
      </c>
      <c r="CI73">
        <v>58.96</v>
      </c>
      <c r="CJ73" t="s">
        <v>133</v>
      </c>
      <c r="CK73">
        <v>15.93</v>
      </c>
      <c r="CL73" t="s">
        <v>133</v>
      </c>
      <c r="CM73">
        <v>12.35</v>
      </c>
      <c r="CN73" t="s">
        <v>133</v>
      </c>
      <c r="CO73">
        <v>2.13</v>
      </c>
      <c r="CP73" t="s">
        <v>133</v>
      </c>
      <c r="CQ73">
        <v>10.5</v>
      </c>
      <c r="CR73" t="s">
        <v>133</v>
      </c>
      <c r="CS73">
        <v>0.16</v>
      </c>
      <c r="CT73" t="s">
        <v>133</v>
      </c>
      <c r="DF73" t="s">
        <v>191</v>
      </c>
      <c r="DG73" t="s">
        <v>304</v>
      </c>
      <c r="DH73" t="s">
        <v>305</v>
      </c>
      <c r="DI73" t="s">
        <v>200</v>
      </c>
      <c r="DJ73" t="s">
        <v>201</v>
      </c>
      <c r="DZ73">
        <v>6.75</v>
      </c>
      <c r="EA73">
        <v>2.7</v>
      </c>
      <c r="EB73" t="s">
        <v>133</v>
      </c>
      <c r="EC73">
        <v>3.7</v>
      </c>
      <c r="ED73">
        <f t="shared" si="40"/>
        <v>2.0509999999999997</v>
      </c>
      <c r="EE73" t="s">
        <v>388</v>
      </c>
      <c r="EF73">
        <v>7</v>
      </c>
      <c r="EG73" t="s">
        <v>197</v>
      </c>
      <c r="EH73">
        <f t="shared" si="41"/>
        <v>4.9809999999999999</v>
      </c>
      <c r="EI73" t="s">
        <v>388</v>
      </c>
      <c r="EJ73">
        <v>17</v>
      </c>
      <c r="EK73" t="s">
        <v>197</v>
      </c>
      <c r="EL73">
        <v>728</v>
      </c>
      <c r="EM73" t="s">
        <v>197</v>
      </c>
      <c r="EN73">
        <f t="shared" si="42"/>
        <v>21.681999999999999</v>
      </c>
      <c r="EO73" t="s">
        <v>388</v>
      </c>
      <c r="EP73">
        <v>74</v>
      </c>
      <c r="EQ73" t="s">
        <v>197</v>
      </c>
      <c r="ER73">
        <f t="shared" si="43"/>
        <v>21.681999999999999</v>
      </c>
      <c r="ES73" t="s">
        <v>388</v>
      </c>
      <c r="ET73">
        <v>74</v>
      </c>
      <c r="EU73" t="s">
        <v>197</v>
      </c>
      <c r="EV73">
        <f t="shared" si="44"/>
        <v>8.1454000000000004</v>
      </c>
      <c r="EW73" t="s">
        <v>388</v>
      </c>
      <c r="EX73">
        <v>27.8</v>
      </c>
      <c r="EY73" t="s">
        <v>197</v>
      </c>
      <c r="EZ73">
        <f t="shared" si="45"/>
        <v>3.2230000000000002E-2</v>
      </c>
      <c r="FA73" t="s">
        <v>388</v>
      </c>
      <c r="FB73">
        <v>0.11</v>
      </c>
      <c r="FC73" t="s">
        <v>197</v>
      </c>
      <c r="FD73">
        <f t="shared" si="46"/>
        <v>3.2230000000000002E-2</v>
      </c>
      <c r="FE73" t="s">
        <v>388</v>
      </c>
      <c r="FF73">
        <v>0.11</v>
      </c>
      <c r="FG73" t="s">
        <v>197</v>
      </c>
      <c r="FH73">
        <f t="shared" si="47"/>
        <v>15.529</v>
      </c>
      <c r="FI73" t="s">
        <v>388</v>
      </c>
      <c r="FJ73">
        <v>53</v>
      </c>
      <c r="FK73" t="s">
        <v>197</v>
      </c>
    </row>
    <row r="74" spans="2:167" x14ac:dyDescent="0.35">
      <c r="B74" s="2">
        <v>43132</v>
      </c>
      <c r="G74" s="3"/>
      <c r="N74">
        <f t="shared" si="34"/>
        <v>7.3249999999999993</v>
      </c>
      <c r="O74" t="s">
        <v>388</v>
      </c>
      <c r="P74" t="s">
        <v>147</v>
      </c>
      <c r="Q74" t="s">
        <v>197</v>
      </c>
      <c r="AE74">
        <f t="shared" si="35"/>
        <v>242.89699999999999</v>
      </c>
      <c r="AF74" t="s">
        <v>217</v>
      </c>
      <c r="AG74">
        <v>829</v>
      </c>
      <c r="AH74" t="s">
        <v>197</v>
      </c>
      <c r="AK74">
        <f t="shared" si="36"/>
        <v>210.667</v>
      </c>
      <c r="AL74" t="s">
        <v>388</v>
      </c>
      <c r="AQ74">
        <f t="shared" si="37"/>
        <v>360.39</v>
      </c>
      <c r="AR74" t="s">
        <v>388</v>
      </c>
      <c r="AS74">
        <v>1230</v>
      </c>
      <c r="AT74" t="s">
        <v>197</v>
      </c>
      <c r="BC74">
        <f t="shared" si="38"/>
        <v>53.032999999999994</v>
      </c>
      <c r="BD74" t="s">
        <v>388</v>
      </c>
      <c r="BE74">
        <v>181</v>
      </c>
      <c r="BF74" t="s">
        <v>197</v>
      </c>
      <c r="BK74">
        <f t="shared" si="39"/>
        <v>7.3249999999999993</v>
      </c>
      <c r="BL74" t="s">
        <v>388</v>
      </c>
      <c r="BM74">
        <v>25</v>
      </c>
      <c r="BN74" t="s">
        <v>197</v>
      </c>
      <c r="BO74">
        <v>6.4</v>
      </c>
      <c r="CE74">
        <v>4.32</v>
      </c>
      <c r="CI74">
        <v>57.79</v>
      </c>
      <c r="CJ74" t="s">
        <v>133</v>
      </c>
      <c r="CK74">
        <v>14.21</v>
      </c>
      <c r="CL74" t="s">
        <v>133</v>
      </c>
      <c r="CM74">
        <v>17.329999999999998</v>
      </c>
      <c r="CN74" t="s">
        <v>133</v>
      </c>
      <c r="CO74">
        <v>1.01</v>
      </c>
      <c r="CP74" t="s">
        <v>133</v>
      </c>
      <c r="CQ74">
        <v>9</v>
      </c>
      <c r="CR74" t="s">
        <v>133</v>
      </c>
      <c r="CS74">
        <v>0.7</v>
      </c>
      <c r="CT74" t="s">
        <v>133</v>
      </c>
      <c r="DF74" t="s">
        <v>191</v>
      </c>
      <c r="DG74" t="s">
        <v>306</v>
      </c>
      <c r="DH74" t="s">
        <v>307</v>
      </c>
      <c r="DI74" t="s">
        <v>200</v>
      </c>
      <c r="DJ74" t="s">
        <v>201</v>
      </c>
      <c r="DZ74">
        <v>4.75</v>
      </c>
      <c r="EA74">
        <v>2</v>
      </c>
      <c r="EB74" t="s">
        <v>133</v>
      </c>
      <c r="EC74">
        <v>4.07</v>
      </c>
      <c r="ED74">
        <f t="shared" si="40"/>
        <v>1.758</v>
      </c>
      <c r="EE74" t="s">
        <v>388</v>
      </c>
      <c r="EF74">
        <v>6</v>
      </c>
      <c r="EG74" t="s">
        <v>197</v>
      </c>
      <c r="EH74">
        <f t="shared" si="41"/>
        <v>2.637</v>
      </c>
      <c r="EI74" t="s">
        <v>388</v>
      </c>
      <c r="EJ74">
        <v>9</v>
      </c>
      <c r="EK74" t="s">
        <v>197</v>
      </c>
      <c r="EL74">
        <v>719</v>
      </c>
      <c r="EM74" t="s">
        <v>197</v>
      </c>
      <c r="EN74">
        <f t="shared" si="42"/>
        <v>7.3249999999999993</v>
      </c>
      <c r="EO74" t="s">
        <v>388</v>
      </c>
      <c r="EP74">
        <v>25</v>
      </c>
      <c r="EQ74" t="s">
        <v>197</v>
      </c>
      <c r="ER74">
        <f t="shared" si="43"/>
        <v>7.3249999999999993</v>
      </c>
      <c r="ES74" t="s">
        <v>388</v>
      </c>
      <c r="ET74">
        <v>25</v>
      </c>
      <c r="EU74" t="s">
        <v>197</v>
      </c>
      <c r="EV74">
        <f t="shared" si="44"/>
        <v>4.1605999999999996</v>
      </c>
      <c r="EW74" t="s">
        <v>388</v>
      </c>
      <c r="EX74">
        <v>14.2</v>
      </c>
      <c r="EY74" t="s">
        <v>197</v>
      </c>
      <c r="EZ74">
        <f t="shared" si="45"/>
        <v>0.16993999999999998</v>
      </c>
      <c r="FA74" t="s">
        <v>388</v>
      </c>
      <c r="FB74">
        <v>0.57999999999999996</v>
      </c>
      <c r="FC74" t="s">
        <v>197</v>
      </c>
      <c r="FD74">
        <f t="shared" si="46"/>
        <v>3.2230000000000002E-2</v>
      </c>
      <c r="FE74" t="s">
        <v>388</v>
      </c>
      <c r="FF74">
        <v>0.11</v>
      </c>
      <c r="FG74" t="s">
        <v>197</v>
      </c>
      <c r="FH74">
        <f t="shared" si="47"/>
        <v>11.719999999999999</v>
      </c>
      <c r="FI74" t="s">
        <v>388</v>
      </c>
      <c r="FJ74">
        <v>40</v>
      </c>
      <c r="FK74" t="s">
        <v>197</v>
      </c>
    </row>
    <row r="75" spans="2:167" x14ac:dyDescent="0.35">
      <c r="B75" s="2">
        <v>43132</v>
      </c>
      <c r="G75" s="3"/>
      <c r="N75">
        <f t="shared" si="34"/>
        <v>9.9619999999999997</v>
      </c>
      <c r="O75" t="s">
        <v>388</v>
      </c>
      <c r="P75" t="s">
        <v>148</v>
      </c>
      <c r="Q75" t="s">
        <v>197</v>
      </c>
      <c r="AE75">
        <f t="shared" si="35"/>
        <v>344.56799999999998</v>
      </c>
      <c r="AF75" t="s">
        <v>217</v>
      </c>
      <c r="AG75">
        <v>1176</v>
      </c>
      <c r="AH75" t="s">
        <v>197</v>
      </c>
      <c r="AK75">
        <f t="shared" si="36"/>
        <v>188.399</v>
      </c>
      <c r="AL75" t="s">
        <v>388</v>
      </c>
      <c r="AQ75">
        <f t="shared" si="37"/>
        <v>391.74099999999999</v>
      </c>
      <c r="AR75" t="s">
        <v>388</v>
      </c>
      <c r="AS75">
        <v>1337</v>
      </c>
      <c r="AT75" t="s">
        <v>197</v>
      </c>
      <c r="BC75">
        <f t="shared" si="38"/>
        <v>55.083999999999996</v>
      </c>
      <c r="BD75" t="s">
        <v>388</v>
      </c>
      <c r="BE75">
        <v>188</v>
      </c>
      <c r="BF75" t="s">
        <v>197</v>
      </c>
      <c r="BK75">
        <f t="shared" si="39"/>
        <v>9.9619999999999997</v>
      </c>
      <c r="BL75" t="s">
        <v>388</v>
      </c>
      <c r="BM75">
        <v>34</v>
      </c>
      <c r="BN75" t="s">
        <v>197</v>
      </c>
      <c r="BO75">
        <v>6</v>
      </c>
      <c r="CE75">
        <v>4.5199999999999996</v>
      </c>
      <c r="CI75">
        <v>56.11</v>
      </c>
      <c r="CJ75" t="s">
        <v>133</v>
      </c>
      <c r="CK75">
        <v>13.16</v>
      </c>
      <c r="CL75" t="s">
        <v>133</v>
      </c>
      <c r="CM75">
        <v>13.83</v>
      </c>
      <c r="CN75" t="s">
        <v>133</v>
      </c>
      <c r="CO75">
        <v>1.23</v>
      </c>
      <c r="CP75" t="s">
        <v>133</v>
      </c>
      <c r="CQ75">
        <v>15</v>
      </c>
      <c r="CR75" t="s">
        <v>133</v>
      </c>
      <c r="CS75">
        <v>0.63</v>
      </c>
      <c r="CT75" t="s">
        <v>133</v>
      </c>
      <c r="DF75" t="s">
        <v>191</v>
      </c>
      <c r="DG75" t="s">
        <v>308</v>
      </c>
      <c r="DH75" t="s">
        <v>309</v>
      </c>
      <c r="DI75" t="s">
        <v>200</v>
      </c>
      <c r="DJ75" t="s">
        <v>201</v>
      </c>
      <c r="DZ75">
        <v>5.32</v>
      </c>
      <c r="EA75">
        <v>2.1</v>
      </c>
      <c r="EB75" t="s">
        <v>133</v>
      </c>
      <c r="EC75">
        <v>4.26</v>
      </c>
      <c r="ED75">
        <f t="shared" si="40"/>
        <v>1.4649999999999999</v>
      </c>
      <c r="EE75" t="s">
        <v>388</v>
      </c>
      <c r="EF75">
        <v>5</v>
      </c>
      <c r="EG75" t="s">
        <v>197</v>
      </c>
      <c r="EH75">
        <f t="shared" si="41"/>
        <v>1.758</v>
      </c>
      <c r="EI75" t="s">
        <v>388</v>
      </c>
      <c r="EJ75">
        <v>6</v>
      </c>
      <c r="EK75" t="s">
        <v>197</v>
      </c>
      <c r="EL75">
        <v>643</v>
      </c>
      <c r="EM75" t="s">
        <v>197</v>
      </c>
      <c r="EN75">
        <f t="shared" si="42"/>
        <v>9.9619999999999997</v>
      </c>
      <c r="EO75" t="s">
        <v>388</v>
      </c>
      <c r="EP75">
        <v>34</v>
      </c>
      <c r="EQ75" t="s">
        <v>197</v>
      </c>
      <c r="ER75">
        <f t="shared" si="43"/>
        <v>9.9619999999999997</v>
      </c>
      <c r="ES75" t="s">
        <v>388</v>
      </c>
      <c r="ET75">
        <v>34</v>
      </c>
      <c r="EU75" t="s">
        <v>197</v>
      </c>
      <c r="EV75">
        <f t="shared" si="44"/>
        <v>8.1160999999999994</v>
      </c>
      <c r="EW75" t="s">
        <v>388</v>
      </c>
      <c r="EX75">
        <v>27.7</v>
      </c>
      <c r="EY75" t="s">
        <v>197</v>
      </c>
      <c r="EZ75">
        <f t="shared" si="45"/>
        <v>5.2739999999999995E-2</v>
      </c>
      <c r="FA75" t="s">
        <v>388</v>
      </c>
      <c r="FB75">
        <v>0.18</v>
      </c>
      <c r="FC75" t="s">
        <v>197</v>
      </c>
      <c r="FD75">
        <f t="shared" si="46"/>
        <v>3.2230000000000002E-2</v>
      </c>
      <c r="FE75" t="s">
        <v>388</v>
      </c>
      <c r="FF75">
        <v>0.11</v>
      </c>
      <c r="FG75" t="s">
        <v>197</v>
      </c>
      <c r="FH75">
        <f t="shared" si="47"/>
        <v>7.9109999999999996</v>
      </c>
      <c r="FI75" t="s">
        <v>388</v>
      </c>
      <c r="FJ75">
        <v>27</v>
      </c>
      <c r="FK75" t="s">
        <v>197</v>
      </c>
    </row>
    <row r="76" spans="2:167" x14ac:dyDescent="0.35">
      <c r="B76" s="2">
        <v>43859</v>
      </c>
      <c r="G76" s="3"/>
      <c r="N76">
        <f t="shared" si="34"/>
        <v>8.4969999999999999</v>
      </c>
      <c r="O76" t="s">
        <v>388</v>
      </c>
      <c r="P76" t="s">
        <v>167</v>
      </c>
      <c r="Q76" t="s">
        <v>197</v>
      </c>
      <c r="AE76">
        <f t="shared" si="35"/>
        <v>291.53499999999997</v>
      </c>
      <c r="AF76" t="s">
        <v>217</v>
      </c>
      <c r="AG76">
        <v>995</v>
      </c>
      <c r="AH76" t="s">
        <v>197</v>
      </c>
      <c r="AK76">
        <f t="shared" si="36"/>
        <v>95.224999999999994</v>
      </c>
      <c r="AL76" t="s">
        <v>388</v>
      </c>
      <c r="AQ76">
        <f t="shared" si="37"/>
        <v>634.63799999999992</v>
      </c>
      <c r="AR76" t="s">
        <v>388</v>
      </c>
      <c r="AS76">
        <v>2166</v>
      </c>
      <c r="AT76" t="s">
        <v>197</v>
      </c>
      <c r="BC76">
        <f t="shared" si="38"/>
        <v>71.49199999999999</v>
      </c>
      <c r="BD76" t="s">
        <v>388</v>
      </c>
      <c r="BE76">
        <v>244</v>
      </c>
      <c r="BF76" t="s">
        <v>197</v>
      </c>
      <c r="BK76">
        <f t="shared" si="39"/>
        <v>8.4969999999999999</v>
      </c>
      <c r="BL76" t="s">
        <v>388</v>
      </c>
      <c r="BM76">
        <v>29</v>
      </c>
      <c r="BN76" t="s">
        <v>197</v>
      </c>
      <c r="BO76">
        <v>6.2</v>
      </c>
      <c r="CE76">
        <v>6.18</v>
      </c>
      <c r="CI76">
        <v>68.97</v>
      </c>
      <c r="CJ76" t="s">
        <v>133</v>
      </c>
      <c r="CK76">
        <v>12.96</v>
      </c>
      <c r="CL76" t="s">
        <v>133</v>
      </c>
      <c r="CM76">
        <v>5.3</v>
      </c>
      <c r="CN76" t="s">
        <v>133</v>
      </c>
      <c r="CO76">
        <v>0.81</v>
      </c>
      <c r="CP76" t="s">
        <v>133</v>
      </c>
      <c r="CQ76">
        <v>12</v>
      </c>
      <c r="CR76" t="s">
        <v>133</v>
      </c>
      <c r="CS76">
        <v>0.05</v>
      </c>
      <c r="CT76" t="s">
        <v>133</v>
      </c>
      <c r="DF76" t="s">
        <v>191</v>
      </c>
      <c r="DG76" t="s">
        <v>310</v>
      </c>
      <c r="DH76" t="s">
        <v>311</v>
      </c>
      <c r="DI76" t="s">
        <v>200</v>
      </c>
      <c r="DJ76" t="s">
        <v>201</v>
      </c>
      <c r="DZ76">
        <v>7.01</v>
      </c>
      <c r="EA76">
        <v>3</v>
      </c>
      <c r="EB76" t="s">
        <v>133</v>
      </c>
      <c r="EC76">
        <v>5.32</v>
      </c>
      <c r="ED76">
        <f t="shared" si="40"/>
        <v>2.3439999999999999</v>
      </c>
      <c r="EE76" t="s">
        <v>388</v>
      </c>
      <c r="EF76">
        <v>8</v>
      </c>
      <c r="EG76" t="s">
        <v>197</v>
      </c>
      <c r="EH76">
        <f t="shared" si="41"/>
        <v>3.2229999999999999</v>
      </c>
      <c r="EI76" t="s">
        <v>388</v>
      </c>
      <c r="EJ76">
        <v>11</v>
      </c>
      <c r="EK76" t="s">
        <v>197</v>
      </c>
      <c r="EL76">
        <v>325</v>
      </c>
      <c r="EM76" t="s">
        <v>197</v>
      </c>
      <c r="EN76">
        <f t="shared" si="42"/>
        <v>8.4969999999999999</v>
      </c>
      <c r="EO76" t="s">
        <v>388</v>
      </c>
      <c r="EP76">
        <v>29</v>
      </c>
      <c r="EQ76" t="s">
        <v>197</v>
      </c>
      <c r="ER76">
        <f t="shared" si="43"/>
        <v>8.4969999999999999</v>
      </c>
      <c r="ES76" t="s">
        <v>388</v>
      </c>
      <c r="ET76">
        <v>29</v>
      </c>
      <c r="EU76" t="s">
        <v>197</v>
      </c>
      <c r="EV76">
        <f t="shared" si="44"/>
        <v>10.254999999999999</v>
      </c>
      <c r="EW76" t="s">
        <v>388</v>
      </c>
      <c r="EX76">
        <v>35</v>
      </c>
      <c r="EY76" t="s">
        <v>197</v>
      </c>
      <c r="EZ76">
        <f t="shared" si="45"/>
        <v>3.2230000000000002E-2</v>
      </c>
      <c r="FA76" t="s">
        <v>388</v>
      </c>
      <c r="FB76">
        <v>0.11</v>
      </c>
      <c r="FC76" t="s">
        <v>197</v>
      </c>
      <c r="FD76">
        <f t="shared" si="46"/>
        <v>3.2230000000000002E-2</v>
      </c>
      <c r="FE76" t="s">
        <v>388</v>
      </c>
      <c r="FF76">
        <v>0.11</v>
      </c>
      <c r="FG76" t="s">
        <v>197</v>
      </c>
      <c r="FH76">
        <f t="shared" si="47"/>
        <v>19.631</v>
      </c>
      <c r="FI76" t="s">
        <v>388</v>
      </c>
      <c r="FJ76">
        <v>67</v>
      </c>
      <c r="FK76" t="s">
        <v>197</v>
      </c>
    </row>
    <row r="77" spans="2:167" x14ac:dyDescent="0.35">
      <c r="B77" s="2">
        <v>43859</v>
      </c>
      <c r="G77" s="3"/>
      <c r="N77">
        <f t="shared" si="34"/>
        <v>9.9619999999999997</v>
      </c>
      <c r="O77" t="s">
        <v>388</v>
      </c>
      <c r="P77" t="s">
        <v>148</v>
      </c>
      <c r="Q77" t="s">
        <v>197</v>
      </c>
      <c r="AE77">
        <f t="shared" si="35"/>
        <v>198.06799999999998</v>
      </c>
      <c r="AF77" t="s">
        <v>217</v>
      </c>
      <c r="AG77">
        <v>676</v>
      </c>
      <c r="AH77" t="s">
        <v>197</v>
      </c>
      <c r="AK77">
        <f t="shared" si="36"/>
        <v>229.12599999999998</v>
      </c>
      <c r="AL77" t="s">
        <v>388</v>
      </c>
      <c r="AQ77">
        <f t="shared" si="37"/>
        <v>687.96399999999994</v>
      </c>
      <c r="AR77" t="s">
        <v>388</v>
      </c>
      <c r="AS77">
        <v>2348</v>
      </c>
      <c r="AT77" t="s">
        <v>197</v>
      </c>
      <c r="BC77">
        <f t="shared" si="38"/>
        <v>87.899999999999991</v>
      </c>
      <c r="BD77" t="s">
        <v>388</v>
      </c>
      <c r="BE77">
        <v>300</v>
      </c>
      <c r="BF77" t="s">
        <v>197</v>
      </c>
      <c r="BK77">
        <f t="shared" si="39"/>
        <v>9.9619999999999997</v>
      </c>
      <c r="BL77" t="s">
        <v>388</v>
      </c>
      <c r="BM77">
        <v>34</v>
      </c>
      <c r="BN77" t="s">
        <v>197</v>
      </c>
      <c r="BO77">
        <v>6.5</v>
      </c>
      <c r="CE77">
        <v>7.33</v>
      </c>
      <c r="CI77">
        <v>66.16</v>
      </c>
      <c r="CJ77" t="s">
        <v>133</v>
      </c>
      <c r="CK77">
        <v>14.1</v>
      </c>
      <c r="CL77" t="s">
        <v>133</v>
      </c>
      <c r="CM77">
        <v>11.3</v>
      </c>
      <c r="CN77" t="s">
        <v>133</v>
      </c>
      <c r="CO77">
        <v>0.82</v>
      </c>
      <c r="CP77" t="s">
        <v>133</v>
      </c>
      <c r="CQ77">
        <v>7.5</v>
      </c>
      <c r="CR77" t="s">
        <v>133</v>
      </c>
      <c r="CS77">
        <v>0.14000000000000001</v>
      </c>
      <c r="CT77" t="s">
        <v>133</v>
      </c>
      <c r="DF77" t="s">
        <v>191</v>
      </c>
      <c r="DG77" t="s">
        <v>298</v>
      </c>
      <c r="DH77" t="s">
        <v>312</v>
      </c>
      <c r="DI77" t="s">
        <v>200</v>
      </c>
      <c r="DJ77" t="s">
        <v>201</v>
      </c>
      <c r="DZ77">
        <v>7.92</v>
      </c>
      <c r="EA77">
        <v>3.3</v>
      </c>
      <c r="EB77" t="s">
        <v>133</v>
      </c>
      <c r="EC77">
        <v>4.6900000000000004</v>
      </c>
      <c r="ED77">
        <f t="shared" si="40"/>
        <v>4.6879999999999997</v>
      </c>
      <c r="EE77" t="s">
        <v>388</v>
      </c>
      <c r="EF77">
        <v>16</v>
      </c>
      <c r="EG77" t="s">
        <v>197</v>
      </c>
      <c r="EH77">
        <f t="shared" si="41"/>
        <v>3.8089999999999997</v>
      </c>
      <c r="EI77" t="s">
        <v>388</v>
      </c>
      <c r="EJ77">
        <v>13</v>
      </c>
      <c r="EK77" t="s">
        <v>197</v>
      </c>
      <c r="EL77">
        <v>782</v>
      </c>
      <c r="EM77" t="s">
        <v>197</v>
      </c>
      <c r="EN77">
        <f t="shared" si="42"/>
        <v>9.9619999999999997</v>
      </c>
      <c r="EO77" t="s">
        <v>388</v>
      </c>
      <c r="EP77">
        <v>34</v>
      </c>
      <c r="EQ77" t="s">
        <v>197</v>
      </c>
      <c r="ER77">
        <f t="shared" si="43"/>
        <v>9.9619999999999997</v>
      </c>
      <c r="ES77" t="s">
        <v>388</v>
      </c>
      <c r="ET77">
        <v>34</v>
      </c>
      <c r="EU77" t="s">
        <v>197</v>
      </c>
      <c r="EV77">
        <f t="shared" si="44"/>
        <v>8.2625999999999991</v>
      </c>
      <c r="EW77" t="s">
        <v>388</v>
      </c>
      <c r="EX77">
        <v>28.2</v>
      </c>
      <c r="EY77" t="s">
        <v>197</v>
      </c>
      <c r="EZ77">
        <f t="shared" si="45"/>
        <v>3.2230000000000002E-2</v>
      </c>
      <c r="FA77" t="s">
        <v>388</v>
      </c>
      <c r="FB77">
        <v>0.11</v>
      </c>
      <c r="FC77" t="s">
        <v>197</v>
      </c>
      <c r="FD77">
        <f t="shared" si="46"/>
        <v>3.2230000000000002E-2</v>
      </c>
      <c r="FE77" t="s">
        <v>388</v>
      </c>
      <c r="FF77">
        <v>0.11</v>
      </c>
      <c r="FG77" t="s">
        <v>197</v>
      </c>
      <c r="FH77">
        <f t="shared" si="47"/>
        <v>38.675999999999995</v>
      </c>
      <c r="FI77" t="s">
        <v>388</v>
      </c>
      <c r="FJ77">
        <v>132</v>
      </c>
      <c r="FK77" t="s">
        <v>197</v>
      </c>
    </row>
    <row r="78" spans="2:167" x14ac:dyDescent="0.35">
      <c r="B78" s="2">
        <v>41324</v>
      </c>
      <c r="G78" s="3"/>
      <c r="N78">
        <f t="shared" si="34"/>
        <v>58.306999999999995</v>
      </c>
      <c r="O78" t="s">
        <v>388</v>
      </c>
      <c r="P78" t="s">
        <v>313</v>
      </c>
      <c r="Q78" t="s">
        <v>197</v>
      </c>
      <c r="AE78">
        <f t="shared" si="35"/>
        <v>268.97399999999999</v>
      </c>
      <c r="AF78" t="s">
        <v>217</v>
      </c>
      <c r="AG78">
        <v>918</v>
      </c>
      <c r="AH78" t="s">
        <v>197</v>
      </c>
      <c r="AK78">
        <f t="shared" si="36"/>
        <v>62.994999999999997</v>
      </c>
      <c r="AL78" t="s">
        <v>388</v>
      </c>
      <c r="AQ78">
        <f t="shared" si="37"/>
        <v>484.32899999999995</v>
      </c>
      <c r="AR78" t="s">
        <v>388</v>
      </c>
      <c r="AS78">
        <v>1653</v>
      </c>
      <c r="AT78" t="s">
        <v>197</v>
      </c>
      <c r="BC78">
        <f t="shared" si="38"/>
        <v>60.357999999999997</v>
      </c>
      <c r="BD78" t="s">
        <v>388</v>
      </c>
      <c r="BE78">
        <v>206</v>
      </c>
      <c r="BF78" t="s">
        <v>197</v>
      </c>
      <c r="BK78">
        <f t="shared" si="39"/>
        <v>58.306999999999995</v>
      </c>
      <c r="BL78" t="s">
        <v>388</v>
      </c>
      <c r="BM78">
        <v>199</v>
      </c>
      <c r="BN78" t="s">
        <v>197</v>
      </c>
      <c r="BO78">
        <v>5.9</v>
      </c>
      <c r="CE78">
        <v>5.12</v>
      </c>
      <c r="CI78">
        <v>59.04</v>
      </c>
      <c r="CJ78" t="s">
        <v>133</v>
      </c>
      <c r="CK78">
        <v>12.27</v>
      </c>
      <c r="CL78" t="s">
        <v>133</v>
      </c>
      <c r="CM78">
        <v>3.94</v>
      </c>
      <c r="CN78" t="s">
        <v>133</v>
      </c>
      <c r="CO78">
        <v>6.19</v>
      </c>
      <c r="CP78" t="s">
        <v>133</v>
      </c>
      <c r="CQ78">
        <v>18</v>
      </c>
      <c r="CR78" t="s">
        <v>133</v>
      </c>
      <c r="CS78">
        <v>0.53</v>
      </c>
      <c r="CT78" t="s">
        <v>133</v>
      </c>
      <c r="DF78" t="s">
        <v>191</v>
      </c>
      <c r="DG78" t="s">
        <v>314</v>
      </c>
      <c r="DH78" t="s">
        <v>315</v>
      </c>
      <c r="DI78" t="s">
        <v>200</v>
      </c>
      <c r="DJ78" t="s">
        <v>201</v>
      </c>
      <c r="DZ78">
        <v>6.25</v>
      </c>
      <c r="EA78">
        <v>2.69</v>
      </c>
      <c r="EB78" t="s">
        <v>133</v>
      </c>
      <c r="EC78">
        <v>4.8099999999999996</v>
      </c>
      <c r="ED78">
        <f t="shared" si="40"/>
        <v>1.1719999999999999</v>
      </c>
      <c r="EE78" t="s">
        <v>388</v>
      </c>
      <c r="EF78">
        <v>4</v>
      </c>
      <c r="EG78" t="s">
        <v>197</v>
      </c>
      <c r="EH78">
        <f t="shared" si="41"/>
        <v>4.1019999999999994</v>
      </c>
      <c r="EI78" t="s">
        <v>388</v>
      </c>
      <c r="EJ78">
        <v>14</v>
      </c>
      <c r="EK78" t="s">
        <v>197</v>
      </c>
      <c r="EL78">
        <v>215</v>
      </c>
      <c r="EM78" t="s">
        <v>197</v>
      </c>
      <c r="EN78">
        <f t="shared" si="42"/>
        <v>58.306999999999995</v>
      </c>
      <c r="EO78" t="s">
        <v>388</v>
      </c>
      <c r="EP78">
        <v>199</v>
      </c>
      <c r="EQ78" t="s">
        <v>197</v>
      </c>
      <c r="ER78">
        <f t="shared" si="43"/>
        <v>58.306999999999995</v>
      </c>
      <c r="ES78" t="s">
        <v>388</v>
      </c>
      <c r="ET78">
        <v>199</v>
      </c>
      <c r="EU78" t="s">
        <v>197</v>
      </c>
      <c r="EV78">
        <f t="shared" si="44"/>
        <v>10.108499999999999</v>
      </c>
      <c r="EW78" t="s">
        <v>388</v>
      </c>
      <c r="EX78">
        <v>34.5</v>
      </c>
      <c r="EY78" t="s">
        <v>197</v>
      </c>
      <c r="EZ78">
        <f t="shared" si="45"/>
        <v>3.2230000000000002E-2</v>
      </c>
      <c r="FA78" t="s">
        <v>388</v>
      </c>
      <c r="FB78">
        <v>0.11</v>
      </c>
      <c r="FC78" t="s">
        <v>197</v>
      </c>
      <c r="FD78">
        <f t="shared" si="46"/>
        <v>3.2230000000000002E-2</v>
      </c>
      <c r="FE78" t="s">
        <v>388</v>
      </c>
      <c r="FF78">
        <v>0.11</v>
      </c>
      <c r="FG78" t="s">
        <v>197</v>
      </c>
    </row>
    <row r="79" spans="2:167" x14ac:dyDescent="0.35">
      <c r="B79" s="2">
        <v>40589</v>
      </c>
      <c r="G79" s="3"/>
      <c r="N79">
        <f t="shared" si="34"/>
        <v>30.178999999999998</v>
      </c>
      <c r="O79" t="s">
        <v>388</v>
      </c>
      <c r="P79" t="s">
        <v>177</v>
      </c>
      <c r="Q79" t="s">
        <v>197</v>
      </c>
      <c r="AE79">
        <f t="shared" si="35"/>
        <v>261.94200000000001</v>
      </c>
      <c r="AF79" t="s">
        <v>217</v>
      </c>
      <c r="AG79">
        <v>894</v>
      </c>
      <c r="AH79" t="s">
        <v>197</v>
      </c>
      <c r="AK79">
        <f t="shared" si="36"/>
        <v>123.35299999999999</v>
      </c>
      <c r="AL79" t="s">
        <v>388</v>
      </c>
      <c r="AQ79">
        <f t="shared" si="37"/>
        <v>532.38099999999997</v>
      </c>
      <c r="AR79" t="s">
        <v>388</v>
      </c>
      <c r="AS79">
        <v>1817</v>
      </c>
      <c r="AT79" t="s">
        <v>197</v>
      </c>
      <c r="BC79">
        <f t="shared" si="38"/>
        <v>68.268999999999991</v>
      </c>
      <c r="BD79" t="s">
        <v>388</v>
      </c>
      <c r="BE79">
        <v>233</v>
      </c>
      <c r="BF79" t="s">
        <v>197</v>
      </c>
      <c r="BK79">
        <f t="shared" si="39"/>
        <v>30.178999999999998</v>
      </c>
      <c r="BL79" t="s">
        <v>388</v>
      </c>
      <c r="BM79">
        <v>103</v>
      </c>
      <c r="BN79" t="s">
        <v>197</v>
      </c>
      <c r="BO79">
        <v>6</v>
      </c>
      <c r="CE79">
        <v>5.65</v>
      </c>
      <c r="CI79">
        <v>61.07</v>
      </c>
      <c r="CJ79" t="s">
        <v>133</v>
      </c>
      <c r="CK79">
        <v>13.05</v>
      </c>
      <c r="CL79" t="s">
        <v>133</v>
      </c>
      <c r="CM79">
        <v>7.26</v>
      </c>
      <c r="CN79" t="s">
        <v>133</v>
      </c>
      <c r="CO79">
        <v>3.01</v>
      </c>
      <c r="CP79" t="s">
        <v>133</v>
      </c>
      <c r="CQ79">
        <v>15</v>
      </c>
      <c r="CR79" t="s">
        <v>133</v>
      </c>
      <c r="CS79">
        <v>0.67</v>
      </c>
      <c r="CT79" t="s">
        <v>133</v>
      </c>
      <c r="DF79" t="s">
        <v>191</v>
      </c>
      <c r="DG79" t="s">
        <v>316</v>
      </c>
      <c r="DH79" t="s">
        <v>317</v>
      </c>
      <c r="DI79" t="s">
        <v>200</v>
      </c>
      <c r="DJ79" t="s">
        <v>201</v>
      </c>
      <c r="DZ79">
        <v>6.64</v>
      </c>
      <c r="EC79">
        <v>4.68</v>
      </c>
      <c r="ED79">
        <f t="shared" si="40"/>
        <v>4.9809999999999999</v>
      </c>
      <c r="EE79" t="s">
        <v>388</v>
      </c>
      <c r="EF79">
        <v>17</v>
      </c>
      <c r="EG79" t="s">
        <v>197</v>
      </c>
      <c r="EH79">
        <f t="shared" si="41"/>
        <v>1.758</v>
      </c>
      <c r="EI79" t="s">
        <v>388</v>
      </c>
      <c r="EJ79">
        <v>6</v>
      </c>
      <c r="EK79" t="s">
        <v>197</v>
      </c>
      <c r="EL79">
        <v>421</v>
      </c>
      <c r="EM79" t="s">
        <v>197</v>
      </c>
      <c r="EN79">
        <f t="shared" si="42"/>
        <v>30.178999999999998</v>
      </c>
      <c r="EO79" t="s">
        <v>388</v>
      </c>
      <c r="EP79">
        <v>103</v>
      </c>
      <c r="EQ79" t="s">
        <v>197</v>
      </c>
      <c r="ER79">
        <f t="shared" si="43"/>
        <v>30.178999999999998</v>
      </c>
      <c r="ES79" t="s">
        <v>388</v>
      </c>
      <c r="ET79">
        <v>103</v>
      </c>
      <c r="EU79" t="s">
        <v>197</v>
      </c>
      <c r="EV79">
        <f t="shared" si="44"/>
        <v>9.7276000000000007</v>
      </c>
      <c r="EW79" t="s">
        <v>388</v>
      </c>
      <c r="EX79">
        <v>33.200000000000003</v>
      </c>
      <c r="EY79" t="s">
        <v>197</v>
      </c>
      <c r="EZ79">
        <f t="shared" si="45"/>
        <v>3.2230000000000002E-2</v>
      </c>
      <c r="FA79" t="s">
        <v>388</v>
      </c>
      <c r="FB79">
        <v>0.11</v>
      </c>
      <c r="FC79" t="s">
        <v>197</v>
      </c>
      <c r="FD79">
        <f t="shared" si="46"/>
        <v>3.2230000000000002E-2</v>
      </c>
      <c r="FE79" t="s">
        <v>388</v>
      </c>
      <c r="FF79">
        <v>0.11</v>
      </c>
      <c r="FG79" t="s">
        <v>197</v>
      </c>
    </row>
    <row r="80" spans="2:167" x14ac:dyDescent="0.35">
      <c r="B80" s="2">
        <v>40589</v>
      </c>
      <c r="G80" s="3"/>
      <c r="N80">
        <f t="shared" si="34"/>
        <v>30.178999999999998</v>
      </c>
      <c r="O80" t="s">
        <v>388</v>
      </c>
      <c r="P80" t="s">
        <v>177</v>
      </c>
      <c r="Q80" t="s">
        <v>197</v>
      </c>
      <c r="AE80">
        <f t="shared" si="35"/>
        <v>212.71799999999999</v>
      </c>
      <c r="AF80" t="s">
        <v>217</v>
      </c>
      <c r="AG80">
        <v>726</v>
      </c>
      <c r="AH80" t="s">
        <v>197</v>
      </c>
      <c r="AK80">
        <f t="shared" si="36"/>
        <v>67.682999999999993</v>
      </c>
      <c r="AL80" t="s">
        <v>388</v>
      </c>
      <c r="AQ80">
        <f t="shared" si="37"/>
        <v>457.37299999999999</v>
      </c>
      <c r="AR80" t="s">
        <v>388</v>
      </c>
      <c r="AS80">
        <v>1561</v>
      </c>
      <c r="AT80" t="s">
        <v>197</v>
      </c>
      <c r="BC80">
        <f t="shared" si="38"/>
        <v>60.943999999999996</v>
      </c>
      <c r="BD80" t="s">
        <v>388</v>
      </c>
      <c r="BE80">
        <v>208</v>
      </c>
      <c r="BF80" t="s">
        <v>197</v>
      </c>
      <c r="BK80">
        <f t="shared" si="39"/>
        <v>30.178999999999998</v>
      </c>
      <c r="BL80" t="s">
        <v>388</v>
      </c>
      <c r="BM80">
        <v>103</v>
      </c>
      <c r="BN80" t="s">
        <v>197</v>
      </c>
      <c r="BO80">
        <v>6.3</v>
      </c>
      <c r="CE80">
        <v>4.75</v>
      </c>
      <c r="CI80">
        <v>65.75</v>
      </c>
      <c r="CJ80" t="s">
        <v>133</v>
      </c>
      <c r="CK80">
        <v>14.62</v>
      </c>
      <c r="CL80" t="s">
        <v>133</v>
      </c>
      <c r="CM80">
        <v>4.9800000000000004</v>
      </c>
      <c r="CN80" t="s">
        <v>133</v>
      </c>
      <c r="CO80">
        <v>3.77</v>
      </c>
      <c r="CP80" t="s">
        <v>133</v>
      </c>
      <c r="CQ80">
        <v>10.5</v>
      </c>
      <c r="CR80" t="s">
        <v>133</v>
      </c>
      <c r="CS80">
        <v>0.42</v>
      </c>
      <c r="CT80" t="s">
        <v>133</v>
      </c>
      <c r="DF80" t="s">
        <v>191</v>
      </c>
      <c r="DG80" t="s">
        <v>318</v>
      </c>
      <c r="DH80" t="s">
        <v>319</v>
      </c>
      <c r="DI80" t="s">
        <v>200</v>
      </c>
      <c r="DJ80" t="s">
        <v>201</v>
      </c>
      <c r="DZ80">
        <v>5.3</v>
      </c>
      <c r="EC80">
        <v>4.5</v>
      </c>
      <c r="ED80">
        <f t="shared" si="40"/>
        <v>1.1719999999999999</v>
      </c>
      <c r="EE80" t="s">
        <v>388</v>
      </c>
      <c r="EF80">
        <v>4</v>
      </c>
      <c r="EG80" t="s">
        <v>197</v>
      </c>
      <c r="EH80">
        <f t="shared" si="41"/>
        <v>2.0509999999999997</v>
      </c>
      <c r="EI80" t="s">
        <v>388</v>
      </c>
      <c r="EJ80">
        <v>7</v>
      </c>
      <c r="EK80" t="s">
        <v>197</v>
      </c>
      <c r="EL80">
        <v>231</v>
      </c>
      <c r="EM80" t="s">
        <v>197</v>
      </c>
      <c r="EN80">
        <f t="shared" si="42"/>
        <v>30.178999999999998</v>
      </c>
      <c r="EO80" t="s">
        <v>388</v>
      </c>
      <c r="EP80">
        <v>103</v>
      </c>
      <c r="EQ80" t="s">
        <v>197</v>
      </c>
      <c r="ER80">
        <f t="shared" si="43"/>
        <v>30.178999999999998</v>
      </c>
      <c r="ES80" t="s">
        <v>388</v>
      </c>
      <c r="ET80">
        <v>103</v>
      </c>
      <c r="EU80" t="s">
        <v>197</v>
      </c>
      <c r="EV80">
        <f t="shared" si="44"/>
        <v>5.8599999999999994</v>
      </c>
      <c r="EW80" t="s">
        <v>388</v>
      </c>
      <c r="EX80">
        <v>20</v>
      </c>
      <c r="EY80" t="s">
        <v>197</v>
      </c>
      <c r="EZ80">
        <f t="shared" si="45"/>
        <v>3.2230000000000002E-2</v>
      </c>
      <c r="FA80" t="s">
        <v>388</v>
      </c>
      <c r="FB80">
        <v>0.11</v>
      </c>
      <c r="FC80" t="s">
        <v>197</v>
      </c>
      <c r="FD80">
        <f t="shared" si="46"/>
        <v>3.2230000000000002E-2</v>
      </c>
      <c r="FE80" t="s">
        <v>388</v>
      </c>
      <c r="FF80">
        <v>0.11</v>
      </c>
      <c r="FG80" t="s">
        <v>197</v>
      </c>
    </row>
    <row r="81" spans="2:167" x14ac:dyDescent="0.35">
      <c r="B81" s="2">
        <v>42403</v>
      </c>
      <c r="G81" s="3"/>
      <c r="N81">
        <f t="shared" si="34"/>
        <v>19.631</v>
      </c>
      <c r="O81" t="s">
        <v>388</v>
      </c>
      <c r="P81" t="s">
        <v>142</v>
      </c>
      <c r="Q81" t="s">
        <v>197</v>
      </c>
      <c r="AE81">
        <f t="shared" si="35"/>
        <v>269.85300000000001</v>
      </c>
      <c r="AF81" t="s">
        <v>217</v>
      </c>
      <c r="AG81">
        <v>921</v>
      </c>
      <c r="AH81" t="s">
        <v>197</v>
      </c>
      <c r="AK81">
        <f t="shared" si="36"/>
        <v>68.85499999999999</v>
      </c>
      <c r="AL81" t="s">
        <v>388</v>
      </c>
      <c r="AQ81">
        <f t="shared" si="37"/>
        <v>554.649</v>
      </c>
      <c r="AR81" t="s">
        <v>388</v>
      </c>
      <c r="AS81">
        <v>1893</v>
      </c>
      <c r="AT81" t="s">
        <v>197</v>
      </c>
      <c r="BC81">
        <f t="shared" si="38"/>
        <v>123.35299999999999</v>
      </c>
      <c r="BD81" t="s">
        <v>388</v>
      </c>
      <c r="BE81">
        <v>421</v>
      </c>
      <c r="BF81" t="s">
        <v>197</v>
      </c>
      <c r="BK81">
        <f t="shared" si="39"/>
        <v>19.631</v>
      </c>
      <c r="BL81" t="s">
        <v>388</v>
      </c>
      <c r="BM81">
        <v>67</v>
      </c>
      <c r="BN81" t="s">
        <v>197</v>
      </c>
      <c r="BO81">
        <v>6.3</v>
      </c>
      <c r="CE81">
        <v>6.2</v>
      </c>
      <c r="CI81">
        <v>60.97</v>
      </c>
      <c r="CJ81" t="s">
        <v>133</v>
      </c>
      <c r="CK81">
        <v>22.61</v>
      </c>
      <c r="CL81" t="s">
        <v>133</v>
      </c>
      <c r="CM81">
        <v>3.89</v>
      </c>
      <c r="CN81" t="s">
        <v>133</v>
      </c>
      <c r="CO81">
        <v>1.88</v>
      </c>
      <c r="CP81" t="s">
        <v>133</v>
      </c>
      <c r="CQ81">
        <v>10.5</v>
      </c>
      <c r="CR81" t="s">
        <v>133</v>
      </c>
      <c r="CS81">
        <v>0.16</v>
      </c>
      <c r="CT81" t="s">
        <v>133</v>
      </c>
      <c r="DF81" t="s">
        <v>191</v>
      </c>
      <c r="DG81" t="s">
        <v>314</v>
      </c>
      <c r="DH81" t="s">
        <v>320</v>
      </c>
      <c r="DI81" t="s">
        <v>200</v>
      </c>
      <c r="DJ81" t="s">
        <v>201</v>
      </c>
      <c r="DZ81">
        <v>6.93</v>
      </c>
      <c r="EA81">
        <v>2.67</v>
      </c>
      <c r="EB81" t="s">
        <v>133</v>
      </c>
      <c r="EC81">
        <v>2.7</v>
      </c>
      <c r="ED81">
        <f t="shared" si="40"/>
        <v>1.4649999999999999</v>
      </c>
      <c r="EE81" t="s">
        <v>388</v>
      </c>
      <c r="EF81">
        <v>5</v>
      </c>
      <c r="EG81" t="s">
        <v>197</v>
      </c>
      <c r="EH81">
        <f t="shared" si="41"/>
        <v>4.6879999999999997</v>
      </c>
      <c r="EI81" t="s">
        <v>388</v>
      </c>
      <c r="EJ81">
        <v>16</v>
      </c>
      <c r="EK81" t="s">
        <v>197</v>
      </c>
      <c r="EL81">
        <v>235</v>
      </c>
      <c r="EM81" t="s">
        <v>197</v>
      </c>
      <c r="EN81">
        <f t="shared" si="42"/>
        <v>19.631</v>
      </c>
      <c r="EO81" t="s">
        <v>388</v>
      </c>
      <c r="EP81">
        <v>67</v>
      </c>
      <c r="EQ81" t="s">
        <v>197</v>
      </c>
      <c r="ER81">
        <f t="shared" si="43"/>
        <v>19.631</v>
      </c>
      <c r="ES81" t="s">
        <v>388</v>
      </c>
      <c r="ET81">
        <v>67</v>
      </c>
      <c r="EU81" t="s">
        <v>197</v>
      </c>
      <c r="EV81">
        <f t="shared" si="44"/>
        <v>10.723800000000001</v>
      </c>
      <c r="EW81" t="s">
        <v>388</v>
      </c>
      <c r="EX81">
        <v>36.6</v>
      </c>
      <c r="EY81" t="s">
        <v>197</v>
      </c>
      <c r="EZ81">
        <f t="shared" si="45"/>
        <v>3.8089999999999999E-2</v>
      </c>
      <c r="FA81" t="s">
        <v>388</v>
      </c>
      <c r="FB81">
        <v>0.13</v>
      </c>
      <c r="FC81" t="s">
        <v>197</v>
      </c>
      <c r="FD81">
        <f t="shared" si="46"/>
        <v>5.2739999999999995E-2</v>
      </c>
      <c r="FE81" t="s">
        <v>388</v>
      </c>
      <c r="FF81">
        <v>0.18</v>
      </c>
      <c r="FG81" t="s">
        <v>197</v>
      </c>
    </row>
    <row r="82" spans="2:167" x14ac:dyDescent="0.35">
      <c r="B82" s="2">
        <v>43859</v>
      </c>
      <c r="G82" s="3"/>
      <c r="N82">
        <f t="shared" si="34"/>
        <v>9.0830000000000002</v>
      </c>
      <c r="O82" t="s">
        <v>388</v>
      </c>
      <c r="P82" t="s">
        <v>182</v>
      </c>
      <c r="Q82" t="s">
        <v>197</v>
      </c>
      <c r="AE82">
        <f t="shared" si="35"/>
        <v>459.42399999999998</v>
      </c>
      <c r="AF82" t="s">
        <v>217</v>
      </c>
      <c r="AG82">
        <v>1568</v>
      </c>
      <c r="AH82" t="s">
        <v>197</v>
      </c>
      <c r="AK82">
        <f t="shared" si="36"/>
        <v>183.71099999999998</v>
      </c>
      <c r="AL82" t="s">
        <v>388</v>
      </c>
      <c r="AQ82">
        <f t="shared" si="37"/>
        <v>828.31099999999992</v>
      </c>
      <c r="AR82" t="s">
        <v>388</v>
      </c>
      <c r="AS82">
        <v>2827</v>
      </c>
      <c r="AT82" t="s">
        <v>197</v>
      </c>
      <c r="BC82">
        <f t="shared" si="38"/>
        <v>85.84899999999999</v>
      </c>
      <c r="BD82" t="s">
        <v>388</v>
      </c>
      <c r="BE82">
        <v>293</v>
      </c>
      <c r="BF82" t="s">
        <v>197</v>
      </c>
      <c r="BK82">
        <f t="shared" si="39"/>
        <v>9.0830000000000002</v>
      </c>
      <c r="BL82" t="s">
        <v>388</v>
      </c>
      <c r="BM82">
        <v>31</v>
      </c>
      <c r="BN82" t="s">
        <v>197</v>
      </c>
      <c r="BO82">
        <v>6.3</v>
      </c>
      <c r="CE82">
        <v>8.19</v>
      </c>
      <c r="CI82">
        <v>69.040000000000006</v>
      </c>
      <c r="CJ82" t="s">
        <v>133</v>
      </c>
      <c r="CK82">
        <v>11.94</v>
      </c>
      <c r="CL82" t="s">
        <v>133</v>
      </c>
      <c r="CM82">
        <v>7.86</v>
      </c>
      <c r="CN82" t="s">
        <v>133</v>
      </c>
      <c r="CO82">
        <v>0.67</v>
      </c>
      <c r="CP82" t="s">
        <v>133</v>
      </c>
      <c r="CQ82">
        <v>10.5</v>
      </c>
      <c r="CR82" t="s">
        <v>133</v>
      </c>
      <c r="CS82">
        <v>0.05</v>
      </c>
      <c r="CT82" t="s">
        <v>133</v>
      </c>
      <c r="DF82" t="s">
        <v>191</v>
      </c>
      <c r="DG82" t="s">
        <v>321</v>
      </c>
      <c r="DH82" t="s">
        <v>322</v>
      </c>
      <c r="DI82" t="s">
        <v>200</v>
      </c>
      <c r="DJ82" t="s">
        <v>201</v>
      </c>
      <c r="DZ82">
        <v>9.14</v>
      </c>
      <c r="EA82">
        <v>3.5</v>
      </c>
      <c r="EB82" t="s">
        <v>133</v>
      </c>
      <c r="EC82">
        <v>5.78</v>
      </c>
      <c r="ED82">
        <f t="shared" si="40"/>
        <v>3.8089999999999997</v>
      </c>
      <c r="EE82" t="s">
        <v>388</v>
      </c>
      <c r="EF82">
        <v>13</v>
      </c>
      <c r="EG82" t="s">
        <v>197</v>
      </c>
      <c r="EH82">
        <f t="shared" si="41"/>
        <v>3.2229999999999999</v>
      </c>
      <c r="EI82" t="s">
        <v>388</v>
      </c>
      <c r="EJ82">
        <v>11</v>
      </c>
      <c r="EK82" t="s">
        <v>197</v>
      </c>
      <c r="EL82">
        <v>627</v>
      </c>
      <c r="EM82" t="s">
        <v>197</v>
      </c>
      <c r="EN82">
        <f t="shared" si="42"/>
        <v>9.0830000000000002</v>
      </c>
      <c r="EO82" t="s">
        <v>388</v>
      </c>
      <c r="EP82">
        <v>31</v>
      </c>
      <c r="EQ82" t="s">
        <v>197</v>
      </c>
      <c r="ER82">
        <f t="shared" si="43"/>
        <v>9.0830000000000002</v>
      </c>
      <c r="ES82" t="s">
        <v>388</v>
      </c>
      <c r="ET82">
        <v>31</v>
      </c>
      <c r="EU82" t="s">
        <v>197</v>
      </c>
      <c r="EV82">
        <f t="shared" si="44"/>
        <v>14.884399999999998</v>
      </c>
      <c r="EW82" t="s">
        <v>388</v>
      </c>
      <c r="EX82">
        <v>50.8</v>
      </c>
      <c r="EY82" t="s">
        <v>197</v>
      </c>
      <c r="EZ82">
        <f t="shared" si="45"/>
        <v>3.2230000000000002E-2</v>
      </c>
      <c r="FA82" t="s">
        <v>388</v>
      </c>
      <c r="FB82">
        <v>0.11</v>
      </c>
      <c r="FC82" t="s">
        <v>197</v>
      </c>
      <c r="FD82">
        <f t="shared" si="46"/>
        <v>3.2230000000000002E-2</v>
      </c>
      <c r="FE82" t="s">
        <v>388</v>
      </c>
      <c r="FF82">
        <v>0.11</v>
      </c>
      <c r="FG82" t="s">
        <v>197</v>
      </c>
      <c r="FH82">
        <f t="shared" ref="FH82:FH83" si="48">FJ82*0.293</f>
        <v>12.013</v>
      </c>
      <c r="FI82" t="s">
        <v>388</v>
      </c>
      <c r="FJ82">
        <v>41</v>
      </c>
      <c r="FK82" t="s">
        <v>197</v>
      </c>
    </row>
    <row r="83" spans="2:167" x14ac:dyDescent="0.35">
      <c r="B83" s="2">
        <v>43474</v>
      </c>
      <c r="G83" s="3"/>
      <c r="N83">
        <f t="shared" si="34"/>
        <v>17.579999999999998</v>
      </c>
      <c r="O83" t="s">
        <v>388</v>
      </c>
      <c r="P83" t="s">
        <v>141</v>
      </c>
      <c r="Q83" t="s">
        <v>197</v>
      </c>
      <c r="AE83">
        <f t="shared" si="35"/>
        <v>186.934</v>
      </c>
      <c r="AF83" t="s">
        <v>217</v>
      </c>
      <c r="AG83">
        <v>638</v>
      </c>
      <c r="AH83" t="s">
        <v>197</v>
      </c>
      <c r="AK83">
        <f t="shared" si="36"/>
        <v>72.956999999999994</v>
      </c>
      <c r="AL83" t="s">
        <v>388</v>
      </c>
      <c r="AQ83">
        <f t="shared" si="37"/>
        <v>323.47199999999998</v>
      </c>
      <c r="AR83" t="s">
        <v>388</v>
      </c>
      <c r="AS83">
        <v>1104</v>
      </c>
      <c r="AT83" t="s">
        <v>197</v>
      </c>
      <c r="BC83">
        <f t="shared" si="38"/>
        <v>53.032999999999994</v>
      </c>
      <c r="BD83" t="s">
        <v>388</v>
      </c>
      <c r="BE83">
        <v>181</v>
      </c>
      <c r="BF83" t="s">
        <v>197</v>
      </c>
      <c r="BK83">
        <f t="shared" si="39"/>
        <v>17.579999999999998</v>
      </c>
      <c r="BL83" t="s">
        <v>388</v>
      </c>
      <c r="BM83">
        <v>60</v>
      </c>
      <c r="BN83" t="s">
        <v>197</v>
      </c>
      <c r="BO83">
        <v>6</v>
      </c>
      <c r="CE83">
        <v>3.58</v>
      </c>
      <c r="CI83">
        <v>58.55</v>
      </c>
      <c r="CJ83" t="s">
        <v>133</v>
      </c>
      <c r="CK83">
        <v>16.03</v>
      </c>
      <c r="CL83" t="s">
        <v>133</v>
      </c>
      <c r="CM83">
        <v>6.76</v>
      </c>
      <c r="CN83" t="s">
        <v>133</v>
      </c>
      <c r="CO83">
        <v>2.79</v>
      </c>
      <c r="CP83" t="s">
        <v>133</v>
      </c>
      <c r="CQ83">
        <v>15</v>
      </c>
      <c r="CR83" t="s">
        <v>133</v>
      </c>
      <c r="CS83">
        <v>0.79</v>
      </c>
      <c r="CT83" t="s">
        <v>133</v>
      </c>
      <c r="DF83" t="s">
        <v>191</v>
      </c>
      <c r="DG83" t="s">
        <v>323</v>
      </c>
      <c r="DH83" t="s">
        <v>324</v>
      </c>
      <c r="DI83" t="s">
        <v>200</v>
      </c>
      <c r="DJ83" t="s">
        <v>201</v>
      </c>
      <c r="DZ83">
        <v>4.21</v>
      </c>
      <c r="EA83">
        <v>2.5</v>
      </c>
      <c r="EB83" t="s">
        <v>133</v>
      </c>
      <c r="EC83">
        <v>3.65</v>
      </c>
      <c r="ED83">
        <f t="shared" si="40"/>
        <v>0.58599999999999997</v>
      </c>
      <c r="EE83" t="s">
        <v>388</v>
      </c>
      <c r="EF83">
        <v>2</v>
      </c>
      <c r="EG83" t="s">
        <v>197</v>
      </c>
      <c r="EH83">
        <f t="shared" si="41"/>
        <v>4.3949999999999996</v>
      </c>
      <c r="EI83" t="s">
        <v>388</v>
      </c>
      <c r="EJ83">
        <v>15</v>
      </c>
      <c r="EK83" t="s">
        <v>197</v>
      </c>
      <c r="EL83">
        <v>249</v>
      </c>
      <c r="EM83" t="s">
        <v>197</v>
      </c>
      <c r="EN83">
        <f t="shared" si="42"/>
        <v>17.579999999999998</v>
      </c>
      <c r="EO83" t="s">
        <v>388</v>
      </c>
      <c r="EP83">
        <v>60</v>
      </c>
      <c r="EQ83" t="s">
        <v>197</v>
      </c>
      <c r="ER83">
        <f t="shared" si="43"/>
        <v>17.579999999999998</v>
      </c>
      <c r="ES83" t="s">
        <v>388</v>
      </c>
      <c r="ET83">
        <v>60</v>
      </c>
      <c r="EU83" t="s">
        <v>197</v>
      </c>
      <c r="EV83">
        <f t="shared" si="44"/>
        <v>3.4573999999999998</v>
      </c>
      <c r="EW83" t="s">
        <v>388</v>
      </c>
      <c r="EX83">
        <v>11.8</v>
      </c>
      <c r="EY83" t="s">
        <v>197</v>
      </c>
      <c r="EZ83">
        <f t="shared" si="45"/>
        <v>4.6879999999999998E-2</v>
      </c>
      <c r="FA83" t="s">
        <v>388</v>
      </c>
      <c r="FB83">
        <v>0.16</v>
      </c>
      <c r="FC83" t="s">
        <v>197</v>
      </c>
      <c r="FD83">
        <f t="shared" si="46"/>
        <v>3.2230000000000002E-2</v>
      </c>
      <c r="FE83" t="s">
        <v>388</v>
      </c>
      <c r="FF83">
        <v>0.11</v>
      </c>
      <c r="FG83" t="s">
        <v>197</v>
      </c>
      <c r="FH83">
        <f t="shared" si="48"/>
        <v>15.235999999999999</v>
      </c>
      <c r="FI83" t="s">
        <v>388</v>
      </c>
      <c r="FJ83">
        <v>52</v>
      </c>
      <c r="FK83" t="s">
        <v>197</v>
      </c>
    </row>
    <row r="84" spans="2:167" x14ac:dyDescent="0.35">
      <c r="B84" s="2">
        <v>42403</v>
      </c>
      <c r="G84" s="3"/>
      <c r="N84">
        <f t="shared" si="34"/>
        <v>17.579999999999998</v>
      </c>
      <c r="O84" t="s">
        <v>388</v>
      </c>
      <c r="P84" t="s">
        <v>141</v>
      </c>
      <c r="Q84" t="s">
        <v>197</v>
      </c>
      <c r="AE84">
        <f t="shared" si="35"/>
        <v>167.303</v>
      </c>
      <c r="AF84" t="s">
        <v>217</v>
      </c>
      <c r="AG84">
        <v>571</v>
      </c>
      <c r="AH84" t="s">
        <v>197</v>
      </c>
      <c r="AK84">
        <f t="shared" si="36"/>
        <v>197.482</v>
      </c>
      <c r="AL84" t="s">
        <v>388</v>
      </c>
      <c r="AQ84">
        <f t="shared" si="37"/>
        <v>383.24399999999997</v>
      </c>
      <c r="AR84" t="s">
        <v>388</v>
      </c>
      <c r="AS84">
        <v>1308</v>
      </c>
      <c r="AT84" t="s">
        <v>197</v>
      </c>
      <c r="BC84">
        <f t="shared" si="38"/>
        <v>56.548999999999999</v>
      </c>
      <c r="BD84" t="s">
        <v>388</v>
      </c>
      <c r="BE84">
        <v>193</v>
      </c>
      <c r="BF84" t="s">
        <v>197</v>
      </c>
      <c r="BK84">
        <f t="shared" si="39"/>
        <v>17.579999999999998</v>
      </c>
      <c r="BL84" t="s">
        <v>388</v>
      </c>
      <c r="BM84">
        <v>60</v>
      </c>
      <c r="BN84" t="s">
        <v>197</v>
      </c>
      <c r="BO84">
        <v>6.1</v>
      </c>
      <c r="CE84">
        <v>4.5599999999999996</v>
      </c>
      <c r="CI84">
        <v>55.41</v>
      </c>
      <c r="CJ84" t="s">
        <v>133</v>
      </c>
      <c r="CK84">
        <v>13.6</v>
      </c>
      <c r="CL84" t="s">
        <v>133</v>
      </c>
      <c r="CM84">
        <v>14.65</v>
      </c>
      <c r="CN84" t="s">
        <v>133</v>
      </c>
      <c r="CO84">
        <v>2.23</v>
      </c>
      <c r="CP84" t="s">
        <v>133</v>
      </c>
      <c r="CQ84">
        <v>13.5</v>
      </c>
      <c r="CR84" t="s">
        <v>133</v>
      </c>
      <c r="CS84">
        <v>0.63</v>
      </c>
      <c r="CT84" t="s">
        <v>133</v>
      </c>
      <c r="DF84" t="s">
        <v>191</v>
      </c>
      <c r="DG84" t="s">
        <v>323</v>
      </c>
      <c r="DH84" t="s">
        <v>325</v>
      </c>
      <c r="DI84" t="s">
        <v>200</v>
      </c>
      <c r="DJ84" t="s">
        <v>201</v>
      </c>
      <c r="DZ84">
        <v>5.27</v>
      </c>
      <c r="EA84">
        <v>2.3199999999999998</v>
      </c>
      <c r="EB84" t="s">
        <v>133</v>
      </c>
      <c r="EC84">
        <v>4.07</v>
      </c>
      <c r="ED84">
        <f t="shared" si="40"/>
        <v>1.758</v>
      </c>
      <c r="EE84" t="s">
        <v>388</v>
      </c>
      <c r="EF84">
        <v>6</v>
      </c>
      <c r="EG84" t="s">
        <v>197</v>
      </c>
      <c r="EH84">
        <f t="shared" si="41"/>
        <v>2.3439999999999999</v>
      </c>
      <c r="EI84" t="s">
        <v>388</v>
      </c>
      <c r="EJ84">
        <v>8</v>
      </c>
      <c r="EK84" t="s">
        <v>197</v>
      </c>
      <c r="EL84">
        <v>674</v>
      </c>
      <c r="EM84" t="s">
        <v>197</v>
      </c>
      <c r="EN84">
        <f t="shared" si="42"/>
        <v>17.579999999999998</v>
      </c>
      <c r="EO84" t="s">
        <v>388</v>
      </c>
      <c r="EP84">
        <v>60</v>
      </c>
      <c r="EQ84" t="s">
        <v>197</v>
      </c>
      <c r="ER84">
        <f t="shared" si="43"/>
        <v>17.579999999999998</v>
      </c>
      <c r="ES84" t="s">
        <v>388</v>
      </c>
      <c r="ET84">
        <v>60</v>
      </c>
      <c r="EU84" t="s">
        <v>197</v>
      </c>
      <c r="EV84">
        <f t="shared" si="44"/>
        <v>4.6293999999999995</v>
      </c>
      <c r="EW84" t="s">
        <v>388</v>
      </c>
      <c r="EX84">
        <v>15.8</v>
      </c>
      <c r="EY84" t="s">
        <v>197</v>
      </c>
      <c r="EZ84">
        <f t="shared" si="45"/>
        <v>3.2230000000000002E-2</v>
      </c>
      <c r="FA84" t="s">
        <v>388</v>
      </c>
      <c r="FB84">
        <v>0.11</v>
      </c>
      <c r="FC84" t="s">
        <v>197</v>
      </c>
      <c r="FD84">
        <f t="shared" si="46"/>
        <v>3.2230000000000002E-2</v>
      </c>
      <c r="FE84" t="s">
        <v>388</v>
      </c>
      <c r="FF84">
        <v>0.11</v>
      </c>
      <c r="FG84" t="s">
        <v>197</v>
      </c>
    </row>
    <row r="85" spans="2:167" x14ac:dyDescent="0.35">
      <c r="B85" s="2">
        <v>43474</v>
      </c>
      <c r="G85" s="3"/>
      <c r="N85">
        <f t="shared" si="34"/>
        <v>20.216999999999999</v>
      </c>
      <c r="O85" t="s">
        <v>388</v>
      </c>
      <c r="P85" t="s">
        <v>159</v>
      </c>
      <c r="Q85" t="s">
        <v>197</v>
      </c>
      <c r="AE85">
        <f t="shared" si="35"/>
        <v>142.398</v>
      </c>
      <c r="AF85" t="s">
        <v>217</v>
      </c>
      <c r="AG85">
        <v>486</v>
      </c>
      <c r="AH85" t="s">
        <v>197</v>
      </c>
      <c r="AK85">
        <f t="shared" si="36"/>
        <v>170.52599999999998</v>
      </c>
      <c r="AL85" t="s">
        <v>388</v>
      </c>
      <c r="AQ85">
        <f t="shared" si="37"/>
        <v>492.82599999999996</v>
      </c>
      <c r="AR85" t="s">
        <v>388</v>
      </c>
      <c r="AS85">
        <v>1682</v>
      </c>
      <c r="AT85" t="s">
        <v>197</v>
      </c>
      <c r="BC85">
        <f t="shared" si="38"/>
        <v>74.128999999999991</v>
      </c>
      <c r="BD85" t="s">
        <v>388</v>
      </c>
      <c r="BE85">
        <v>253</v>
      </c>
      <c r="BF85" t="s">
        <v>197</v>
      </c>
      <c r="BK85">
        <f t="shared" si="39"/>
        <v>20.216999999999999</v>
      </c>
      <c r="BL85" t="s">
        <v>388</v>
      </c>
      <c r="BM85">
        <v>69</v>
      </c>
      <c r="BN85" t="s">
        <v>197</v>
      </c>
      <c r="BO85">
        <v>6.1</v>
      </c>
      <c r="CE85">
        <v>5.52</v>
      </c>
      <c r="CI85">
        <v>58.86</v>
      </c>
      <c r="CJ85" t="s">
        <v>133</v>
      </c>
      <c r="CK85">
        <v>14.76</v>
      </c>
      <c r="CL85" t="s">
        <v>133</v>
      </c>
      <c r="CM85">
        <v>10.45</v>
      </c>
      <c r="CN85" t="s">
        <v>133</v>
      </c>
      <c r="CO85">
        <v>2.11</v>
      </c>
      <c r="CP85" t="s">
        <v>133</v>
      </c>
      <c r="CQ85">
        <v>13.5</v>
      </c>
      <c r="CR85" t="s">
        <v>133</v>
      </c>
      <c r="CS85">
        <v>0.35</v>
      </c>
      <c r="CT85" t="s">
        <v>133</v>
      </c>
      <c r="DF85" t="s">
        <v>191</v>
      </c>
      <c r="DG85" t="s">
        <v>326</v>
      </c>
      <c r="DH85" t="s">
        <v>327</v>
      </c>
      <c r="DI85" t="s">
        <v>200</v>
      </c>
      <c r="DJ85" t="s">
        <v>201</v>
      </c>
      <c r="DZ85">
        <v>6.38</v>
      </c>
      <c r="EA85">
        <v>3.2</v>
      </c>
      <c r="EB85" t="s">
        <v>133</v>
      </c>
      <c r="EC85">
        <v>3.99</v>
      </c>
      <c r="ED85">
        <f t="shared" si="40"/>
        <v>4.6879999999999997</v>
      </c>
      <c r="EE85" t="s">
        <v>388</v>
      </c>
      <c r="EF85">
        <v>16</v>
      </c>
      <c r="EG85" t="s">
        <v>197</v>
      </c>
      <c r="EH85">
        <f t="shared" si="41"/>
        <v>4.3949999999999996</v>
      </c>
      <c r="EI85" t="s">
        <v>388</v>
      </c>
      <c r="EJ85">
        <v>15</v>
      </c>
      <c r="EK85" t="s">
        <v>197</v>
      </c>
      <c r="EL85">
        <v>582</v>
      </c>
      <c r="EM85" t="s">
        <v>197</v>
      </c>
      <c r="EN85">
        <f t="shared" si="42"/>
        <v>20.216999999999999</v>
      </c>
      <c r="EO85" t="s">
        <v>388</v>
      </c>
      <c r="EP85">
        <v>69</v>
      </c>
      <c r="EQ85" t="s">
        <v>197</v>
      </c>
      <c r="ER85">
        <f t="shared" si="43"/>
        <v>20.216999999999999</v>
      </c>
      <c r="ES85" t="s">
        <v>388</v>
      </c>
      <c r="ET85">
        <v>69</v>
      </c>
      <c r="EU85" t="s">
        <v>197</v>
      </c>
      <c r="EV85">
        <f t="shared" si="44"/>
        <v>6.0650999999999993</v>
      </c>
      <c r="EW85" t="s">
        <v>388</v>
      </c>
      <c r="EX85">
        <v>20.7</v>
      </c>
      <c r="EY85" t="s">
        <v>197</v>
      </c>
      <c r="EZ85">
        <f t="shared" si="45"/>
        <v>3.2230000000000002E-2</v>
      </c>
      <c r="FA85" t="s">
        <v>388</v>
      </c>
      <c r="FB85">
        <v>0.11</v>
      </c>
      <c r="FC85" t="s">
        <v>197</v>
      </c>
      <c r="FD85">
        <f t="shared" si="46"/>
        <v>3.2230000000000002E-2</v>
      </c>
      <c r="FE85" t="s">
        <v>388</v>
      </c>
      <c r="FF85">
        <v>0.11</v>
      </c>
      <c r="FG85" t="s">
        <v>197</v>
      </c>
      <c r="FH85">
        <f t="shared" ref="FH85:FH86" si="49">FJ85*0.293</f>
        <v>16.407999999999998</v>
      </c>
      <c r="FI85" t="s">
        <v>388</v>
      </c>
      <c r="FJ85">
        <v>56</v>
      </c>
      <c r="FK85" t="s">
        <v>197</v>
      </c>
    </row>
    <row r="86" spans="2:167" x14ac:dyDescent="0.35">
      <c r="B86" s="2">
        <v>43474</v>
      </c>
      <c r="G86" s="3"/>
      <c r="N86">
        <f t="shared" si="34"/>
        <v>22.267999999999997</v>
      </c>
      <c r="O86" t="s">
        <v>388</v>
      </c>
      <c r="P86" t="s">
        <v>149</v>
      </c>
      <c r="Q86" t="s">
        <v>197</v>
      </c>
      <c r="AE86">
        <f t="shared" ref="AE86:AE115" si="50">AG86*0.293</f>
        <v>191.62199999999999</v>
      </c>
      <c r="AF86" t="s">
        <v>217</v>
      </c>
      <c r="AG86">
        <v>654</v>
      </c>
      <c r="AH86" t="s">
        <v>197</v>
      </c>
      <c r="AK86">
        <f t="shared" ref="AK86:AK117" si="51">EL86*0.293</f>
        <v>141.226</v>
      </c>
      <c r="AL86" t="s">
        <v>388</v>
      </c>
      <c r="AQ86">
        <f t="shared" ref="AQ86:AQ115" si="52">AS86*0.293</f>
        <v>489.60299999999995</v>
      </c>
      <c r="AR86" t="s">
        <v>388</v>
      </c>
      <c r="AS86">
        <v>1671</v>
      </c>
      <c r="AT86" t="s">
        <v>197</v>
      </c>
      <c r="BC86">
        <f t="shared" si="38"/>
        <v>53.911999999999999</v>
      </c>
      <c r="BD86" t="s">
        <v>388</v>
      </c>
      <c r="BE86">
        <v>184</v>
      </c>
      <c r="BF86" t="s">
        <v>197</v>
      </c>
      <c r="BK86">
        <f t="shared" si="39"/>
        <v>22.267999999999997</v>
      </c>
      <c r="BL86" t="s">
        <v>388</v>
      </c>
      <c r="BM86">
        <v>76</v>
      </c>
      <c r="BN86" t="s">
        <v>197</v>
      </c>
      <c r="BO86">
        <v>6</v>
      </c>
      <c r="CE86">
        <v>5.13</v>
      </c>
      <c r="CI86">
        <v>61.75</v>
      </c>
      <c r="CJ86" t="s">
        <v>133</v>
      </c>
      <c r="CK86">
        <v>11.31</v>
      </c>
      <c r="CL86" t="s">
        <v>133</v>
      </c>
      <c r="CM86">
        <v>9.1300000000000008</v>
      </c>
      <c r="CN86" t="s">
        <v>133</v>
      </c>
      <c r="CO86">
        <v>2.4500000000000002</v>
      </c>
      <c r="CP86" t="s">
        <v>133</v>
      </c>
      <c r="CQ86">
        <v>15</v>
      </c>
      <c r="CR86" t="s">
        <v>133</v>
      </c>
      <c r="CS86">
        <v>0.37</v>
      </c>
      <c r="CT86" t="s">
        <v>133</v>
      </c>
      <c r="DF86" t="s">
        <v>191</v>
      </c>
      <c r="DG86" t="s">
        <v>328</v>
      </c>
      <c r="DH86" t="s">
        <v>329</v>
      </c>
      <c r="DI86" t="s">
        <v>200</v>
      </c>
      <c r="DJ86" t="s">
        <v>201</v>
      </c>
      <c r="DZ86">
        <v>6.04</v>
      </c>
      <c r="EA86">
        <v>3.1</v>
      </c>
      <c r="EB86" t="s">
        <v>133</v>
      </c>
      <c r="EC86">
        <v>5.46</v>
      </c>
      <c r="ED86">
        <f t="shared" si="40"/>
        <v>5.274</v>
      </c>
      <c r="EE86" t="s">
        <v>388</v>
      </c>
      <c r="EF86">
        <v>18</v>
      </c>
      <c r="EG86" t="s">
        <v>197</v>
      </c>
      <c r="EH86">
        <f t="shared" si="41"/>
        <v>4.9809999999999999</v>
      </c>
      <c r="EI86" t="s">
        <v>388</v>
      </c>
      <c r="EJ86">
        <v>17</v>
      </c>
      <c r="EK86" t="s">
        <v>197</v>
      </c>
      <c r="EL86">
        <v>482</v>
      </c>
      <c r="EM86" t="s">
        <v>197</v>
      </c>
      <c r="EN86">
        <f t="shared" si="42"/>
        <v>22.267999999999997</v>
      </c>
      <c r="EO86" t="s">
        <v>388</v>
      </c>
      <c r="EP86">
        <v>76</v>
      </c>
      <c r="EQ86" t="s">
        <v>197</v>
      </c>
      <c r="ER86">
        <f t="shared" si="43"/>
        <v>22.267999999999997</v>
      </c>
      <c r="ES86" t="s">
        <v>388</v>
      </c>
      <c r="ET86">
        <v>76</v>
      </c>
      <c r="EU86" t="s">
        <v>197</v>
      </c>
      <c r="EV86">
        <f t="shared" si="44"/>
        <v>6.8854999999999995</v>
      </c>
      <c r="EW86" t="s">
        <v>388</v>
      </c>
      <c r="EX86">
        <v>23.5</v>
      </c>
      <c r="EY86" t="s">
        <v>197</v>
      </c>
      <c r="EZ86">
        <f t="shared" si="45"/>
        <v>3.2230000000000002E-2</v>
      </c>
      <c r="FA86" t="s">
        <v>388</v>
      </c>
      <c r="FB86">
        <v>0.11</v>
      </c>
      <c r="FC86" t="s">
        <v>197</v>
      </c>
      <c r="FD86">
        <f t="shared" si="46"/>
        <v>3.2230000000000002E-2</v>
      </c>
      <c r="FE86" t="s">
        <v>388</v>
      </c>
      <c r="FF86">
        <v>0.11</v>
      </c>
      <c r="FG86" t="s">
        <v>197</v>
      </c>
      <c r="FH86">
        <f t="shared" si="49"/>
        <v>19.044999999999998</v>
      </c>
      <c r="FI86" t="s">
        <v>388</v>
      </c>
      <c r="FJ86">
        <v>65</v>
      </c>
      <c r="FK86" t="s">
        <v>197</v>
      </c>
    </row>
    <row r="87" spans="2:167" x14ac:dyDescent="0.35">
      <c r="B87" s="2">
        <v>42403</v>
      </c>
      <c r="G87" s="3"/>
      <c r="N87">
        <f t="shared" si="34"/>
        <v>15.235999999999999</v>
      </c>
      <c r="O87" t="s">
        <v>388</v>
      </c>
      <c r="P87" t="s">
        <v>166</v>
      </c>
      <c r="Q87" t="s">
        <v>197</v>
      </c>
      <c r="AE87">
        <f t="shared" si="50"/>
        <v>220.62899999999999</v>
      </c>
      <c r="AF87" t="s">
        <v>217</v>
      </c>
      <c r="AG87">
        <v>753</v>
      </c>
      <c r="AH87" t="s">
        <v>197</v>
      </c>
      <c r="AK87">
        <f t="shared" si="51"/>
        <v>109.58199999999999</v>
      </c>
      <c r="AL87" t="s">
        <v>388</v>
      </c>
      <c r="AQ87">
        <f t="shared" si="52"/>
        <v>283.62399999999997</v>
      </c>
      <c r="AR87" t="s">
        <v>388</v>
      </c>
      <c r="AS87">
        <v>968</v>
      </c>
      <c r="AT87" t="s">
        <v>197</v>
      </c>
      <c r="BC87">
        <f t="shared" si="38"/>
        <v>66.804000000000002</v>
      </c>
      <c r="BD87" t="s">
        <v>388</v>
      </c>
      <c r="BE87">
        <v>228</v>
      </c>
      <c r="BF87" t="s">
        <v>197</v>
      </c>
      <c r="BK87">
        <f t="shared" si="39"/>
        <v>15.235999999999999</v>
      </c>
      <c r="BL87" t="s">
        <v>388</v>
      </c>
      <c r="BM87">
        <v>52</v>
      </c>
      <c r="BN87" t="s">
        <v>197</v>
      </c>
      <c r="BO87">
        <v>5.7</v>
      </c>
      <c r="CE87">
        <v>3.59</v>
      </c>
      <c r="CI87">
        <v>45.67</v>
      </c>
      <c r="CJ87" t="s">
        <v>133</v>
      </c>
      <c r="CK87">
        <v>17.97</v>
      </c>
      <c r="CL87" t="s">
        <v>133</v>
      </c>
      <c r="CM87">
        <v>9.0500000000000007</v>
      </c>
      <c r="CN87" t="s">
        <v>133</v>
      </c>
      <c r="CO87">
        <v>2.11</v>
      </c>
      <c r="CP87" t="s">
        <v>133</v>
      </c>
      <c r="CQ87">
        <v>24</v>
      </c>
      <c r="CR87" t="s">
        <v>133</v>
      </c>
      <c r="CS87">
        <v>1.17</v>
      </c>
      <c r="CT87" t="s">
        <v>133</v>
      </c>
      <c r="DF87" t="s">
        <v>191</v>
      </c>
      <c r="DG87" t="s">
        <v>330</v>
      </c>
      <c r="DH87" t="s">
        <v>331</v>
      </c>
      <c r="DI87" t="s">
        <v>200</v>
      </c>
      <c r="DJ87" t="s">
        <v>201</v>
      </c>
      <c r="DZ87">
        <v>4.7300000000000004</v>
      </c>
      <c r="EA87">
        <v>2.36</v>
      </c>
      <c r="EB87" t="s">
        <v>133</v>
      </c>
      <c r="EC87">
        <v>2.54</v>
      </c>
      <c r="ED87">
        <f t="shared" si="40"/>
        <v>0.58599999999999997</v>
      </c>
      <c r="EE87" t="s">
        <v>388</v>
      </c>
      <c r="EF87">
        <v>2</v>
      </c>
      <c r="EG87" t="s">
        <v>197</v>
      </c>
      <c r="EH87">
        <f t="shared" si="41"/>
        <v>3.516</v>
      </c>
      <c r="EI87" t="s">
        <v>388</v>
      </c>
      <c r="EJ87">
        <v>12</v>
      </c>
      <c r="EK87" t="s">
        <v>197</v>
      </c>
      <c r="EL87">
        <v>374</v>
      </c>
      <c r="EM87" t="s">
        <v>197</v>
      </c>
      <c r="EN87">
        <f t="shared" si="42"/>
        <v>15.235999999999999</v>
      </c>
      <c r="EO87" t="s">
        <v>388</v>
      </c>
      <c r="EP87">
        <v>52</v>
      </c>
      <c r="EQ87" t="s">
        <v>197</v>
      </c>
      <c r="ER87">
        <f t="shared" si="43"/>
        <v>15.235999999999999</v>
      </c>
      <c r="ES87" t="s">
        <v>388</v>
      </c>
      <c r="ET87">
        <v>52</v>
      </c>
      <c r="EU87" t="s">
        <v>197</v>
      </c>
      <c r="EV87">
        <f t="shared" si="44"/>
        <v>4.1019999999999994</v>
      </c>
      <c r="EW87" t="s">
        <v>388</v>
      </c>
      <c r="EX87">
        <v>14</v>
      </c>
      <c r="EY87" t="s">
        <v>197</v>
      </c>
      <c r="EZ87">
        <f t="shared" si="45"/>
        <v>3.2230000000000002E-2</v>
      </c>
      <c r="FA87" t="s">
        <v>388</v>
      </c>
      <c r="FB87">
        <v>0.11</v>
      </c>
      <c r="FC87" t="s">
        <v>197</v>
      </c>
      <c r="FD87">
        <f t="shared" si="46"/>
        <v>3.2230000000000002E-2</v>
      </c>
      <c r="FE87" t="s">
        <v>388</v>
      </c>
      <c r="FF87">
        <v>0.11</v>
      </c>
      <c r="FG87" t="s">
        <v>197</v>
      </c>
    </row>
    <row r="88" spans="2:167" x14ac:dyDescent="0.35">
      <c r="B88" s="2">
        <v>41718</v>
      </c>
      <c r="G88" s="3"/>
      <c r="N88">
        <f t="shared" si="34"/>
        <v>14.356999999999999</v>
      </c>
      <c r="O88" t="s">
        <v>388</v>
      </c>
      <c r="P88" t="s">
        <v>294</v>
      </c>
      <c r="Q88" t="s">
        <v>197</v>
      </c>
      <c r="AE88">
        <f t="shared" si="50"/>
        <v>215.94099999999997</v>
      </c>
      <c r="AF88" t="s">
        <v>217</v>
      </c>
      <c r="AG88">
        <v>737</v>
      </c>
      <c r="AH88" t="s">
        <v>197</v>
      </c>
      <c r="AK88">
        <f t="shared" si="51"/>
        <v>179.316</v>
      </c>
      <c r="AL88" t="s">
        <v>388</v>
      </c>
      <c r="AQ88">
        <f t="shared" si="52"/>
        <v>716.678</v>
      </c>
      <c r="AR88" t="s">
        <v>388</v>
      </c>
      <c r="AS88">
        <v>2446</v>
      </c>
      <c r="AT88" t="s">
        <v>197</v>
      </c>
      <c r="BC88">
        <f t="shared" si="38"/>
        <v>104.30799999999999</v>
      </c>
      <c r="BD88" t="s">
        <v>388</v>
      </c>
      <c r="BE88">
        <v>356</v>
      </c>
      <c r="BF88" t="s">
        <v>197</v>
      </c>
      <c r="BK88">
        <f t="shared" si="39"/>
        <v>14.356999999999999</v>
      </c>
      <c r="BL88" t="s">
        <v>388</v>
      </c>
      <c r="BM88">
        <v>49</v>
      </c>
      <c r="BN88" t="s">
        <v>197</v>
      </c>
      <c r="BO88">
        <v>6.6</v>
      </c>
      <c r="CE88">
        <v>7.6</v>
      </c>
      <c r="CI88">
        <v>67.489999999999995</v>
      </c>
      <c r="CJ88" t="s">
        <v>133</v>
      </c>
      <c r="CK88">
        <v>16.38</v>
      </c>
      <c r="CL88" t="s">
        <v>133</v>
      </c>
      <c r="CM88">
        <v>8.65</v>
      </c>
      <c r="CN88" t="s">
        <v>133</v>
      </c>
      <c r="CO88">
        <v>1.18</v>
      </c>
      <c r="CP88" t="s">
        <v>133</v>
      </c>
      <c r="CQ88">
        <v>6</v>
      </c>
      <c r="CR88" t="s">
        <v>133</v>
      </c>
      <c r="CS88">
        <v>0.27</v>
      </c>
      <c r="CT88" t="s">
        <v>133</v>
      </c>
      <c r="DF88" t="s">
        <v>191</v>
      </c>
      <c r="DG88" t="s">
        <v>332</v>
      </c>
      <c r="DH88" t="s">
        <v>333</v>
      </c>
      <c r="DI88" t="s">
        <v>200</v>
      </c>
      <c r="DJ88" t="s">
        <v>201</v>
      </c>
      <c r="DZ88">
        <v>8.09</v>
      </c>
      <c r="EA88">
        <v>3.02</v>
      </c>
      <c r="EB88" t="s">
        <v>133</v>
      </c>
      <c r="EC88">
        <v>4.12</v>
      </c>
      <c r="ED88">
        <f t="shared" si="40"/>
        <v>1.4649999999999999</v>
      </c>
      <c r="EE88" t="s">
        <v>388</v>
      </c>
      <c r="EF88">
        <v>5</v>
      </c>
      <c r="EG88" t="s">
        <v>197</v>
      </c>
      <c r="EH88">
        <f t="shared" si="41"/>
        <v>4.1019999999999994</v>
      </c>
      <c r="EI88" t="s">
        <v>388</v>
      </c>
      <c r="EJ88">
        <v>14</v>
      </c>
      <c r="EK88" t="s">
        <v>197</v>
      </c>
      <c r="EL88">
        <v>612</v>
      </c>
      <c r="EM88" t="s">
        <v>197</v>
      </c>
      <c r="EN88">
        <f t="shared" si="42"/>
        <v>14.356999999999999</v>
      </c>
      <c r="EO88" t="s">
        <v>388</v>
      </c>
      <c r="EP88">
        <v>49</v>
      </c>
      <c r="EQ88" t="s">
        <v>197</v>
      </c>
      <c r="ER88">
        <f t="shared" si="43"/>
        <v>14.356999999999999</v>
      </c>
      <c r="ES88" t="s">
        <v>388</v>
      </c>
      <c r="ET88">
        <v>49</v>
      </c>
      <c r="EU88" t="s">
        <v>197</v>
      </c>
      <c r="EV88">
        <f t="shared" si="44"/>
        <v>5.7427999999999999</v>
      </c>
      <c r="EW88" t="s">
        <v>388</v>
      </c>
      <c r="EX88">
        <v>19.600000000000001</v>
      </c>
      <c r="EY88" t="s">
        <v>197</v>
      </c>
      <c r="EZ88">
        <f t="shared" si="45"/>
        <v>3.2230000000000002E-2</v>
      </c>
      <c r="FA88" t="s">
        <v>388</v>
      </c>
      <c r="FB88">
        <v>0.11</v>
      </c>
      <c r="FC88" t="s">
        <v>197</v>
      </c>
      <c r="FD88">
        <f t="shared" si="46"/>
        <v>3.2230000000000002E-2</v>
      </c>
      <c r="FE88" t="s">
        <v>388</v>
      </c>
      <c r="FF88">
        <v>0.11</v>
      </c>
      <c r="FG88" t="s">
        <v>197</v>
      </c>
    </row>
    <row r="89" spans="2:167" x14ac:dyDescent="0.35">
      <c r="B89" s="2">
        <v>43474</v>
      </c>
      <c r="G89" s="3"/>
      <c r="N89">
        <f t="shared" si="34"/>
        <v>19.044999999999998</v>
      </c>
      <c r="O89" t="s">
        <v>388</v>
      </c>
      <c r="P89" t="s">
        <v>155</v>
      </c>
      <c r="Q89" t="s">
        <v>197</v>
      </c>
      <c r="AE89">
        <f t="shared" si="50"/>
        <v>228.54</v>
      </c>
      <c r="AF89" t="s">
        <v>217</v>
      </c>
      <c r="AG89">
        <v>780</v>
      </c>
      <c r="AH89" t="s">
        <v>197</v>
      </c>
      <c r="AK89">
        <f t="shared" si="51"/>
        <v>94.638999999999996</v>
      </c>
      <c r="AL89" t="s">
        <v>388</v>
      </c>
      <c r="AQ89">
        <f t="shared" si="52"/>
        <v>523.88400000000001</v>
      </c>
      <c r="AR89" t="s">
        <v>388</v>
      </c>
      <c r="AS89">
        <v>1788</v>
      </c>
      <c r="AT89" t="s">
        <v>197</v>
      </c>
      <c r="BC89">
        <f t="shared" si="38"/>
        <v>77.35199999999999</v>
      </c>
      <c r="BD89" t="s">
        <v>388</v>
      </c>
      <c r="BE89">
        <v>264</v>
      </c>
      <c r="BF89" t="s">
        <v>197</v>
      </c>
      <c r="BK89">
        <f t="shared" si="39"/>
        <v>19.044999999999998</v>
      </c>
      <c r="BL89" t="s">
        <v>388</v>
      </c>
      <c r="BM89">
        <v>65</v>
      </c>
      <c r="BN89" t="s">
        <v>197</v>
      </c>
      <c r="BO89">
        <v>6.1</v>
      </c>
      <c r="CE89">
        <v>5.48</v>
      </c>
      <c r="CI89">
        <v>63.03</v>
      </c>
      <c r="CJ89" t="s">
        <v>133</v>
      </c>
      <c r="CK89">
        <v>15.53</v>
      </c>
      <c r="CL89" t="s">
        <v>133</v>
      </c>
      <c r="CM89">
        <v>5.83</v>
      </c>
      <c r="CN89" t="s">
        <v>133</v>
      </c>
      <c r="CO89">
        <v>1.99</v>
      </c>
      <c r="CP89" t="s">
        <v>133</v>
      </c>
      <c r="CQ89">
        <v>13.5</v>
      </c>
      <c r="CR89" t="s">
        <v>133</v>
      </c>
      <c r="CS89">
        <v>0.18</v>
      </c>
      <c r="CT89" t="s">
        <v>133</v>
      </c>
      <c r="DF89" t="s">
        <v>191</v>
      </c>
      <c r="DG89" t="s">
        <v>334</v>
      </c>
      <c r="DH89" t="s">
        <v>335</v>
      </c>
      <c r="DI89" t="s">
        <v>200</v>
      </c>
      <c r="DJ89" t="s">
        <v>201</v>
      </c>
      <c r="DZ89">
        <v>6.33</v>
      </c>
      <c r="EA89">
        <v>3.3</v>
      </c>
      <c r="EB89" t="s">
        <v>133</v>
      </c>
      <c r="EC89">
        <v>4.0599999999999996</v>
      </c>
      <c r="ED89">
        <f t="shared" si="40"/>
        <v>0.58599999999999997</v>
      </c>
      <c r="EE89" t="s">
        <v>388</v>
      </c>
      <c r="EF89">
        <v>2</v>
      </c>
      <c r="EG89" t="s">
        <v>197</v>
      </c>
      <c r="EH89">
        <f t="shared" si="41"/>
        <v>3.8089999999999997</v>
      </c>
      <c r="EI89" t="s">
        <v>388</v>
      </c>
      <c r="EJ89">
        <v>13</v>
      </c>
      <c r="EK89" t="s">
        <v>197</v>
      </c>
      <c r="EL89">
        <v>323</v>
      </c>
      <c r="EM89" t="s">
        <v>197</v>
      </c>
      <c r="EN89">
        <f t="shared" si="42"/>
        <v>19.044999999999998</v>
      </c>
      <c r="EO89" t="s">
        <v>388</v>
      </c>
      <c r="EP89">
        <v>65</v>
      </c>
      <c r="EQ89" t="s">
        <v>197</v>
      </c>
      <c r="ER89">
        <f t="shared" si="43"/>
        <v>19.044999999999998</v>
      </c>
      <c r="ES89" t="s">
        <v>388</v>
      </c>
      <c r="ET89">
        <v>65</v>
      </c>
      <c r="EU89" t="s">
        <v>197</v>
      </c>
      <c r="EV89">
        <f t="shared" si="44"/>
        <v>7.9402999999999997</v>
      </c>
      <c r="EW89" t="s">
        <v>388</v>
      </c>
      <c r="EX89">
        <v>27.1</v>
      </c>
      <c r="EY89" t="s">
        <v>197</v>
      </c>
      <c r="EZ89">
        <f t="shared" si="45"/>
        <v>7.3249999999999996E-2</v>
      </c>
      <c r="FA89" t="s">
        <v>388</v>
      </c>
      <c r="FB89">
        <v>0.25</v>
      </c>
      <c r="FC89" t="s">
        <v>197</v>
      </c>
      <c r="FD89">
        <f t="shared" si="46"/>
        <v>3.2230000000000002E-2</v>
      </c>
      <c r="FE89" t="s">
        <v>388</v>
      </c>
      <c r="FF89">
        <v>0.11</v>
      </c>
      <c r="FG89" t="s">
        <v>197</v>
      </c>
      <c r="FH89">
        <f>FJ89*0.293</f>
        <v>15.235999999999999</v>
      </c>
      <c r="FI89" t="s">
        <v>388</v>
      </c>
      <c r="FJ89">
        <v>52</v>
      </c>
      <c r="FK89" t="s">
        <v>197</v>
      </c>
    </row>
    <row r="90" spans="2:167" x14ac:dyDescent="0.35">
      <c r="B90" s="2">
        <v>42403</v>
      </c>
      <c r="G90" s="3"/>
      <c r="N90">
        <f t="shared" si="34"/>
        <v>16.407999999999998</v>
      </c>
      <c r="O90" t="s">
        <v>388</v>
      </c>
      <c r="P90" t="s">
        <v>187</v>
      </c>
      <c r="Q90" t="s">
        <v>197</v>
      </c>
      <c r="AE90">
        <f t="shared" si="50"/>
        <v>241.43199999999999</v>
      </c>
      <c r="AF90" t="s">
        <v>217</v>
      </c>
      <c r="AG90">
        <v>824</v>
      </c>
      <c r="AH90" t="s">
        <v>197</v>
      </c>
      <c r="AK90">
        <f t="shared" si="51"/>
        <v>205.97899999999998</v>
      </c>
      <c r="AL90" t="s">
        <v>388</v>
      </c>
      <c r="AQ90">
        <f t="shared" si="52"/>
        <v>559.04399999999998</v>
      </c>
      <c r="AR90" t="s">
        <v>388</v>
      </c>
      <c r="AS90">
        <v>1908</v>
      </c>
      <c r="AT90" t="s">
        <v>197</v>
      </c>
      <c r="BC90">
        <f t="shared" si="38"/>
        <v>74.714999999999989</v>
      </c>
      <c r="BD90" t="s">
        <v>388</v>
      </c>
      <c r="BE90">
        <v>255</v>
      </c>
      <c r="BF90" t="s">
        <v>197</v>
      </c>
      <c r="BK90">
        <f t="shared" si="39"/>
        <v>16.407999999999998</v>
      </c>
      <c r="BL90" t="s">
        <v>388</v>
      </c>
      <c r="BM90">
        <v>56</v>
      </c>
      <c r="BN90" t="s">
        <v>197</v>
      </c>
      <c r="BO90">
        <v>6.2</v>
      </c>
      <c r="CE90">
        <v>6.13</v>
      </c>
      <c r="CI90">
        <v>61.12</v>
      </c>
      <c r="CJ90" t="s">
        <v>133</v>
      </c>
      <c r="CK90">
        <v>13.63</v>
      </c>
      <c r="CL90" t="s">
        <v>133</v>
      </c>
      <c r="CM90">
        <v>11.55</v>
      </c>
      <c r="CN90" t="s">
        <v>133</v>
      </c>
      <c r="CO90">
        <v>1.56</v>
      </c>
      <c r="CP90" t="s">
        <v>133</v>
      </c>
      <c r="CQ90">
        <v>12</v>
      </c>
      <c r="CR90" t="s">
        <v>133</v>
      </c>
      <c r="CS90">
        <v>0.16</v>
      </c>
      <c r="CT90" t="s">
        <v>133</v>
      </c>
      <c r="DF90" t="s">
        <v>191</v>
      </c>
      <c r="DG90" t="s">
        <v>334</v>
      </c>
      <c r="DH90" t="s">
        <v>336</v>
      </c>
      <c r="DI90" t="s">
        <v>200</v>
      </c>
      <c r="DJ90" t="s">
        <v>201</v>
      </c>
      <c r="DZ90">
        <v>6.97</v>
      </c>
      <c r="EA90">
        <v>3.05</v>
      </c>
      <c r="EB90" t="s">
        <v>133</v>
      </c>
      <c r="EC90">
        <v>4.4800000000000004</v>
      </c>
      <c r="ED90">
        <f t="shared" si="40"/>
        <v>2.637</v>
      </c>
      <c r="EE90" t="s">
        <v>388</v>
      </c>
      <c r="EF90">
        <v>9</v>
      </c>
      <c r="EG90" t="s">
        <v>197</v>
      </c>
      <c r="EH90">
        <f t="shared" si="41"/>
        <v>4.3949999999999996</v>
      </c>
      <c r="EI90" t="s">
        <v>388</v>
      </c>
      <c r="EJ90">
        <v>15</v>
      </c>
      <c r="EK90" t="s">
        <v>197</v>
      </c>
      <c r="EL90">
        <v>703</v>
      </c>
      <c r="EM90" t="s">
        <v>197</v>
      </c>
      <c r="EN90">
        <f t="shared" si="42"/>
        <v>16.407999999999998</v>
      </c>
      <c r="EO90" t="s">
        <v>388</v>
      </c>
      <c r="EP90">
        <v>56</v>
      </c>
      <c r="EQ90" t="s">
        <v>197</v>
      </c>
      <c r="ER90">
        <f t="shared" si="43"/>
        <v>16.407999999999998</v>
      </c>
      <c r="ES90" t="s">
        <v>388</v>
      </c>
      <c r="ET90">
        <v>56</v>
      </c>
      <c r="EU90" t="s">
        <v>197</v>
      </c>
      <c r="EV90">
        <f t="shared" si="44"/>
        <v>8.4090999999999987</v>
      </c>
      <c r="EW90" t="s">
        <v>388</v>
      </c>
      <c r="EX90">
        <v>28.7</v>
      </c>
      <c r="EY90" t="s">
        <v>197</v>
      </c>
      <c r="EZ90">
        <f t="shared" si="45"/>
        <v>3.2230000000000002E-2</v>
      </c>
      <c r="FA90" t="s">
        <v>388</v>
      </c>
      <c r="FB90">
        <v>0.11</v>
      </c>
      <c r="FC90" t="s">
        <v>197</v>
      </c>
      <c r="FD90">
        <f t="shared" si="46"/>
        <v>3.2230000000000002E-2</v>
      </c>
      <c r="FE90" t="s">
        <v>388</v>
      </c>
      <c r="FF90">
        <v>0.11</v>
      </c>
      <c r="FG90" t="s">
        <v>197</v>
      </c>
    </row>
    <row r="91" spans="2:167" x14ac:dyDescent="0.35">
      <c r="B91" s="2">
        <v>43474</v>
      </c>
      <c r="G91" s="3"/>
      <c r="N91">
        <f t="shared" si="34"/>
        <v>72.077999999999989</v>
      </c>
      <c r="O91" t="s">
        <v>388</v>
      </c>
      <c r="P91" t="s">
        <v>243</v>
      </c>
      <c r="Q91" t="s">
        <v>197</v>
      </c>
      <c r="AE91">
        <f t="shared" si="50"/>
        <v>226.48899999999998</v>
      </c>
      <c r="AF91" t="s">
        <v>217</v>
      </c>
      <c r="AG91">
        <v>773</v>
      </c>
      <c r="AH91" t="s">
        <v>197</v>
      </c>
      <c r="AK91">
        <f t="shared" si="51"/>
        <v>123.93899999999999</v>
      </c>
      <c r="AL91" t="s">
        <v>388</v>
      </c>
      <c r="AQ91">
        <f t="shared" si="52"/>
        <v>647.82299999999998</v>
      </c>
      <c r="AR91" t="s">
        <v>388</v>
      </c>
      <c r="AS91">
        <v>2211</v>
      </c>
      <c r="AT91" t="s">
        <v>197</v>
      </c>
      <c r="BC91">
        <f t="shared" si="38"/>
        <v>82.625999999999991</v>
      </c>
      <c r="BD91" t="s">
        <v>388</v>
      </c>
      <c r="BE91">
        <v>282</v>
      </c>
      <c r="BF91" t="s">
        <v>197</v>
      </c>
      <c r="BK91">
        <f t="shared" si="39"/>
        <v>72.077999999999989</v>
      </c>
      <c r="BL91" t="s">
        <v>388</v>
      </c>
      <c r="BM91">
        <v>246</v>
      </c>
      <c r="BN91" t="s">
        <v>197</v>
      </c>
      <c r="BO91">
        <v>6.2</v>
      </c>
      <c r="CE91">
        <v>6.96</v>
      </c>
      <c r="CI91">
        <v>62.47</v>
      </c>
      <c r="CJ91" t="s">
        <v>133</v>
      </c>
      <c r="CK91">
        <v>13.29</v>
      </c>
      <c r="CL91" t="s">
        <v>133</v>
      </c>
      <c r="CM91">
        <v>6.13</v>
      </c>
      <c r="CN91" t="s">
        <v>133</v>
      </c>
      <c r="CO91">
        <v>6.05</v>
      </c>
      <c r="CP91" t="s">
        <v>133</v>
      </c>
      <c r="CQ91">
        <v>12</v>
      </c>
      <c r="CR91" t="s">
        <v>133</v>
      </c>
      <c r="CS91">
        <v>0.05</v>
      </c>
      <c r="CT91" t="s">
        <v>133</v>
      </c>
      <c r="DF91" t="s">
        <v>191</v>
      </c>
      <c r="DG91" t="s">
        <v>337</v>
      </c>
      <c r="DH91" t="s">
        <v>338</v>
      </c>
      <c r="DI91" t="s">
        <v>200</v>
      </c>
      <c r="DJ91" t="s">
        <v>201</v>
      </c>
      <c r="DZ91">
        <v>7.9</v>
      </c>
      <c r="EA91">
        <v>3.2</v>
      </c>
      <c r="EB91" t="s">
        <v>133</v>
      </c>
      <c r="EC91">
        <v>4.7</v>
      </c>
      <c r="ED91">
        <f t="shared" si="40"/>
        <v>1.1719999999999999</v>
      </c>
      <c r="EE91" t="s">
        <v>388</v>
      </c>
      <c r="EF91">
        <v>4</v>
      </c>
      <c r="EG91" t="s">
        <v>197</v>
      </c>
      <c r="EH91">
        <f t="shared" si="41"/>
        <v>4.1019999999999994</v>
      </c>
      <c r="EI91" t="s">
        <v>388</v>
      </c>
      <c r="EJ91">
        <v>14</v>
      </c>
      <c r="EK91" t="s">
        <v>197</v>
      </c>
      <c r="EL91">
        <v>423</v>
      </c>
      <c r="EM91" t="s">
        <v>197</v>
      </c>
      <c r="EN91">
        <f t="shared" si="42"/>
        <v>72.077999999999989</v>
      </c>
      <c r="EO91" t="s">
        <v>388</v>
      </c>
      <c r="EP91">
        <v>246</v>
      </c>
      <c r="EQ91" t="s">
        <v>197</v>
      </c>
      <c r="ER91">
        <f t="shared" si="43"/>
        <v>72.077999999999989</v>
      </c>
      <c r="ES91" t="s">
        <v>388</v>
      </c>
      <c r="ET91">
        <v>246</v>
      </c>
      <c r="EU91" t="s">
        <v>197</v>
      </c>
      <c r="EV91">
        <f t="shared" si="44"/>
        <v>7.9109999999999996</v>
      </c>
      <c r="EW91" t="s">
        <v>388</v>
      </c>
      <c r="EX91">
        <v>27</v>
      </c>
      <c r="EY91" t="s">
        <v>197</v>
      </c>
      <c r="EZ91">
        <f t="shared" si="45"/>
        <v>5.8599999999999999E-2</v>
      </c>
      <c r="FA91" t="s">
        <v>388</v>
      </c>
      <c r="FB91">
        <v>0.2</v>
      </c>
      <c r="FC91" t="s">
        <v>197</v>
      </c>
      <c r="FD91">
        <f t="shared" si="46"/>
        <v>3.2230000000000002E-2</v>
      </c>
      <c r="FE91" t="s">
        <v>388</v>
      </c>
      <c r="FF91">
        <v>0.11</v>
      </c>
      <c r="FG91" t="s">
        <v>197</v>
      </c>
      <c r="FH91">
        <f>FJ91*0.293</f>
        <v>17.286999999999999</v>
      </c>
      <c r="FI91" t="s">
        <v>388</v>
      </c>
      <c r="FJ91">
        <v>59</v>
      </c>
      <c r="FK91" t="s">
        <v>197</v>
      </c>
    </row>
    <row r="92" spans="2:167" x14ac:dyDescent="0.35">
      <c r="B92" s="2">
        <v>42403</v>
      </c>
      <c r="G92" s="3"/>
      <c r="N92">
        <f t="shared" si="34"/>
        <v>16.994</v>
      </c>
      <c r="O92" t="s">
        <v>388</v>
      </c>
      <c r="P92" t="s">
        <v>163</v>
      </c>
      <c r="Q92" t="s">
        <v>197</v>
      </c>
      <c r="AE92">
        <f t="shared" si="50"/>
        <v>231.76299999999998</v>
      </c>
      <c r="AF92" t="s">
        <v>217</v>
      </c>
      <c r="AG92">
        <v>791</v>
      </c>
      <c r="AH92" t="s">
        <v>197</v>
      </c>
      <c r="AK92">
        <f t="shared" si="51"/>
        <v>203.34199999999998</v>
      </c>
      <c r="AL92" t="s">
        <v>388</v>
      </c>
      <c r="AQ92">
        <f t="shared" si="52"/>
        <v>673.31399999999996</v>
      </c>
      <c r="AR92" t="s">
        <v>388</v>
      </c>
      <c r="AS92">
        <v>2298</v>
      </c>
      <c r="AT92" t="s">
        <v>197</v>
      </c>
      <c r="BC92">
        <f t="shared" si="38"/>
        <v>91.12299999999999</v>
      </c>
      <c r="BD92" t="s">
        <v>388</v>
      </c>
      <c r="BE92">
        <v>311</v>
      </c>
      <c r="BF92" t="s">
        <v>197</v>
      </c>
      <c r="BK92">
        <f t="shared" si="39"/>
        <v>16.994</v>
      </c>
      <c r="BL92" t="s">
        <v>388</v>
      </c>
      <c r="BM92">
        <v>58</v>
      </c>
      <c r="BN92" t="s">
        <v>197</v>
      </c>
      <c r="BO92">
        <v>6.5</v>
      </c>
      <c r="CE92">
        <v>7.21</v>
      </c>
      <c r="CI92">
        <v>65.849999999999994</v>
      </c>
      <c r="CJ92" t="s">
        <v>133</v>
      </c>
      <c r="CK92">
        <v>14.87</v>
      </c>
      <c r="CL92" t="s">
        <v>133</v>
      </c>
      <c r="CM92">
        <v>10.199999999999999</v>
      </c>
      <c r="CN92" t="s">
        <v>133</v>
      </c>
      <c r="CO92">
        <v>1.45</v>
      </c>
      <c r="CP92" t="s">
        <v>133</v>
      </c>
      <c r="CQ92">
        <v>7.5</v>
      </c>
      <c r="CR92" t="s">
        <v>133</v>
      </c>
      <c r="CS92">
        <v>0.14000000000000001</v>
      </c>
      <c r="CT92" t="s">
        <v>133</v>
      </c>
      <c r="DF92" t="s">
        <v>191</v>
      </c>
      <c r="DG92" t="s">
        <v>337</v>
      </c>
      <c r="DH92" t="s">
        <v>339</v>
      </c>
      <c r="DI92" t="s">
        <v>200</v>
      </c>
      <c r="DJ92" t="s">
        <v>201</v>
      </c>
      <c r="DZ92">
        <v>7.79</v>
      </c>
      <c r="EA92">
        <v>2.75</v>
      </c>
      <c r="EB92" t="s">
        <v>133</v>
      </c>
      <c r="EC92">
        <v>4.43</v>
      </c>
      <c r="ED92">
        <f t="shared" si="40"/>
        <v>2.637</v>
      </c>
      <c r="EE92" t="s">
        <v>388</v>
      </c>
      <c r="EF92">
        <v>9</v>
      </c>
      <c r="EG92" t="s">
        <v>197</v>
      </c>
      <c r="EH92">
        <f t="shared" si="41"/>
        <v>4.1019999999999994</v>
      </c>
      <c r="EI92" t="s">
        <v>388</v>
      </c>
      <c r="EJ92">
        <v>14</v>
      </c>
      <c r="EK92" t="s">
        <v>197</v>
      </c>
      <c r="EL92">
        <v>694</v>
      </c>
      <c r="EM92" t="s">
        <v>197</v>
      </c>
      <c r="EN92">
        <f t="shared" si="42"/>
        <v>16.994</v>
      </c>
      <c r="EO92" t="s">
        <v>388</v>
      </c>
      <c r="EP92">
        <v>58</v>
      </c>
      <c r="EQ92" t="s">
        <v>197</v>
      </c>
      <c r="ER92">
        <f t="shared" si="43"/>
        <v>16.994</v>
      </c>
      <c r="ES92" t="s">
        <v>388</v>
      </c>
      <c r="ET92">
        <v>58</v>
      </c>
      <c r="EU92" t="s">
        <v>197</v>
      </c>
      <c r="EV92">
        <f t="shared" si="44"/>
        <v>7.7938000000000001</v>
      </c>
      <c r="EW92" t="s">
        <v>388</v>
      </c>
      <c r="EX92">
        <v>26.6</v>
      </c>
      <c r="EY92" t="s">
        <v>197</v>
      </c>
      <c r="EZ92">
        <f t="shared" si="45"/>
        <v>3.2230000000000002E-2</v>
      </c>
      <c r="FA92" t="s">
        <v>388</v>
      </c>
      <c r="FB92">
        <v>0.11</v>
      </c>
      <c r="FC92" t="s">
        <v>197</v>
      </c>
      <c r="FD92">
        <f t="shared" si="46"/>
        <v>3.2230000000000002E-2</v>
      </c>
      <c r="FE92" t="s">
        <v>388</v>
      </c>
      <c r="FF92">
        <v>0.11</v>
      </c>
      <c r="FG92" t="s">
        <v>197</v>
      </c>
    </row>
    <row r="93" spans="2:167" x14ac:dyDescent="0.35">
      <c r="B93" s="2">
        <v>42766</v>
      </c>
      <c r="G93" s="3"/>
      <c r="N93">
        <f t="shared" si="34"/>
        <v>15.821999999999999</v>
      </c>
      <c r="O93" t="s">
        <v>388</v>
      </c>
      <c r="P93" t="s">
        <v>174</v>
      </c>
      <c r="Q93" t="s">
        <v>197</v>
      </c>
      <c r="AE93">
        <f t="shared" si="50"/>
        <v>205.393</v>
      </c>
      <c r="AF93" t="s">
        <v>217</v>
      </c>
      <c r="AG93">
        <v>701</v>
      </c>
      <c r="AH93" t="s">
        <v>197</v>
      </c>
      <c r="AK93">
        <f t="shared" si="51"/>
        <v>141.226</v>
      </c>
      <c r="AL93" t="s">
        <v>388</v>
      </c>
      <c r="AQ93">
        <f t="shared" si="52"/>
        <v>653.68299999999999</v>
      </c>
      <c r="AR93" t="s">
        <v>388</v>
      </c>
      <c r="AS93">
        <v>2231</v>
      </c>
      <c r="AT93" t="s">
        <v>197</v>
      </c>
      <c r="BC93">
        <f t="shared" si="38"/>
        <v>101.67099999999999</v>
      </c>
      <c r="BD93" t="s">
        <v>388</v>
      </c>
      <c r="BE93">
        <v>347</v>
      </c>
      <c r="BF93" t="s">
        <v>197</v>
      </c>
      <c r="BK93">
        <f t="shared" si="39"/>
        <v>15.821999999999999</v>
      </c>
      <c r="BL93" t="s">
        <v>388</v>
      </c>
      <c r="BM93">
        <v>54</v>
      </c>
      <c r="BN93" t="s">
        <v>197</v>
      </c>
      <c r="BO93">
        <v>6</v>
      </c>
      <c r="CE93">
        <v>6.95</v>
      </c>
      <c r="CI93">
        <v>60.88</v>
      </c>
      <c r="CJ93" t="s">
        <v>133</v>
      </c>
      <c r="CK93">
        <v>15.79</v>
      </c>
      <c r="CL93" t="s">
        <v>133</v>
      </c>
      <c r="CM93">
        <v>6.74</v>
      </c>
      <c r="CN93" t="s">
        <v>133</v>
      </c>
      <c r="CO93">
        <v>1.28</v>
      </c>
      <c r="CP93" t="s">
        <v>133</v>
      </c>
      <c r="CQ93">
        <v>15</v>
      </c>
      <c r="CR93" t="s">
        <v>133</v>
      </c>
      <c r="CS93">
        <v>0.27</v>
      </c>
      <c r="CT93" t="s">
        <v>133</v>
      </c>
      <c r="DF93" t="s">
        <v>191</v>
      </c>
      <c r="DG93" t="s">
        <v>340</v>
      </c>
      <c r="DH93" t="s">
        <v>341</v>
      </c>
      <c r="DI93" t="s">
        <v>200</v>
      </c>
      <c r="DJ93" t="s">
        <v>201</v>
      </c>
      <c r="DZ93">
        <v>8.18</v>
      </c>
      <c r="EA93">
        <v>3</v>
      </c>
      <c r="EB93" t="s">
        <v>133</v>
      </c>
      <c r="EC93">
        <v>3.86</v>
      </c>
      <c r="ED93">
        <f t="shared" si="40"/>
        <v>0.58599999999999997</v>
      </c>
      <c r="EE93" t="s">
        <v>388</v>
      </c>
      <c r="EF93">
        <v>2</v>
      </c>
      <c r="EG93" t="s">
        <v>197</v>
      </c>
      <c r="EH93">
        <f t="shared" si="41"/>
        <v>1.1719999999999999</v>
      </c>
      <c r="EI93" t="s">
        <v>388</v>
      </c>
      <c r="EJ93">
        <v>4</v>
      </c>
      <c r="EK93" t="s">
        <v>197</v>
      </c>
      <c r="EL93">
        <v>482</v>
      </c>
      <c r="EM93" t="s">
        <v>197</v>
      </c>
      <c r="EN93">
        <f t="shared" si="42"/>
        <v>15.821999999999999</v>
      </c>
      <c r="EO93" t="s">
        <v>388</v>
      </c>
      <c r="EP93">
        <v>54</v>
      </c>
      <c r="EQ93" t="s">
        <v>197</v>
      </c>
      <c r="ER93">
        <f t="shared" si="43"/>
        <v>15.821999999999999</v>
      </c>
      <c r="ES93" t="s">
        <v>388</v>
      </c>
      <c r="ET93">
        <v>54</v>
      </c>
      <c r="EU93" t="s">
        <v>197</v>
      </c>
      <c r="EV93">
        <f t="shared" si="44"/>
        <v>5.4497999999999998</v>
      </c>
      <c r="EW93" t="s">
        <v>388</v>
      </c>
      <c r="EX93">
        <v>18.600000000000001</v>
      </c>
      <c r="EY93" t="s">
        <v>197</v>
      </c>
      <c r="EZ93">
        <f t="shared" si="45"/>
        <v>4.6879999999999998E-2</v>
      </c>
      <c r="FA93" t="s">
        <v>388</v>
      </c>
      <c r="FB93">
        <v>0.16</v>
      </c>
      <c r="FC93" t="s">
        <v>197</v>
      </c>
      <c r="FD93">
        <f t="shared" si="46"/>
        <v>3.2230000000000002E-2</v>
      </c>
      <c r="FE93" t="s">
        <v>388</v>
      </c>
      <c r="FF93">
        <v>0.11</v>
      </c>
      <c r="FG93" t="s">
        <v>197</v>
      </c>
    </row>
    <row r="94" spans="2:167" x14ac:dyDescent="0.35">
      <c r="B94" s="2">
        <v>43474</v>
      </c>
      <c r="G94" s="3"/>
      <c r="N94">
        <f t="shared" si="34"/>
        <v>19.044999999999998</v>
      </c>
      <c r="O94" t="s">
        <v>388</v>
      </c>
      <c r="P94" t="s">
        <v>155</v>
      </c>
      <c r="Q94" t="s">
        <v>197</v>
      </c>
      <c r="AE94">
        <f t="shared" si="50"/>
        <v>215.94099999999997</v>
      </c>
      <c r="AF94" t="s">
        <v>217</v>
      </c>
      <c r="AG94">
        <v>737</v>
      </c>
      <c r="AH94" t="s">
        <v>197</v>
      </c>
      <c r="AK94">
        <f t="shared" si="51"/>
        <v>97.275999999999996</v>
      </c>
      <c r="AL94" t="s">
        <v>388</v>
      </c>
      <c r="AQ94">
        <f t="shared" si="52"/>
        <v>467.33499999999998</v>
      </c>
      <c r="AR94" t="s">
        <v>388</v>
      </c>
      <c r="AS94">
        <v>1595</v>
      </c>
      <c r="AT94" t="s">
        <v>197</v>
      </c>
      <c r="BC94">
        <f t="shared" si="38"/>
        <v>60.357999999999997</v>
      </c>
      <c r="BD94" t="s">
        <v>388</v>
      </c>
      <c r="BE94">
        <v>206</v>
      </c>
      <c r="BF94" t="s">
        <v>197</v>
      </c>
      <c r="BK94">
        <f t="shared" si="39"/>
        <v>19.044999999999998</v>
      </c>
      <c r="BL94" t="s">
        <v>388</v>
      </c>
      <c r="BM94">
        <v>65</v>
      </c>
      <c r="BN94" t="s">
        <v>197</v>
      </c>
      <c r="BO94">
        <v>5.9</v>
      </c>
      <c r="CE94">
        <v>4.84</v>
      </c>
      <c r="CI94">
        <v>60.24</v>
      </c>
      <c r="CJ94" t="s">
        <v>133</v>
      </c>
      <c r="CK94">
        <v>12.97</v>
      </c>
      <c r="CL94" t="s">
        <v>133</v>
      </c>
      <c r="CM94">
        <v>6.42</v>
      </c>
      <c r="CN94" t="s">
        <v>133</v>
      </c>
      <c r="CO94">
        <v>2.13</v>
      </c>
      <c r="CP94" t="s">
        <v>133</v>
      </c>
      <c r="CQ94">
        <v>18</v>
      </c>
      <c r="CR94" t="s">
        <v>133</v>
      </c>
      <c r="CS94">
        <v>0.19</v>
      </c>
      <c r="CT94" t="s">
        <v>133</v>
      </c>
      <c r="DF94" t="s">
        <v>191</v>
      </c>
      <c r="DG94" t="s">
        <v>342</v>
      </c>
      <c r="DH94" t="s">
        <v>343</v>
      </c>
      <c r="DI94" t="s">
        <v>200</v>
      </c>
      <c r="DJ94" t="s">
        <v>201</v>
      </c>
      <c r="DZ94">
        <v>5.91</v>
      </c>
      <c r="EA94">
        <v>3</v>
      </c>
      <c r="EB94" t="s">
        <v>133</v>
      </c>
      <c r="EC94">
        <v>4.6399999999999997</v>
      </c>
      <c r="ED94">
        <f t="shared" si="40"/>
        <v>1.1719999999999999</v>
      </c>
      <c r="EE94" t="s">
        <v>388</v>
      </c>
      <c r="EF94">
        <v>4</v>
      </c>
      <c r="EG94" t="s">
        <v>197</v>
      </c>
      <c r="EH94">
        <f t="shared" si="41"/>
        <v>4.1019999999999994</v>
      </c>
      <c r="EI94" t="s">
        <v>388</v>
      </c>
      <c r="EJ94">
        <v>14</v>
      </c>
      <c r="EK94" t="s">
        <v>197</v>
      </c>
      <c r="EL94">
        <v>332</v>
      </c>
      <c r="EM94" t="s">
        <v>197</v>
      </c>
      <c r="EN94">
        <f t="shared" si="42"/>
        <v>19.044999999999998</v>
      </c>
      <c r="EO94" t="s">
        <v>388</v>
      </c>
      <c r="EP94">
        <v>65</v>
      </c>
      <c r="EQ94" t="s">
        <v>197</v>
      </c>
      <c r="ER94">
        <f t="shared" si="43"/>
        <v>19.044999999999998</v>
      </c>
      <c r="ES94" t="s">
        <v>388</v>
      </c>
      <c r="ET94">
        <v>65</v>
      </c>
      <c r="EU94" t="s">
        <v>197</v>
      </c>
      <c r="EV94">
        <f t="shared" si="44"/>
        <v>5.0103</v>
      </c>
      <c r="EW94" t="s">
        <v>388</v>
      </c>
      <c r="EX94">
        <v>17.100000000000001</v>
      </c>
      <c r="EY94" t="s">
        <v>197</v>
      </c>
      <c r="EZ94">
        <f t="shared" si="45"/>
        <v>6.4460000000000003E-2</v>
      </c>
      <c r="FA94" t="s">
        <v>388</v>
      </c>
      <c r="FB94">
        <v>0.22</v>
      </c>
      <c r="FC94" t="s">
        <v>197</v>
      </c>
      <c r="FD94">
        <f t="shared" si="46"/>
        <v>3.2230000000000002E-2</v>
      </c>
      <c r="FE94" t="s">
        <v>388</v>
      </c>
      <c r="FF94">
        <v>0.11</v>
      </c>
      <c r="FG94" t="s">
        <v>197</v>
      </c>
      <c r="FH94">
        <f>FJ94*0.293</f>
        <v>18.166</v>
      </c>
      <c r="FI94" t="s">
        <v>388</v>
      </c>
      <c r="FJ94">
        <v>62</v>
      </c>
      <c r="FK94" t="s">
        <v>197</v>
      </c>
    </row>
    <row r="95" spans="2:167" x14ac:dyDescent="0.35">
      <c r="B95" s="2">
        <v>41711</v>
      </c>
      <c r="G95" s="3"/>
      <c r="N95">
        <f t="shared" si="34"/>
        <v>15.235999999999999</v>
      </c>
      <c r="O95" t="s">
        <v>388</v>
      </c>
      <c r="P95" t="s">
        <v>166</v>
      </c>
      <c r="Q95" t="s">
        <v>197</v>
      </c>
      <c r="AE95">
        <f t="shared" si="50"/>
        <v>191.036</v>
      </c>
      <c r="AF95" t="s">
        <v>217</v>
      </c>
      <c r="AG95">
        <v>652</v>
      </c>
      <c r="AH95" t="s">
        <v>197</v>
      </c>
      <c r="AK95">
        <f t="shared" si="51"/>
        <v>204.80699999999999</v>
      </c>
      <c r="AL95" t="s">
        <v>388</v>
      </c>
      <c r="AQ95">
        <f t="shared" si="52"/>
        <v>608.26799999999992</v>
      </c>
      <c r="AR95" t="s">
        <v>388</v>
      </c>
      <c r="AS95">
        <v>2076</v>
      </c>
      <c r="AT95" t="s">
        <v>197</v>
      </c>
      <c r="BC95">
        <f t="shared" si="38"/>
        <v>126.57599999999999</v>
      </c>
      <c r="BD95" t="s">
        <v>388</v>
      </c>
      <c r="BE95">
        <v>432</v>
      </c>
      <c r="BF95" t="s">
        <v>197</v>
      </c>
      <c r="BK95">
        <f t="shared" si="39"/>
        <v>15.235999999999999</v>
      </c>
      <c r="BL95" t="s">
        <v>388</v>
      </c>
      <c r="BM95">
        <v>52</v>
      </c>
      <c r="BN95" t="s">
        <v>197</v>
      </c>
      <c r="BO95">
        <v>6.3</v>
      </c>
      <c r="CE95">
        <v>7.15</v>
      </c>
      <c r="CI95">
        <v>58.01</v>
      </c>
      <c r="CJ95" t="s">
        <v>133</v>
      </c>
      <c r="CK95">
        <v>20.13</v>
      </c>
      <c r="CL95" t="s">
        <v>133</v>
      </c>
      <c r="CM95">
        <v>10.01</v>
      </c>
      <c r="CN95" t="s">
        <v>133</v>
      </c>
      <c r="CO95">
        <v>1.25</v>
      </c>
      <c r="CP95" t="s">
        <v>133</v>
      </c>
      <c r="CQ95">
        <v>10.5</v>
      </c>
      <c r="CR95" t="s">
        <v>133</v>
      </c>
      <c r="CS95">
        <v>0.14000000000000001</v>
      </c>
      <c r="CT95" t="s">
        <v>133</v>
      </c>
      <c r="DF95" t="s">
        <v>191</v>
      </c>
      <c r="DG95" t="s">
        <v>344</v>
      </c>
      <c r="DH95" t="s">
        <v>345</v>
      </c>
      <c r="DI95" t="s">
        <v>200</v>
      </c>
      <c r="DJ95" t="s">
        <v>201</v>
      </c>
      <c r="DZ95">
        <v>7.99</v>
      </c>
      <c r="EA95">
        <v>3.02</v>
      </c>
      <c r="EB95" t="s">
        <v>133</v>
      </c>
      <c r="EC95">
        <v>2.88</v>
      </c>
      <c r="ED95">
        <f t="shared" si="40"/>
        <v>1.758</v>
      </c>
      <c r="EE95" t="s">
        <v>388</v>
      </c>
      <c r="EF95">
        <v>6</v>
      </c>
      <c r="EG95" t="s">
        <v>197</v>
      </c>
      <c r="EH95">
        <f t="shared" si="41"/>
        <v>3.8089999999999997</v>
      </c>
      <c r="EI95" t="s">
        <v>388</v>
      </c>
      <c r="EJ95">
        <v>13</v>
      </c>
      <c r="EK95" t="s">
        <v>197</v>
      </c>
      <c r="EL95">
        <v>699</v>
      </c>
      <c r="EM95" t="s">
        <v>197</v>
      </c>
      <c r="EN95">
        <f t="shared" si="42"/>
        <v>15.235999999999999</v>
      </c>
      <c r="EO95" t="s">
        <v>388</v>
      </c>
      <c r="EP95">
        <v>52</v>
      </c>
      <c r="EQ95" t="s">
        <v>197</v>
      </c>
      <c r="ER95">
        <f t="shared" si="43"/>
        <v>15.235999999999999</v>
      </c>
      <c r="ES95" t="s">
        <v>388</v>
      </c>
      <c r="ET95">
        <v>52</v>
      </c>
      <c r="EU95" t="s">
        <v>197</v>
      </c>
      <c r="EV95">
        <f t="shared" si="44"/>
        <v>4.3070999999999993</v>
      </c>
      <c r="EW95" t="s">
        <v>388</v>
      </c>
      <c r="EX95">
        <v>14.7</v>
      </c>
      <c r="EY95" t="s">
        <v>197</v>
      </c>
      <c r="EZ95">
        <f t="shared" si="45"/>
        <v>3.2230000000000002E-2</v>
      </c>
      <c r="FA95" t="s">
        <v>388</v>
      </c>
      <c r="FB95">
        <v>0.11</v>
      </c>
      <c r="FC95" t="s">
        <v>197</v>
      </c>
      <c r="FD95">
        <f t="shared" si="46"/>
        <v>0.16993999999999998</v>
      </c>
      <c r="FE95" t="s">
        <v>388</v>
      </c>
      <c r="FF95">
        <v>0.57999999999999996</v>
      </c>
      <c r="FG95" t="s">
        <v>197</v>
      </c>
    </row>
    <row r="96" spans="2:167" x14ac:dyDescent="0.35">
      <c r="B96" s="2">
        <v>42403</v>
      </c>
      <c r="G96" s="3"/>
      <c r="N96">
        <f t="shared" si="34"/>
        <v>15.235999999999999</v>
      </c>
      <c r="O96" t="s">
        <v>388</v>
      </c>
      <c r="P96" t="s">
        <v>166</v>
      </c>
      <c r="Q96" t="s">
        <v>197</v>
      </c>
      <c r="AE96">
        <f t="shared" si="50"/>
        <v>213.89</v>
      </c>
      <c r="AF96" t="s">
        <v>217</v>
      </c>
      <c r="AG96">
        <v>730</v>
      </c>
      <c r="AH96" t="s">
        <v>197</v>
      </c>
      <c r="AK96">
        <f t="shared" si="51"/>
        <v>122.767</v>
      </c>
      <c r="AL96" t="s">
        <v>388</v>
      </c>
      <c r="AQ96">
        <f t="shared" si="52"/>
        <v>517.14499999999998</v>
      </c>
      <c r="AR96" t="s">
        <v>388</v>
      </c>
      <c r="AS96">
        <v>1765</v>
      </c>
      <c r="AT96" t="s">
        <v>197</v>
      </c>
      <c r="BC96">
        <f t="shared" si="38"/>
        <v>68.85499999999999</v>
      </c>
      <c r="BD96" t="s">
        <v>388</v>
      </c>
      <c r="BE96">
        <v>235</v>
      </c>
      <c r="BF96" t="s">
        <v>197</v>
      </c>
      <c r="BK96">
        <f t="shared" si="39"/>
        <v>15.235999999999999</v>
      </c>
      <c r="BL96" t="s">
        <v>388</v>
      </c>
      <c r="BM96">
        <v>52</v>
      </c>
      <c r="BN96" t="s">
        <v>197</v>
      </c>
      <c r="BO96">
        <v>6.1</v>
      </c>
      <c r="CE96">
        <v>5.42</v>
      </c>
      <c r="CI96">
        <v>62.94</v>
      </c>
      <c r="CJ96" t="s">
        <v>133</v>
      </c>
      <c r="CK96">
        <v>13.98</v>
      </c>
      <c r="CL96" t="s">
        <v>133</v>
      </c>
      <c r="CM96">
        <v>7.66</v>
      </c>
      <c r="CN96" t="s">
        <v>133</v>
      </c>
      <c r="CO96">
        <v>1.6</v>
      </c>
      <c r="CP96" t="s">
        <v>133</v>
      </c>
      <c r="CQ96">
        <v>13.5</v>
      </c>
      <c r="CR96" t="s">
        <v>133</v>
      </c>
      <c r="CS96">
        <v>0.35</v>
      </c>
      <c r="CT96" t="s">
        <v>133</v>
      </c>
      <c r="DF96" t="s">
        <v>191</v>
      </c>
      <c r="DG96" t="s">
        <v>346</v>
      </c>
      <c r="DH96" t="s">
        <v>347</v>
      </c>
      <c r="DI96" t="s">
        <v>200</v>
      </c>
      <c r="DJ96" t="s">
        <v>201</v>
      </c>
      <c r="DZ96">
        <v>6.26</v>
      </c>
      <c r="EA96">
        <v>2.39</v>
      </c>
      <c r="EB96" t="s">
        <v>133</v>
      </c>
      <c r="EC96">
        <v>4.5</v>
      </c>
      <c r="ED96">
        <f t="shared" si="40"/>
        <v>1.4649999999999999</v>
      </c>
      <c r="EE96" t="s">
        <v>388</v>
      </c>
      <c r="EF96">
        <v>5</v>
      </c>
      <c r="EG96" t="s">
        <v>197</v>
      </c>
      <c r="EH96">
        <f t="shared" si="41"/>
        <v>3.516</v>
      </c>
      <c r="EI96" t="s">
        <v>388</v>
      </c>
      <c r="EJ96">
        <v>12</v>
      </c>
      <c r="EK96" t="s">
        <v>197</v>
      </c>
      <c r="EL96">
        <v>419</v>
      </c>
      <c r="EM96" t="s">
        <v>197</v>
      </c>
      <c r="EN96">
        <f t="shared" si="42"/>
        <v>15.235999999999999</v>
      </c>
      <c r="EO96" t="s">
        <v>388</v>
      </c>
      <c r="EP96">
        <v>52</v>
      </c>
      <c r="EQ96" t="s">
        <v>197</v>
      </c>
      <c r="ER96">
        <f t="shared" si="43"/>
        <v>15.235999999999999</v>
      </c>
      <c r="ES96" t="s">
        <v>388</v>
      </c>
      <c r="ET96">
        <v>52</v>
      </c>
      <c r="EU96" t="s">
        <v>197</v>
      </c>
      <c r="EV96">
        <f t="shared" si="44"/>
        <v>5.0689000000000002</v>
      </c>
      <c r="EW96" t="s">
        <v>388</v>
      </c>
      <c r="EX96">
        <v>17.3</v>
      </c>
      <c r="EY96" t="s">
        <v>197</v>
      </c>
      <c r="EZ96">
        <f t="shared" si="45"/>
        <v>3.2230000000000002E-2</v>
      </c>
      <c r="FA96" t="s">
        <v>388</v>
      </c>
      <c r="FB96">
        <v>0.11</v>
      </c>
      <c r="FC96" t="s">
        <v>197</v>
      </c>
      <c r="FD96">
        <f t="shared" si="46"/>
        <v>3.2230000000000002E-2</v>
      </c>
      <c r="FE96" t="s">
        <v>388</v>
      </c>
      <c r="FF96">
        <v>0.11</v>
      </c>
      <c r="FG96" t="s">
        <v>197</v>
      </c>
    </row>
    <row r="97" spans="2:167" x14ac:dyDescent="0.35">
      <c r="B97" s="2">
        <v>40623</v>
      </c>
      <c r="G97" s="3"/>
      <c r="N97">
        <f t="shared" si="34"/>
        <v>22.267999999999997</v>
      </c>
      <c r="O97" t="s">
        <v>388</v>
      </c>
      <c r="P97" t="s">
        <v>149</v>
      </c>
      <c r="Q97" t="s">
        <v>197</v>
      </c>
      <c r="AE97">
        <f t="shared" si="50"/>
        <v>235.57199999999997</v>
      </c>
      <c r="AF97" t="s">
        <v>217</v>
      </c>
      <c r="AG97">
        <v>804</v>
      </c>
      <c r="AH97" t="s">
        <v>197</v>
      </c>
      <c r="AK97">
        <f t="shared" si="51"/>
        <v>94.638999999999996</v>
      </c>
      <c r="AL97" t="s">
        <v>388</v>
      </c>
      <c r="AQ97">
        <f t="shared" si="52"/>
        <v>596.548</v>
      </c>
      <c r="AR97" t="s">
        <v>388</v>
      </c>
      <c r="AS97">
        <v>2036</v>
      </c>
      <c r="AT97" t="s">
        <v>197</v>
      </c>
      <c r="BC97">
        <f t="shared" si="38"/>
        <v>76.179999999999993</v>
      </c>
      <c r="BD97" t="s">
        <v>388</v>
      </c>
      <c r="BE97">
        <v>260</v>
      </c>
      <c r="BF97" t="s">
        <v>197</v>
      </c>
      <c r="BK97">
        <f t="shared" si="39"/>
        <v>22.267999999999997</v>
      </c>
      <c r="BL97" t="s">
        <v>388</v>
      </c>
      <c r="BM97">
        <v>76</v>
      </c>
      <c r="BN97" t="s">
        <v>197</v>
      </c>
      <c r="BO97">
        <v>6</v>
      </c>
      <c r="CE97">
        <v>6.08</v>
      </c>
      <c r="CI97">
        <v>63.48</v>
      </c>
      <c r="CJ97" t="s">
        <v>133</v>
      </c>
      <c r="CK97">
        <v>13.5</v>
      </c>
      <c r="CL97" t="s">
        <v>133</v>
      </c>
      <c r="CM97">
        <v>5.16</v>
      </c>
      <c r="CN97" t="s">
        <v>133</v>
      </c>
      <c r="CO97">
        <v>2.06</v>
      </c>
      <c r="CP97" t="s">
        <v>133</v>
      </c>
      <c r="CQ97">
        <v>15</v>
      </c>
      <c r="CR97" t="s">
        <v>133</v>
      </c>
      <c r="CS97">
        <v>0.78</v>
      </c>
      <c r="CT97" t="s">
        <v>133</v>
      </c>
      <c r="DF97" t="s">
        <v>191</v>
      </c>
      <c r="DG97" t="s">
        <v>348</v>
      </c>
      <c r="DH97" t="s">
        <v>349</v>
      </c>
      <c r="DI97" t="s">
        <v>200</v>
      </c>
      <c r="DJ97" t="s">
        <v>201</v>
      </c>
      <c r="DZ97">
        <v>7.16</v>
      </c>
      <c r="EA97">
        <v>2.89</v>
      </c>
      <c r="EB97" t="s">
        <v>133</v>
      </c>
      <c r="EC97">
        <v>4.7</v>
      </c>
      <c r="ED97">
        <f t="shared" si="40"/>
        <v>2.3439999999999999</v>
      </c>
      <c r="EE97" t="s">
        <v>388</v>
      </c>
      <c r="EF97">
        <v>8</v>
      </c>
      <c r="EG97" t="s">
        <v>197</v>
      </c>
      <c r="EH97">
        <f t="shared" si="41"/>
        <v>5.274</v>
      </c>
      <c r="EI97" t="s">
        <v>388</v>
      </c>
      <c r="EJ97">
        <v>18</v>
      </c>
      <c r="EK97" t="s">
        <v>197</v>
      </c>
      <c r="EL97">
        <v>323</v>
      </c>
      <c r="EM97" t="s">
        <v>197</v>
      </c>
      <c r="EN97">
        <f t="shared" si="42"/>
        <v>22.267999999999997</v>
      </c>
      <c r="EO97" t="s">
        <v>388</v>
      </c>
      <c r="EP97">
        <v>76</v>
      </c>
      <c r="EQ97" t="s">
        <v>197</v>
      </c>
      <c r="ER97">
        <f t="shared" si="43"/>
        <v>22.267999999999997</v>
      </c>
      <c r="ES97" t="s">
        <v>388</v>
      </c>
      <c r="ET97">
        <v>76</v>
      </c>
      <c r="EU97" t="s">
        <v>197</v>
      </c>
      <c r="EV97">
        <f t="shared" si="44"/>
        <v>8.9071999999999996</v>
      </c>
      <c r="EW97" t="s">
        <v>388</v>
      </c>
      <c r="EX97">
        <v>30.4</v>
      </c>
      <c r="EY97" t="s">
        <v>197</v>
      </c>
      <c r="EZ97">
        <f t="shared" si="45"/>
        <v>3.2230000000000002E-2</v>
      </c>
      <c r="FA97" t="s">
        <v>388</v>
      </c>
      <c r="FB97">
        <v>0.11</v>
      </c>
      <c r="FC97" t="s">
        <v>197</v>
      </c>
      <c r="FD97">
        <f t="shared" si="46"/>
        <v>3.2230000000000002E-2</v>
      </c>
      <c r="FE97" t="s">
        <v>388</v>
      </c>
      <c r="FF97">
        <v>0.11</v>
      </c>
      <c r="FG97" t="s">
        <v>197</v>
      </c>
    </row>
    <row r="98" spans="2:167" x14ac:dyDescent="0.35">
      <c r="B98" s="2">
        <v>43859</v>
      </c>
      <c r="G98" s="3"/>
      <c r="N98">
        <f t="shared" si="34"/>
        <v>11.133999999999999</v>
      </c>
      <c r="O98" t="s">
        <v>388</v>
      </c>
      <c r="P98" t="s">
        <v>170</v>
      </c>
      <c r="Q98" t="s">
        <v>197</v>
      </c>
      <c r="AE98">
        <f t="shared" si="50"/>
        <v>204.80699999999999</v>
      </c>
      <c r="AF98" t="s">
        <v>217</v>
      </c>
      <c r="AG98">
        <v>699</v>
      </c>
      <c r="AH98" t="s">
        <v>197</v>
      </c>
      <c r="AK98">
        <f t="shared" si="51"/>
        <v>215.35499999999999</v>
      </c>
      <c r="AL98" t="s">
        <v>388</v>
      </c>
      <c r="AQ98">
        <f t="shared" si="52"/>
        <v>374.161</v>
      </c>
      <c r="AR98" t="s">
        <v>388</v>
      </c>
      <c r="AS98">
        <v>1277</v>
      </c>
      <c r="AT98" t="s">
        <v>197</v>
      </c>
      <c r="BC98">
        <f t="shared" si="38"/>
        <v>60.357999999999997</v>
      </c>
      <c r="BD98" t="s">
        <v>388</v>
      </c>
      <c r="BE98">
        <v>206</v>
      </c>
      <c r="BF98" t="s">
        <v>197</v>
      </c>
      <c r="BK98">
        <f t="shared" si="39"/>
        <v>11.133999999999999</v>
      </c>
      <c r="BL98" t="s">
        <v>388</v>
      </c>
      <c r="BM98">
        <v>38</v>
      </c>
      <c r="BN98" t="s">
        <v>197</v>
      </c>
      <c r="BO98">
        <v>6.2</v>
      </c>
      <c r="CE98">
        <v>4.55</v>
      </c>
      <c r="CI98">
        <v>55.13</v>
      </c>
      <c r="CJ98" t="s">
        <v>133</v>
      </c>
      <c r="CK98">
        <v>14.83</v>
      </c>
      <c r="CL98" t="s">
        <v>133</v>
      </c>
      <c r="CM98">
        <v>16.27</v>
      </c>
      <c r="CN98" t="s">
        <v>133</v>
      </c>
      <c r="CO98">
        <v>1.43</v>
      </c>
      <c r="CP98" t="s">
        <v>133</v>
      </c>
      <c r="CQ98">
        <v>12</v>
      </c>
      <c r="CR98" t="s">
        <v>133</v>
      </c>
      <c r="CS98">
        <v>0.43</v>
      </c>
      <c r="CT98" t="s">
        <v>133</v>
      </c>
      <c r="DF98" t="s">
        <v>191</v>
      </c>
      <c r="DG98" t="s">
        <v>350</v>
      </c>
      <c r="DH98" t="s">
        <v>351</v>
      </c>
      <c r="DI98" t="s">
        <v>200</v>
      </c>
      <c r="DJ98" t="s">
        <v>201</v>
      </c>
      <c r="DZ98">
        <v>5.17</v>
      </c>
      <c r="EA98">
        <v>3</v>
      </c>
      <c r="EB98" t="s">
        <v>133</v>
      </c>
      <c r="EC98">
        <v>3.72</v>
      </c>
      <c r="ED98">
        <f t="shared" si="40"/>
        <v>3.8089999999999997</v>
      </c>
      <c r="EE98" t="s">
        <v>388</v>
      </c>
      <c r="EF98">
        <v>13</v>
      </c>
      <c r="EG98" t="s">
        <v>197</v>
      </c>
      <c r="EH98">
        <f t="shared" si="41"/>
        <v>4.6879999999999997</v>
      </c>
      <c r="EI98" t="s">
        <v>388</v>
      </c>
      <c r="EJ98">
        <v>16</v>
      </c>
      <c r="EK98" t="s">
        <v>197</v>
      </c>
      <c r="EL98">
        <v>735</v>
      </c>
      <c r="EM98" t="s">
        <v>197</v>
      </c>
      <c r="EN98">
        <f t="shared" si="42"/>
        <v>11.133999999999999</v>
      </c>
      <c r="EO98" t="s">
        <v>388</v>
      </c>
      <c r="EP98">
        <v>38</v>
      </c>
      <c r="EQ98" t="s">
        <v>197</v>
      </c>
      <c r="ER98">
        <f t="shared" si="43"/>
        <v>11.133999999999999</v>
      </c>
      <c r="ES98" t="s">
        <v>388</v>
      </c>
      <c r="ET98">
        <v>38</v>
      </c>
      <c r="EU98" t="s">
        <v>197</v>
      </c>
      <c r="EV98">
        <f t="shared" si="44"/>
        <v>5.9478999999999997</v>
      </c>
      <c r="EW98" t="s">
        <v>388</v>
      </c>
      <c r="EX98">
        <v>20.3</v>
      </c>
      <c r="EY98" t="s">
        <v>197</v>
      </c>
      <c r="EZ98">
        <f t="shared" si="45"/>
        <v>3.2230000000000002E-2</v>
      </c>
      <c r="FA98" t="s">
        <v>388</v>
      </c>
      <c r="FB98">
        <v>0.11</v>
      </c>
      <c r="FC98" t="s">
        <v>197</v>
      </c>
      <c r="FD98">
        <f t="shared" si="46"/>
        <v>3.8089999999999999E-2</v>
      </c>
      <c r="FE98" t="s">
        <v>388</v>
      </c>
      <c r="FF98">
        <v>0.13</v>
      </c>
      <c r="FG98" t="s">
        <v>197</v>
      </c>
      <c r="FH98">
        <f t="shared" ref="FH98:FH100" si="53">FJ98*0.293</f>
        <v>15.529</v>
      </c>
      <c r="FI98" t="s">
        <v>388</v>
      </c>
      <c r="FJ98">
        <v>53</v>
      </c>
      <c r="FK98" t="s">
        <v>197</v>
      </c>
    </row>
    <row r="99" spans="2:167" x14ac:dyDescent="0.35">
      <c r="B99" s="2">
        <v>43859</v>
      </c>
      <c r="G99" s="3"/>
      <c r="N99">
        <f t="shared" si="34"/>
        <v>9.9619999999999997</v>
      </c>
      <c r="O99" t="s">
        <v>388</v>
      </c>
      <c r="P99" t="s">
        <v>148</v>
      </c>
      <c r="Q99" t="s">
        <v>197</v>
      </c>
      <c r="AE99">
        <f t="shared" si="50"/>
        <v>210.667</v>
      </c>
      <c r="AF99" t="s">
        <v>217</v>
      </c>
      <c r="AG99">
        <v>719</v>
      </c>
      <c r="AH99" t="s">
        <v>197</v>
      </c>
      <c r="AK99">
        <f t="shared" si="51"/>
        <v>89.950999999999993</v>
      </c>
      <c r="AL99" t="s">
        <v>388</v>
      </c>
      <c r="AQ99">
        <f t="shared" si="52"/>
        <v>399.65199999999999</v>
      </c>
      <c r="AR99" t="s">
        <v>388</v>
      </c>
      <c r="AS99">
        <v>1364</v>
      </c>
      <c r="AT99" t="s">
        <v>197</v>
      </c>
      <c r="BC99">
        <f t="shared" si="38"/>
        <v>82.039999999999992</v>
      </c>
      <c r="BD99" t="s">
        <v>388</v>
      </c>
      <c r="BE99">
        <v>280</v>
      </c>
      <c r="BF99" t="s">
        <v>197</v>
      </c>
      <c r="BK99">
        <f t="shared" si="39"/>
        <v>9.9619999999999997</v>
      </c>
      <c r="BL99" t="s">
        <v>388</v>
      </c>
      <c r="BM99">
        <v>34</v>
      </c>
      <c r="BN99" t="s">
        <v>197</v>
      </c>
      <c r="BO99">
        <v>6</v>
      </c>
      <c r="CE99">
        <v>4.53</v>
      </c>
      <c r="CI99">
        <v>57.24</v>
      </c>
      <c r="CJ99" t="s">
        <v>133</v>
      </c>
      <c r="CK99">
        <v>19.579999999999998</v>
      </c>
      <c r="CL99" t="s">
        <v>133</v>
      </c>
      <c r="CM99">
        <v>6.6</v>
      </c>
      <c r="CN99" t="s">
        <v>133</v>
      </c>
      <c r="CO99">
        <v>1.23</v>
      </c>
      <c r="CP99" t="s">
        <v>133</v>
      </c>
      <c r="CQ99">
        <v>15</v>
      </c>
      <c r="CR99" t="s">
        <v>133</v>
      </c>
      <c r="CS99">
        <v>0.42</v>
      </c>
      <c r="CT99" t="s">
        <v>133</v>
      </c>
      <c r="DF99" t="s">
        <v>191</v>
      </c>
      <c r="DG99" t="s">
        <v>352</v>
      </c>
      <c r="DH99" t="s">
        <v>353</v>
      </c>
      <c r="DI99" t="s">
        <v>200</v>
      </c>
      <c r="DJ99" t="s">
        <v>201</v>
      </c>
      <c r="DZ99">
        <v>5.32</v>
      </c>
      <c r="EA99">
        <v>2.6</v>
      </c>
      <c r="EB99" t="s">
        <v>133</v>
      </c>
      <c r="EC99">
        <v>2.92</v>
      </c>
      <c r="ED99">
        <f t="shared" si="40"/>
        <v>2.637</v>
      </c>
      <c r="EE99" t="s">
        <v>388</v>
      </c>
      <c r="EF99">
        <v>9</v>
      </c>
      <c r="EG99" t="s">
        <v>197</v>
      </c>
      <c r="EH99">
        <f t="shared" si="41"/>
        <v>4.1019999999999994</v>
      </c>
      <c r="EI99" t="s">
        <v>388</v>
      </c>
      <c r="EJ99">
        <v>14</v>
      </c>
      <c r="EK99" t="s">
        <v>197</v>
      </c>
      <c r="EL99">
        <v>307</v>
      </c>
      <c r="EM99" t="s">
        <v>197</v>
      </c>
      <c r="EN99">
        <f t="shared" si="42"/>
        <v>9.9619999999999997</v>
      </c>
      <c r="EO99" t="s">
        <v>388</v>
      </c>
      <c r="EP99">
        <v>34</v>
      </c>
      <c r="EQ99" t="s">
        <v>197</v>
      </c>
      <c r="ER99">
        <f t="shared" si="43"/>
        <v>9.9619999999999997</v>
      </c>
      <c r="ES99" t="s">
        <v>388</v>
      </c>
      <c r="ET99">
        <v>34</v>
      </c>
      <c r="EU99" t="s">
        <v>197</v>
      </c>
      <c r="EV99">
        <f t="shared" si="44"/>
        <v>6.1529999999999996</v>
      </c>
      <c r="EW99" t="s">
        <v>388</v>
      </c>
      <c r="EX99">
        <v>21</v>
      </c>
      <c r="EY99" t="s">
        <v>197</v>
      </c>
      <c r="EZ99">
        <f t="shared" si="45"/>
        <v>3.2230000000000002E-2</v>
      </c>
      <c r="FA99" t="s">
        <v>388</v>
      </c>
      <c r="FB99">
        <v>0.11</v>
      </c>
      <c r="FC99" t="s">
        <v>197</v>
      </c>
      <c r="FD99">
        <f t="shared" si="46"/>
        <v>3.2230000000000002E-2</v>
      </c>
      <c r="FE99" t="s">
        <v>388</v>
      </c>
      <c r="FF99">
        <v>0.11</v>
      </c>
      <c r="FG99" t="s">
        <v>197</v>
      </c>
      <c r="FH99">
        <f t="shared" si="53"/>
        <v>14.356999999999999</v>
      </c>
      <c r="FI99" t="s">
        <v>388</v>
      </c>
      <c r="FJ99">
        <v>49</v>
      </c>
      <c r="FK99" t="s">
        <v>197</v>
      </c>
    </row>
    <row r="100" spans="2:167" x14ac:dyDescent="0.35">
      <c r="B100" s="2">
        <v>43859</v>
      </c>
      <c r="G100" s="3"/>
      <c r="N100">
        <f t="shared" si="34"/>
        <v>11.719999999999999</v>
      </c>
      <c r="O100" t="s">
        <v>388</v>
      </c>
      <c r="P100" t="s">
        <v>173</v>
      </c>
      <c r="Q100" t="s">
        <v>197</v>
      </c>
      <c r="AE100">
        <f t="shared" si="50"/>
        <v>242.89699999999999</v>
      </c>
      <c r="AF100" t="s">
        <v>217</v>
      </c>
      <c r="AG100">
        <v>829</v>
      </c>
      <c r="AH100" t="s">
        <v>197</v>
      </c>
      <c r="AK100">
        <f t="shared" si="51"/>
        <v>87.899999999999991</v>
      </c>
      <c r="AL100" t="s">
        <v>388</v>
      </c>
      <c r="AQ100">
        <f t="shared" si="52"/>
        <v>295.34399999999999</v>
      </c>
      <c r="AR100" t="s">
        <v>388</v>
      </c>
      <c r="AS100">
        <v>1008</v>
      </c>
      <c r="AT100" t="s">
        <v>197</v>
      </c>
      <c r="BC100">
        <f t="shared" si="38"/>
        <v>62.994999999999997</v>
      </c>
      <c r="BD100" t="s">
        <v>388</v>
      </c>
      <c r="BE100">
        <v>215</v>
      </c>
      <c r="BF100" t="s">
        <v>197</v>
      </c>
      <c r="BK100">
        <f t="shared" si="39"/>
        <v>11.719999999999999</v>
      </c>
      <c r="BL100" t="s">
        <v>388</v>
      </c>
      <c r="BM100">
        <v>40</v>
      </c>
      <c r="BN100" t="s">
        <v>197</v>
      </c>
      <c r="BO100">
        <v>5.4</v>
      </c>
      <c r="CE100">
        <v>3.65</v>
      </c>
      <c r="CI100">
        <v>41.28</v>
      </c>
      <c r="CJ100" t="s">
        <v>133</v>
      </c>
      <c r="CK100">
        <v>14.68</v>
      </c>
      <c r="CL100" t="s">
        <v>133</v>
      </c>
      <c r="CM100">
        <v>6.3</v>
      </c>
      <c r="CN100" t="s">
        <v>133</v>
      </c>
      <c r="CO100">
        <v>1.44</v>
      </c>
      <c r="CP100" t="s">
        <v>133</v>
      </c>
      <c r="CQ100">
        <v>33</v>
      </c>
      <c r="CR100" t="s">
        <v>133</v>
      </c>
      <c r="CS100">
        <v>3.26</v>
      </c>
      <c r="CT100" t="s">
        <v>133</v>
      </c>
      <c r="DF100" t="s">
        <v>191</v>
      </c>
      <c r="DG100" t="s">
        <v>354</v>
      </c>
      <c r="DH100" t="s">
        <v>355</v>
      </c>
      <c r="DI100" t="s">
        <v>200</v>
      </c>
      <c r="DJ100" t="s">
        <v>201</v>
      </c>
      <c r="DZ100">
        <v>5.45</v>
      </c>
      <c r="EA100">
        <v>2.9</v>
      </c>
      <c r="EB100" t="s">
        <v>133</v>
      </c>
      <c r="EC100">
        <v>2.81</v>
      </c>
      <c r="ED100">
        <f t="shared" si="40"/>
        <v>3.516</v>
      </c>
      <c r="EE100" t="s">
        <v>388</v>
      </c>
      <c r="EF100">
        <v>12</v>
      </c>
      <c r="EG100" t="s">
        <v>197</v>
      </c>
      <c r="EH100">
        <f t="shared" si="41"/>
        <v>2.3439999999999999</v>
      </c>
      <c r="EI100" t="s">
        <v>388</v>
      </c>
      <c r="EJ100">
        <v>8</v>
      </c>
      <c r="EK100" t="s">
        <v>197</v>
      </c>
      <c r="EL100">
        <v>300</v>
      </c>
      <c r="EM100" t="s">
        <v>197</v>
      </c>
      <c r="EN100">
        <f t="shared" si="42"/>
        <v>11.719999999999999</v>
      </c>
      <c r="EO100" t="s">
        <v>388</v>
      </c>
      <c r="EP100">
        <v>40</v>
      </c>
      <c r="EQ100" t="s">
        <v>197</v>
      </c>
      <c r="ER100">
        <f t="shared" si="43"/>
        <v>11.719999999999999</v>
      </c>
      <c r="ES100" t="s">
        <v>388</v>
      </c>
      <c r="ET100">
        <v>40</v>
      </c>
      <c r="EU100" t="s">
        <v>197</v>
      </c>
      <c r="EV100">
        <f t="shared" si="44"/>
        <v>7.735199999999999</v>
      </c>
      <c r="EW100" t="s">
        <v>388</v>
      </c>
      <c r="EX100">
        <v>26.4</v>
      </c>
      <c r="EY100" t="s">
        <v>197</v>
      </c>
      <c r="EZ100">
        <f t="shared" si="45"/>
        <v>3.2230000000000002E-2</v>
      </c>
      <c r="FA100" t="s">
        <v>388</v>
      </c>
      <c r="FB100">
        <v>0.11</v>
      </c>
      <c r="FC100" t="s">
        <v>197</v>
      </c>
      <c r="FD100">
        <f t="shared" si="46"/>
        <v>3.2230000000000002E-2</v>
      </c>
      <c r="FE100" t="s">
        <v>388</v>
      </c>
      <c r="FF100">
        <v>0.11</v>
      </c>
      <c r="FG100" t="s">
        <v>197</v>
      </c>
      <c r="FH100">
        <f t="shared" si="53"/>
        <v>10.840999999999999</v>
      </c>
      <c r="FI100" t="s">
        <v>388</v>
      </c>
      <c r="FJ100">
        <v>37</v>
      </c>
      <c r="FK100" t="s">
        <v>197</v>
      </c>
    </row>
    <row r="101" spans="2:167" x14ac:dyDescent="0.35">
      <c r="B101" s="2">
        <v>41324</v>
      </c>
      <c r="G101" s="3"/>
      <c r="N101">
        <f t="shared" si="34"/>
        <v>21.681999999999999</v>
      </c>
      <c r="O101" t="s">
        <v>388</v>
      </c>
      <c r="P101" t="s">
        <v>267</v>
      </c>
      <c r="Q101" t="s">
        <v>197</v>
      </c>
      <c r="AE101">
        <f t="shared" si="50"/>
        <v>229.71199999999999</v>
      </c>
      <c r="AF101" t="s">
        <v>217</v>
      </c>
      <c r="AG101">
        <v>784</v>
      </c>
      <c r="AH101" t="s">
        <v>197</v>
      </c>
      <c r="AK101">
        <f t="shared" si="51"/>
        <v>213.89</v>
      </c>
      <c r="AL101" t="s">
        <v>388</v>
      </c>
      <c r="AQ101">
        <f t="shared" si="52"/>
        <v>296.51599999999996</v>
      </c>
      <c r="AR101" t="s">
        <v>388</v>
      </c>
      <c r="AS101">
        <v>1012</v>
      </c>
      <c r="AT101" t="s">
        <v>197</v>
      </c>
      <c r="BC101">
        <f t="shared" si="38"/>
        <v>56.548999999999999</v>
      </c>
      <c r="BD101" t="s">
        <v>388</v>
      </c>
      <c r="BE101">
        <v>193</v>
      </c>
      <c r="BF101" t="s">
        <v>197</v>
      </c>
      <c r="BK101">
        <f t="shared" si="39"/>
        <v>21.681999999999999</v>
      </c>
      <c r="BL101" t="s">
        <v>388</v>
      </c>
      <c r="BM101">
        <v>74</v>
      </c>
      <c r="BN101" t="s">
        <v>197</v>
      </c>
      <c r="BO101">
        <v>5.8</v>
      </c>
      <c r="CE101">
        <v>4.0599999999999996</v>
      </c>
      <c r="CI101">
        <v>44.05</v>
      </c>
      <c r="CJ101" t="s">
        <v>133</v>
      </c>
      <c r="CK101">
        <v>13.97</v>
      </c>
      <c r="CL101" t="s">
        <v>133</v>
      </c>
      <c r="CM101">
        <v>16.29</v>
      </c>
      <c r="CN101" t="s">
        <v>133</v>
      </c>
      <c r="CO101">
        <v>2.8</v>
      </c>
      <c r="CP101" t="s">
        <v>133</v>
      </c>
      <c r="CQ101">
        <v>21</v>
      </c>
      <c r="CR101" t="s">
        <v>133</v>
      </c>
      <c r="CS101">
        <v>1.95</v>
      </c>
      <c r="CT101" t="s">
        <v>133</v>
      </c>
      <c r="DF101" t="s">
        <v>191</v>
      </c>
      <c r="DG101" t="s">
        <v>356</v>
      </c>
      <c r="DH101" t="s">
        <v>357</v>
      </c>
      <c r="DI101" t="s">
        <v>200</v>
      </c>
      <c r="DJ101" t="s">
        <v>201</v>
      </c>
      <c r="DZ101">
        <v>5.13</v>
      </c>
      <c r="EA101">
        <v>2.2599999999999998</v>
      </c>
      <c r="EB101" t="s">
        <v>133</v>
      </c>
      <c r="EC101">
        <v>3.15</v>
      </c>
      <c r="ED101">
        <f t="shared" si="40"/>
        <v>2.3439999999999999</v>
      </c>
      <c r="EE101" t="s">
        <v>388</v>
      </c>
      <c r="EF101">
        <v>8</v>
      </c>
      <c r="EG101" t="s">
        <v>197</v>
      </c>
      <c r="EH101">
        <f t="shared" si="41"/>
        <v>4.1019999999999994</v>
      </c>
      <c r="EI101" t="s">
        <v>388</v>
      </c>
      <c r="EJ101">
        <v>14</v>
      </c>
      <c r="EK101" t="s">
        <v>197</v>
      </c>
      <c r="EL101">
        <v>730</v>
      </c>
      <c r="EM101" t="s">
        <v>197</v>
      </c>
      <c r="EN101">
        <f t="shared" si="42"/>
        <v>21.681999999999999</v>
      </c>
      <c r="EO101" t="s">
        <v>388</v>
      </c>
      <c r="EP101">
        <v>74</v>
      </c>
      <c r="EQ101" t="s">
        <v>197</v>
      </c>
      <c r="ER101">
        <f t="shared" si="43"/>
        <v>21.681999999999999</v>
      </c>
      <c r="ES101" t="s">
        <v>388</v>
      </c>
      <c r="ET101">
        <v>74</v>
      </c>
      <c r="EU101" t="s">
        <v>197</v>
      </c>
      <c r="EV101">
        <f t="shared" si="44"/>
        <v>7.4128999999999996</v>
      </c>
      <c r="EW101" t="s">
        <v>388</v>
      </c>
      <c r="EX101">
        <v>25.3</v>
      </c>
      <c r="EY101" t="s">
        <v>197</v>
      </c>
      <c r="EZ101">
        <f t="shared" si="45"/>
        <v>3.2230000000000002E-2</v>
      </c>
      <c r="FA101" t="s">
        <v>388</v>
      </c>
      <c r="FB101">
        <v>0.11</v>
      </c>
      <c r="FC101" t="s">
        <v>197</v>
      </c>
      <c r="FD101">
        <f t="shared" si="46"/>
        <v>3.2230000000000002E-2</v>
      </c>
      <c r="FE101" t="s">
        <v>388</v>
      </c>
      <c r="FF101">
        <v>0.11</v>
      </c>
      <c r="FG101" t="s">
        <v>197</v>
      </c>
    </row>
    <row r="102" spans="2:167" x14ac:dyDescent="0.35">
      <c r="B102" s="2">
        <v>43859</v>
      </c>
      <c r="G102" s="3"/>
      <c r="N102">
        <f t="shared" si="34"/>
        <v>8.4969999999999999</v>
      </c>
      <c r="O102" t="s">
        <v>388</v>
      </c>
      <c r="P102" t="s">
        <v>167</v>
      </c>
      <c r="Q102" t="s">
        <v>197</v>
      </c>
      <c r="AE102">
        <f t="shared" si="50"/>
        <v>262.52799999999996</v>
      </c>
      <c r="AF102" t="s">
        <v>217</v>
      </c>
      <c r="AG102">
        <v>896</v>
      </c>
      <c r="AH102" t="s">
        <v>197</v>
      </c>
      <c r="AK102">
        <f t="shared" si="51"/>
        <v>86.727999999999994</v>
      </c>
      <c r="AL102" t="s">
        <v>388</v>
      </c>
      <c r="AQ102">
        <f t="shared" si="52"/>
        <v>566.95499999999993</v>
      </c>
      <c r="AR102" t="s">
        <v>388</v>
      </c>
      <c r="AS102">
        <v>1935</v>
      </c>
      <c r="AT102" t="s">
        <v>197</v>
      </c>
      <c r="BC102">
        <f t="shared" si="38"/>
        <v>67.682999999999993</v>
      </c>
      <c r="BD102" t="s">
        <v>388</v>
      </c>
      <c r="BE102">
        <v>231</v>
      </c>
      <c r="BF102" t="s">
        <v>197</v>
      </c>
      <c r="BK102">
        <f t="shared" si="39"/>
        <v>8.4969999999999999</v>
      </c>
      <c r="BL102" t="s">
        <v>388</v>
      </c>
      <c r="BM102">
        <v>29</v>
      </c>
      <c r="BN102" t="s">
        <v>197</v>
      </c>
      <c r="BO102">
        <v>6</v>
      </c>
      <c r="CE102">
        <v>5.6</v>
      </c>
      <c r="CI102">
        <v>65.650000000000006</v>
      </c>
      <c r="CJ102" t="s">
        <v>133</v>
      </c>
      <c r="CK102">
        <v>13.04</v>
      </c>
      <c r="CL102" t="s">
        <v>133</v>
      </c>
      <c r="CM102">
        <v>5.14</v>
      </c>
      <c r="CN102" t="s">
        <v>133</v>
      </c>
      <c r="CO102">
        <v>0.86</v>
      </c>
      <c r="CP102" t="s">
        <v>133</v>
      </c>
      <c r="CQ102">
        <v>15</v>
      </c>
      <c r="CR102" t="s">
        <v>133</v>
      </c>
      <c r="CS102">
        <v>0.34</v>
      </c>
      <c r="CT102" t="s">
        <v>133</v>
      </c>
      <c r="DF102" t="s">
        <v>191</v>
      </c>
      <c r="DG102" t="s">
        <v>232</v>
      </c>
      <c r="DH102" t="s">
        <v>358</v>
      </c>
      <c r="DI102" t="s">
        <v>200</v>
      </c>
      <c r="DJ102" t="s">
        <v>201</v>
      </c>
      <c r="DZ102">
        <v>6.58</v>
      </c>
      <c r="EA102">
        <v>3.4</v>
      </c>
      <c r="EB102" t="s">
        <v>133</v>
      </c>
      <c r="EC102">
        <v>5.03</v>
      </c>
      <c r="ED102">
        <f t="shared" si="40"/>
        <v>1.1719999999999999</v>
      </c>
      <c r="EE102" t="s">
        <v>388</v>
      </c>
      <c r="EF102">
        <v>4</v>
      </c>
      <c r="EG102" t="s">
        <v>197</v>
      </c>
      <c r="EH102">
        <f t="shared" si="41"/>
        <v>3.2229999999999999</v>
      </c>
      <c r="EI102" t="s">
        <v>388</v>
      </c>
      <c r="EJ102">
        <v>11</v>
      </c>
      <c r="EK102" t="s">
        <v>197</v>
      </c>
      <c r="EL102">
        <v>296</v>
      </c>
      <c r="EM102" t="s">
        <v>197</v>
      </c>
      <c r="EN102">
        <f t="shared" si="42"/>
        <v>8.4969999999999999</v>
      </c>
      <c r="EO102" t="s">
        <v>388</v>
      </c>
      <c r="EP102">
        <v>29</v>
      </c>
      <c r="EQ102" t="s">
        <v>197</v>
      </c>
      <c r="ER102">
        <f t="shared" si="43"/>
        <v>8.4969999999999999</v>
      </c>
      <c r="ES102" t="s">
        <v>388</v>
      </c>
      <c r="ET102">
        <v>29</v>
      </c>
      <c r="EU102" t="s">
        <v>197</v>
      </c>
      <c r="EV102">
        <f t="shared" si="44"/>
        <v>12.305999999999999</v>
      </c>
      <c r="EW102" t="s">
        <v>388</v>
      </c>
      <c r="EX102">
        <v>42</v>
      </c>
      <c r="EY102" t="s">
        <v>197</v>
      </c>
      <c r="EZ102">
        <f t="shared" si="45"/>
        <v>3.2230000000000002E-2</v>
      </c>
      <c r="FA102" t="s">
        <v>388</v>
      </c>
      <c r="FB102">
        <v>0.11</v>
      </c>
      <c r="FC102" t="s">
        <v>197</v>
      </c>
      <c r="FD102">
        <f t="shared" si="46"/>
        <v>3.2230000000000002E-2</v>
      </c>
      <c r="FE102" t="s">
        <v>388</v>
      </c>
      <c r="FF102">
        <v>0.11</v>
      </c>
      <c r="FG102" t="s">
        <v>197</v>
      </c>
      <c r="FH102">
        <f>FJ102*0.293</f>
        <v>10.840999999999999</v>
      </c>
      <c r="FI102" t="s">
        <v>388</v>
      </c>
      <c r="FJ102">
        <v>37</v>
      </c>
      <c r="FK102" t="s">
        <v>197</v>
      </c>
    </row>
    <row r="103" spans="2:167" x14ac:dyDescent="0.35">
      <c r="B103" s="2">
        <v>42766</v>
      </c>
      <c r="G103" s="3"/>
      <c r="N103">
        <f t="shared" si="34"/>
        <v>17.579999999999998</v>
      </c>
      <c r="O103" t="s">
        <v>388</v>
      </c>
      <c r="P103" t="s">
        <v>141</v>
      </c>
      <c r="Q103" t="s">
        <v>197</v>
      </c>
      <c r="AE103">
        <f t="shared" si="50"/>
        <v>317.02599999999995</v>
      </c>
      <c r="AF103" t="s">
        <v>217</v>
      </c>
      <c r="AG103">
        <v>1082</v>
      </c>
      <c r="AH103" t="s">
        <v>197</v>
      </c>
      <c r="AK103">
        <f t="shared" si="51"/>
        <v>119.544</v>
      </c>
      <c r="AL103" t="s">
        <v>388</v>
      </c>
      <c r="AQ103">
        <f t="shared" si="52"/>
        <v>517.14499999999998</v>
      </c>
      <c r="AR103" t="s">
        <v>388</v>
      </c>
      <c r="AS103">
        <v>1765</v>
      </c>
      <c r="AT103" t="s">
        <v>197</v>
      </c>
      <c r="BC103">
        <f t="shared" si="38"/>
        <v>70.905999999999992</v>
      </c>
      <c r="BD103" t="s">
        <v>388</v>
      </c>
      <c r="BE103">
        <v>242</v>
      </c>
      <c r="BF103" t="s">
        <v>197</v>
      </c>
      <c r="BK103">
        <f t="shared" si="39"/>
        <v>17.579999999999998</v>
      </c>
      <c r="BL103" t="s">
        <v>388</v>
      </c>
      <c r="BM103">
        <v>60</v>
      </c>
      <c r="BN103" t="s">
        <v>197</v>
      </c>
      <c r="BO103">
        <v>5.8</v>
      </c>
      <c r="CE103">
        <v>5.46</v>
      </c>
      <c r="CI103">
        <v>57.02</v>
      </c>
      <c r="CJ103" t="s">
        <v>133</v>
      </c>
      <c r="CK103">
        <v>13.02</v>
      </c>
      <c r="CL103" t="s">
        <v>133</v>
      </c>
      <c r="CM103">
        <v>6.75</v>
      </c>
      <c r="CN103" t="s">
        <v>133</v>
      </c>
      <c r="CO103">
        <v>1.7</v>
      </c>
      <c r="CP103" t="s">
        <v>133</v>
      </c>
      <c r="CQ103">
        <v>21</v>
      </c>
      <c r="CR103" t="s">
        <v>133</v>
      </c>
      <c r="CS103">
        <v>0.48</v>
      </c>
      <c r="CT103" t="s">
        <v>133</v>
      </c>
      <c r="DF103" t="s">
        <v>191</v>
      </c>
      <c r="DG103" t="s">
        <v>359</v>
      </c>
      <c r="DH103" t="s">
        <v>360</v>
      </c>
      <c r="DI103" t="s">
        <v>200</v>
      </c>
      <c r="DJ103" t="s">
        <v>201</v>
      </c>
      <c r="DZ103">
        <v>6.91</v>
      </c>
      <c r="EA103">
        <v>3.13</v>
      </c>
      <c r="EB103" t="s">
        <v>133</v>
      </c>
      <c r="EC103">
        <v>4.38</v>
      </c>
      <c r="ED103">
        <f t="shared" si="40"/>
        <v>2.0509999999999997</v>
      </c>
      <c r="EE103" t="s">
        <v>388</v>
      </c>
      <c r="EF103">
        <v>7</v>
      </c>
      <c r="EG103" t="s">
        <v>197</v>
      </c>
      <c r="EH103">
        <f t="shared" si="41"/>
        <v>3.2229999999999999</v>
      </c>
      <c r="EI103" t="s">
        <v>388</v>
      </c>
      <c r="EJ103">
        <v>11</v>
      </c>
      <c r="EK103" t="s">
        <v>197</v>
      </c>
      <c r="EL103">
        <v>408</v>
      </c>
      <c r="EM103" t="s">
        <v>197</v>
      </c>
      <c r="EN103">
        <f t="shared" si="42"/>
        <v>17.579999999999998</v>
      </c>
      <c r="EO103" t="s">
        <v>388</v>
      </c>
      <c r="EP103">
        <v>60</v>
      </c>
      <c r="EQ103" t="s">
        <v>197</v>
      </c>
      <c r="ER103">
        <f t="shared" si="43"/>
        <v>17.579999999999998</v>
      </c>
      <c r="ES103" t="s">
        <v>388</v>
      </c>
      <c r="ET103">
        <v>60</v>
      </c>
      <c r="EU103" t="s">
        <v>197</v>
      </c>
      <c r="EV103">
        <f t="shared" si="44"/>
        <v>13.624499999999999</v>
      </c>
      <c r="EW103" t="s">
        <v>388</v>
      </c>
      <c r="EX103">
        <v>46.5</v>
      </c>
      <c r="EY103" t="s">
        <v>197</v>
      </c>
      <c r="EZ103">
        <f t="shared" si="45"/>
        <v>3.2230000000000002E-2</v>
      </c>
      <c r="FA103" t="s">
        <v>388</v>
      </c>
      <c r="FB103">
        <v>0.11</v>
      </c>
      <c r="FC103" t="s">
        <v>197</v>
      </c>
      <c r="FD103">
        <f t="shared" si="46"/>
        <v>3.2230000000000002E-2</v>
      </c>
      <c r="FE103" t="s">
        <v>388</v>
      </c>
      <c r="FF103">
        <v>0.11</v>
      </c>
      <c r="FG103" t="s">
        <v>197</v>
      </c>
    </row>
    <row r="104" spans="2:167" x14ac:dyDescent="0.35">
      <c r="B104" s="2">
        <v>43859</v>
      </c>
      <c r="G104" s="3"/>
      <c r="N104">
        <f t="shared" si="34"/>
        <v>7.9109999999999996</v>
      </c>
      <c r="O104" t="s">
        <v>388</v>
      </c>
      <c r="P104" t="s">
        <v>186</v>
      </c>
      <c r="Q104" t="s">
        <v>197</v>
      </c>
      <c r="AE104">
        <f t="shared" si="50"/>
        <v>280.108</v>
      </c>
      <c r="AF104" t="s">
        <v>217</v>
      </c>
      <c r="AG104">
        <v>956</v>
      </c>
      <c r="AH104" t="s">
        <v>197</v>
      </c>
      <c r="AK104">
        <f t="shared" si="51"/>
        <v>76.765999999999991</v>
      </c>
      <c r="AL104" t="s">
        <v>388</v>
      </c>
      <c r="AQ104">
        <f t="shared" si="52"/>
        <v>563.14599999999996</v>
      </c>
      <c r="AR104" t="s">
        <v>388</v>
      </c>
      <c r="AS104">
        <v>1922</v>
      </c>
      <c r="AT104" t="s">
        <v>197</v>
      </c>
      <c r="BC104">
        <f t="shared" si="38"/>
        <v>60.357999999999997</v>
      </c>
      <c r="BD104" t="s">
        <v>388</v>
      </c>
      <c r="BE104">
        <v>206</v>
      </c>
      <c r="BF104" t="s">
        <v>197</v>
      </c>
      <c r="BK104">
        <f t="shared" si="39"/>
        <v>7.9109999999999996</v>
      </c>
      <c r="BL104" t="s">
        <v>388</v>
      </c>
      <c r="BM104">
        <v>27</v>
      </c>
      <c r="BN104" t="s">
        <v>197</v>
      </c>
      <c r="BO104">
        <v>5.6</v>
      </c>
      <c r="CE104">
        <v>5.43</v>
      </c>
      <c r="CI104">
        <v>57.66</v>
      </c>
      <c r="CJ104" t="s">
        <v>133</v>
      </c>
      <c r="CK104">
        <v>10.3</v>
      </c>
      <c r="CL104" t="s">
        <v>133</v>
      </c>
      <c r="CM104">
        <v>4.03</v>
      </c>
      <c r="CN104" t="s">
        <v>133</v>
      </c>
      <c r="CO104">
        <v>0.7</v>
      </c>
      <c r="CP104" t="s">
        <v>133</v>
      </c>
      <c r="CQ104">
        <v>27</v>
      </c>
      <c r="CR104" t="s">
        <v>133</v>
      </c>
      <c r="CS104">
        <v>0.3</v>
      </c>
      <c r="CT104" t="s">
        <v>133</v>
      </c>
      <c r="DF104" t="s">
        <v>191</v>
      </c>
      <c r="DG104" t="s">
        <v>361</v>
      </c>
      <c r="DH104" t="s">
        <v>362</v>
      </c>
      <c r="DI104" t="s">
        <v>200</v>
      </c>
      <c r="DJ104" t="s">
        <v>201</v>
      </c>
      <c r="DZ104">
        <v>7.44</v>
      </c>
      <c r="EA104">
        <v>2.9</v>
      </c>
      <c r="EB104" t="s">
        <v>133</v>
      </c>
      <c r="EC104">
        <v>5.6</v>
      </c>
      <c r="ED104">
        <f t="shared" si="40"/>
        <v>1.1719999999999999</v>
      </c>
      <c r="EE104" t="s">
        <v>388</v>
      </c>
      <c r="EF104">
        <v>4</v>
      </c>
      <c r="EG104" t="s">
        <v>197</v>
      </c>
      <c r="EH104">
        <f t="shared" si="41"/>
        <v>3.516</v>
      </c>
      <c r="EI104" t="s">
        <v>388</v>
      </c>
      <c r="EJ104">
        <v>12</v>
      </c>
      <c r="EK104" t="s">
        <v>197</v>
      </c>
      <c r="EL104">
        <v>262</v>
      </c>
      <c r="EM104" t="s">
        <v>197</v>
      </c>
      <c r="EN104">
        <f t="shared" si="42"/>
        <v>7.9109999999999996</v>
      </c>
      <c r="EO104" t="s">
        <v>388</v>
      </c>
      <c r="EP104">
        <v>27</v>
      </c>
      <c r="EQ104" t="s">
        <v>197</v>
      </c>
      <c r="ER104">
        <f t="shared" si="43"/>
        <v>7.9109999999999996</v>
      </c>
      <c r="ES104" t="s">
        <v>388</v>
      </c>
      <c r="ET104">
        <v>27</v>
      </c>
      <c r="EU104" t="s">
        <v>197</v>
      </c>
      <c r="EV104">
        <f t="shared" si="44"/>
        <v>13.8003</v>
      </c>
      <c r="EW104" t="s">
        <v>388</v>
      </c>
      <c r="EX104">
        <v>47.1</v>
      </c>
      <c r="EY104" t="s">
        <v>197</v>
      </c>
      <c r="EZ104">
        <f t="shared" si="45"/>
        <v>3.8089999999999999E-2</v>
      </c>
      <c r="FA104" t="s">
        <v>388</v>
      </c>
      <c r="FB104">
        <v>0.13</v>
      </c>
      <c r="FC104" t="s">
        <v>197</v>
      </c>
      <c r="FD104">
        <f t="shared" si="46"/>
        <v>3.2230000000000002E-2</v>
      </c>
      <c r="FE104" t="s">
        <v>388</v>
      </c>
      <c r="FF104">
        <v>0.11</v>
      </c>
      <c r="FG104" t="s">
        <v>197</v>
      </c>
      <c r="FH104">
        <f>FJ104*0.293</f>
        <v>15.529</v>
      </c>
      <c r="FI104" t="s">
        <v>388</v>
      </c>
      <c r="FJ104">
        <v>53</v>
      </c>
      <c r="FK104" t="s">
        <v>197</v>
      </c>
    </row>
    <row r="105" spans="2:167" x14ac:dyDescent="0.35">
      <c r="B105" s="2">
        <v>40982</v>
      </c>
      <c r="G105" s="3"/>
      <c r="N105">
        <f t="shared" si="34"/>
        <v>8.4969999999999999</v>
      </c>
      <c r="O105" t="s">
        <v>388</v>
      </c>
      <c r="P105" t="s">
        <v>167</v>
      </c>
      <c r="Q105" t="s">
        <v>197</v>
      </c>
      <c r="AE105">
        <f t="shared" si="50"/>
        <v>356.28799999999995</v>
      </c>
      <c r="AF105" t="s">
        <v>217</v>
      </c>
      <c r="AG105">
        <v>1216</v>
      </c>
      <c r="AH105" t="s">
        <v>197</v>
      </c>
      <c r="AK105">
        <f t="shared" si="51"/>
        <v>68.85499999999999</v>
      </c>
      <c r="AL105" t="s">
        <v>388</v>
      </c>
      <c r="AQ105">
        <f t="shared" si="52"/>
        <v>367.42199999999997</v>
      </c>
      <c r="AR105" t="s">
        <v>388</v>
      </c>
      <c r="AS105">
        <v>1254</v>
      </c>
      <c r="AT105" t="s">
        <v>197</v>
      </c>
      <c r="BC105">
        <f t="shared" si="38"/>
        <v>38.675999999999995</v>
      </c>
      <c r="BD105" t="s">
        <v>388</v>
      </c>
      <c r="BE105">
        <v>132</v>
      </c>
      <c r="BF105" t="s">
        <v>197</v>
      </c>
      <c r="BK105">
        <f t="shared" si="39"/>
        <v>8.4969999999999999</v>
      </c>
      <c r="BL105" t="s">
        <v>388</v>
      </c>
      <c r="BM105">
        <v>29</v>
      </c>
      <c r="BN105" t="s">
        <v>197</v>
      </c>
      <c r="BO105">
        <v>5.9</v>
      </c>
      <c r="CE105">
        <v>3.67</v>
      </c>
      <c r="CI105">
        <v>62.5</v>
      </c>
      <c r="CJ105" t="s">
        <v>133</v>
      </c>
      <c r="CK105">
        <v>10.97</v>
      </c>
      <c r="CL105" t="s">
        <v>133</v>
      </c>
      <c r="CM105">
        <v>6.01</v>
      </c>
      <c r="CN105" t="s">
        <v>133</v>
      </c>
      <c r="CO105">
        <v>1.26</v>
      </c>
      <c r="CP105" t="s">
        <v>133</v>
      </c>
      <c r="CQ105">
        <v>18</v>
      </c>
      <c r="CR105" t="s">
        <v>133</v>
      </c>
      <c r="CS105">
        <v>1.24</v>
      </c>
      <c r="CT105" t="s">
        <v>133</v>
      </c>
      <c r="DF105" t="s">
        <v>191</v>
      </c>
      <c r="DG105" t="s">
        <v>363</v>
      </c>
      <c r="DH105" t="s">
        <v>364</v>
      </c>
      <c r="DI105" t="s">
        <v>200</v>
      </c>
      <c r="DJ105" t="s">
        <v>201</v>
      </c>
      <c r="DZ105">
        <v>4.4800000000000004</v>
      </c>
      <c r="EA105">
        <v>2.5499999999999998</v>
      </c>
      <c r="EB105" t="s">
        <v>133</v>
      </c>
      <c r="EC105">
        <v>5.7</v>
      </c>
      <c r="ED105">
        <f t="shared" si="40"/>
        <v>3.516</v>
      </c>
      <c r="EE105" t="s">
        <v>388</v>
      </c>
      <c r="EF105">
        <v>12</v>
      </c>
      <c r="EG105" t="s">
        <v>197</v>
      </c>
      <c r="EH105">
        <f t="shared" si="41"/>
        <v>1.758</v>
      </c>
      <c r="EI105" t="s">
        <v>388</v>
      </c>
      <c r="EJ105">
        <v>6</v>
      </c>
      <c r="EK105" t="s">
        <v>197</v>
      </c>
      <c r="EL105">
        <v>235</v>
      </c>
      <c r="EM105" t="s">
        <v>197</v>
      </c>
      <c r="EN105">
        <f t="shared" si="42"/>
        <v>8.4969999999999999</v>
      </c>
      <c r="EO105" t="s">
        <v>388</v>
      </c>
      <c r="EP105">
        <v>29</v>
      </c>
      <c r="EQ105" t="s">
        <v>197</v>
      </c>
      <c r="ER105">
        <f t="shared" si="43"/>
        <v>8.4969999999999999</v>
      </c>
      <c r="ES105" t="s">
        <v>388</v>
      </c>
      <c r="ET105">
        <v>29</v>
      </c>
      <c r="EU105" t="s">
        <v>197</v>
      </c>
      <c r="EV105">
        <f t="shared" si="44"/>
        <v>6.2115999999999998</v>
      </c>
      <c r="EW105" t="s">
        <v>388</v>
      </c>
      <c r="EX105">
        <v>21.2</v>
      </c>
      <c r="EY105" t="s">
        <v>197</v>
      </c>
      <c r="EZ105">
        <f t="shared" si="45"/>
        <v>3.2230000000000002E-2</v>
      </c>
      <c r="FA105" t="s">
        <v>388</v>
      </c>
      <c r="FB105">
        <v>0.11</v>
      </c>
      <c r="FC105" t="s">
        <v>197</v>
      </c>
      <c r="FD105">
        <f t="shared" si="46"/>
        <v>3.2230000000000002E-2</v>
      </c>
      <c r="FE105" t="s">
        <v>388</v>
      </c>
      <c r="FF105">
        <v>0.11</v>
      </c>
      <c r="FG105" t="s">
        <v>197</v>
      </c>
    </row>
    <row r="106" spans="2:167" x14ac:dyDescent="0.35">
      <c r="B106" s="2">
        <v>40982</v>
      </c>
      <c r="G106" s="3"/>
      <c r="N106">
        <f t="shared" si="34"/>
        <v>9.9619999999999997</v>
      </c>
      <c r="O106" t="s">
        <v>388</v>
      </c>
      <c r="P106" t="s">
        <v>148</v>
      </c>
      <c r="Q106" t="s">
        <v>197</v>
      </c>
      <c r="AE106">
        <f t="shared" si="50"/>
        <v>190.45</v>
      </c>
      <c r="AF106" t="s">
        <v>217</v>
      </c>
      <c r="AG106">
        <v>650</v>
      </c>
      <c r="AH106" t="s">
        <v>197</v>
      </c>
      <c r="AK106">
        <f t="shared" si="51"/>
        <v>51.274999999999999</v>
      </c>
      <c r="AL106" t="s">
        <v>388</v>
      </c>
      <c r="AQ106">
        <f t="shared" si="52"/>
        <v>394.37799999999999</v>
      </c>
      <c r="AR106" t="s">
        <v>388</v>
      </c>
      <c r="AS106">
        <v>1346</v>
      </c>
      <c r="AT106" t="s">
        <v>197</v>
      </c>
      <c r="BC106">
        <f t="shared" si="38"/>
        <v>47.172999999999995</v>
      </c>
      <c r="BD106" t="s">
        <v>388</v>
      </c>
      <c r="BE106">
        <v>161</v>
      </c>
      <c r="BF106" t="s">
        <v>197</v>
      </c>
      <c r="BK106">
        <f t="shared" si="39"/>
        <v>9.9619999999999997</v>
      </c>
      <c r="BL106" t="s">
        <v>388</v>
      </c>
      <c r="BM106">
        <v>34</v>
      </c>
      <c r="BN106" t="s">
        <v>197</v>
      </c>
      <c r="BO106">
        <v>6</v>
      </c>
      <c r="CE106">
        <v>3.94</v>
      </c>
      <c r="CI106">
        <v>64.900000000000006</v>
      </c>
      <c r="CJ106" t="s">
        <v>133</v>
      </c>
      <c r="CK106">
        <v>12.96</v>
      </c>
      <c r="CL106" t="s">
        <v>133</v>
      </c>
      <c r="CM106">
        <v>4.32</v>
      </c>
      <c r="CN106" t="s">
        <v>133</v>
      </c>
      <c r="CO106">
        <v>1.41</v>
      </c>
      <c r="CP106" t="s">
        <v>133</v>
      </c>
      <c r="CQ106">
        <v>15</v>
      </c>
      <c r="CR106" t="s">
        <v>133</v>
      </c>
      <c r="CS106">
        <v>1.44</v>
      </c>
      <c r="CT106" t="s">
        <v>133</v>
      </c>
      <c r="DF106" t="s">
        <v>191</v>
      </c>
      <c r="DG106" t="s">
        <v>365</v>
      </c>
      <c r="DH106" t="s">
        <v>366</v>
      </c>
      <c r="DI106" t="s">
        <v>200</v>
      </c>
      <c r="DJ106" t="s">
        <v>201</v>
      </c>
      <c r="DZ106">
        <v>4.63</v>
      </c>
      <c r="EA106">
        <v>2.86</v>
      </c>
      <c r="EB106" t="s">
        <v>133</v>
      </c>
      <c r="EC106">
        <v>5.01</v>
      </c>
      <c r="ED106">
        <f t="shared" si="40"/>
        <v>3.2229999999999999</v>
      </c>
      <c r="EE106" t="s">
        <v>388</v>
      </c>
      <c r="EF106">
        <v>11</v>
      </c>
      <c r="EG106" t="s">
        <v>197</v>
      </c>
      <c r="EH106">
        <f t="shared" si="41"/>
        <v>2.0509999999999997</v>
      </c>
      <c r="EI106" t="s">
        <v>388</v>
      </c>
      <c r="EJ106">
        <v>7</v>
      </c>
      <c r="EK106" t="s">
        <v>197</v>
      </c>
      <c r="EL106">
        <v>175</v>
      </c>
      <c r="EM106" t="s">
        <v>197</v>
      </c>
      <c r="EN106">
        <f t="shared" si="42"/>
        <v>9.9619999999999997</v>
      </c>
      <c r="EO106" t="s">
        <v>388</v>
      </c>
      <c r="EP106">
        <v>34</v>
      </c>
      <c r="EQ106" t="s">
        <v>197</v>
      </c>
      <c r="ER106">
        <f t="shared" si="43"/>
        <v>9.9619999999999997</v>
      </c>
      <c r="ES106" t="s">
        <v>388</v>
      </c>
      <c r="ET106">
        <v>34</v>
      </c>
      <c r="EU106" t="s">
        <v>197</v>
      </c>
      <c r="EV106">
        <f t="shared" si="44"/>
        <v>5.3325999999999993</v>
      </c>
      <c r="EW106" t="s">
        <v>388</v>
      </c>
      <c r="EX106">
        <v>18.2</v>
      </c>
      <c r="EY106" t="s">
        <v>197</v>
      </c>
      <c r="EZ106">
        <f t="shared" si="45"/>
        <v>3.2230000000000002E-2</v>
      </c>
      <c r="FA106" t="s">
        <v>388</v>
      </c>
      <c r="FB106">
        <v>0.11</v>
      </c>
      <c r="FC106" t="s">
        <v>197</v>
      </c>
      <c r="FD106">
        <f t="shared" si="46"/>
        <v>3.2230000000000002E-2</v>
      </c>
      <c r="FE106" t="s">
        <v>388</v>
      </c>
      <c r="FF106">
        <v>0.11</v>
      </c>
      <c r="FG106" t="s">
        <v>197</v>
      </c>
    </row>
    <row r="107" spans="2:167" x14ac:dyDescent="0.35">
      <c r="B107" s="2">
        <v>40589</v>
      </c>
      <c r="G107" s="3"/>
      <c r="N107">
        <f t="shared" si="34"/>
        <v>31.643999999999998</v>
      </c>
      <c r="O107" t="s">
        <v>388</v>
      </c>
      <c r="P107" t="s">
        <v>154</v>
      </c>
      <c r="Q107" t="s">
        <v>197</v>
      </c>
      <c r="AE107">
        <f t="shared" si="50"/>
        <v>200.70499999999998</v>
      </c>
      <c r="AF107" t="s">
        <v>217</v>
      </c>
      <c r="AG107">
        <v>685</v>
      </c>
      <c r="AH107" t="s">
        <v>197</v>
      </c>
      <c r="AK107">
        <f t="shared" si="51"/>
        <v>112.21899999999999</v>
      </c>
      <c r="AL107" t="s">
        <v>388</v>
      </c>
      <c r="AQ107">
        <f t="shared" si="52"/>
        <v>470.55799999999999</v>
      </c>
      <c r="AR107" t="s">
        <v>388</v>
      </c>
      <c r="AS107">
        <v>1606</v>
      </c>
      <c r="AT107" t="s">
        <v>197</v>
      </c>
      <c r="BC107">
        <f t="shared" si="38"/>
        <v>55.083999999999996</v>
      </c>
      <c r="BD107" t="s">
        <v>388</v>
      </c>
      <c r="BE107">
        <v>188</v>
      </c>
      <c r="BF107" t="s">
        <v>197</v>
      </c>
      <c r="BK107">
        <f t="shared" si="39"/>
        <v>31.643999999999998</v>
      </c>
      <c r="BL107" t="s">
        <v>388</v>
      </c>
      <c r="BM107">
        <v>108</v>
      </c>
      <c r="BN107" t="s">
        <v>197</v>
      </c>
      <c r="BO107">
        <v>6.2</v>
      </c>
      <c r="CE107">
        <v>4.9800000000000004</v>
      </c>
      <c r="CI107">
        <v>63.34</v>
      </c>
      <c r="CJ107" t="s">
        <v>133</v>
      </c>
      <c r="CK107">
        <v>12.37</v>
      </c>
      <c r="CL107" t="s">
        <v>133</v>
      </c>
      <c r="CM107">
        <v>7.75</v>
      </c>
      <c r="CN107" t="s">
        <v>133</v>
      </c>
      <c r="CO107">
        <v>3.69</v>
      </c>
      <c r="CP107" t="s">
        <v>133</v>
      </c>
      <c r="CQ107">
        <v>12</v>
      </c>
      <c r="CR107" t="s">
        <v>133</v>
      </c>
      <c r="CS107">
        <v>0.79</v>
      </c>
      <c r="CT107" t="s">
        <v>133</v>
      </c>
      <c r="DF107" t="s">
        <v>191</v>
      </c>
      <c r="DG107" t="s">
        <v>367</v>
      </c>
      <c r="DH107" t="s">
        <v>368</v>
      </c>
      <c r="DI107" t="s">
        <v>200</v>
      </c>
      <c r="DJ107" t="s">
        <v>201</v>
      </c>
      <c r="DZ107">
        <v>5.66</v>
      </c>
      <c r="EC107">
        <v>5.12</v>
      </c>
      <c r="ED107">
        <f t="shared" si="40"/>
        <v>3.2229999999999999</v>
      </c>
      <c r="EE107" t="s">
        <v>388</v>
      </c>
      <c r="EF107">
        <v>11</v>
      </c>
      <c r="EG107" t="s">
        <v>197</v>
      </c>
      <c r="EH107">
        <f t="shared" si="41"/>
        <v>2.637</v>
      </c>
      <c r="EI107" t="s">
        <v>388</v>
      </c>
      <c r="EJ107">
        <v>9</v>
      </c>
      <c r="EK107" t="s">
        <v>197</v>
      </c>
      <c r="EL107">
        <v>383</v>
      </c>
      <c r="EM107" t="s">
        <v>197</v>
      </c>
      <c r="EN107">
        <f t="shared" si="42"/>
        <v>31.643999999999998</v>
      </c>
      <c r="EO107" t="s">
        <v>388</v>
      </c>
      <c r="EP107">
        <v>108</v>
      </c>
      <c r="EQ107" t="s">
        <v>197</v>
      </c>
      <c r="ER107">
        <f t="shared" si="43"/>
        <v>31.643999999999998</v>
      </c>
      <c r="ES107" t="s">
        <v>388</v>
      </c>
      <c r="ET107">
        <v>108</v>
      </c>
      <c r="EU107" t="s">
        <v>197</v>
      </c>
      <c r="EV107">
        <f t="shared" si="44"/>
        <v>5.5084</v>
      </c>
      <c r="EW107" t="s">
        <v>388</v>
      </c>
      <c r="EX107">
        <v>18.8</v>
      </c>
      <c r="EY107" t="s">
        <v>197</v>
      </c>
      <c r="EZ107">
        <f t="shared" si="45"/>
        <v>3.2230000000000002E-2</v>
      </c>
      <c r="FA107" t="s">
        <v>388</v>
      </c>
      <c r="FB107">
        <v>0.11</v>
      </c>
      <c r="FC107" t="s">
        <v>197</v>
      </c>
      <c r="FD107">
        <f t="shared" si="46"/>
        <v>3.2230000000000002E-2</v>
      </c>
      <c r="FE107" t="s">
        <v>388</v>
      </c>
      <c r="FF107">
        <v>0.11</v>
      </c>
      <c r="FG107" t="s">
        <v>197</v>
      </c>
    </row>
    <row r="108" spans="2:167" x14ac:dyDescent="0.35">
      <c r="B108" s="2">
        <v>41718</v>
      </c>
      <c r="G108" s="3"/>
      <c r="N108">
        <f t="shared" si="34"/>
        <v>15.821999999999999</v>
      </c>
      <c r="O108" t="s">
        <v>388</v>
      </c>
      <c r="P108" t="s">
        <v>174</v>
      </c>
      <c r="Q108" t="s">
        <v>197</v>
      </c>
      <c r="AE108">
        <f t="shared" si="50"/>
        <v>313.803</v>
      </c>
      <c r="AF108" t="s">
        <v>217</v>
      </c>
      <c r="AG108">
        <v>1071</v>
      </c>
      <c r="AH108" t="s">
        <v>197</v>
      </c>
      <c r="AK108">
        <f t="shared" si="51"/>
        <v>68.268999999999991</v>
      </c>
      <c r="AL108" t="s">
        <v>388</v>
      </c>
      <c r="AQ108">
        <f t="shared" si="52"/>
        <v>360.39</v>
      </c>
      <c r="AR108" t="s">
        <v>388</v>
      </c>
      <c r="AS108">
        <v>1230</v>
      </c>
      <c r="AT108" t="s">
        <v>197</v>
      </c>
      <c r="BC108">
        <f t="shared" si="38"/>
        <v>67.682999999999993</v>
      </c>
      <c r="BD108" t="s">
        <v>388</v>
      </c>
      <c r="BE108">
        <v>231</v>
      </c>
      <c r="BF108" t="s">
        <v>197</v>
      </c>
      <c r="BK108">
        <f t="shared" si="39"/>
        <v>15.821999999999999</v>
      </c>
      <c r="BL108" t="s">
        <v>388</v>
      </c>
      <c r="BM108">
        <v>54</v>
      </c>
      <c r="BN108" t="s">
        <v>197</v>
      </c>
      <c r="BO108">
        <v>5.6</v>
      </c>
      <c r="CE108">
        <v>4.03</v>
      </c>
      <c r="CI108">
        <v>49.73</v>
      </c>
      <c r="CJ108" t="s">
        <v>133</v>
      </c>
      <c r="CK108">
        <v>15.55</v>
      </c>
      <c r="CL108" t="s">
        <v>133</v>
      </c>
      <c r="CM108">
        <v>4.83</v>
      </c>
      <c r="CN108" t="s">
        <v>133</v>
      </c>
      <c r="CO108">
        <v>1.89</v>
      </c>
      <c r="CP108" t="s">
        <v>133</v>
      </c>
      <c r="CQ108">
        <v>27</v>
      </c>
      <c r="CR108" t="s">
        <v>133</v>
      </c>
      <c r="CS108">
        <v>1.01</v>
      </c>
      <c r="CT108" t="s">
        <v>133</v>
      </c>
      <c r="DF108" t="s">
        <v>191</v>
      </c>
      <c r="DG108" t="s">
        <v>369</v>
      </c>
      <c r="DH108" t="s">
        <v>370</v>
      </c>
      <c r="DI108" t="s">
        <v>200</v>
      </c>
      <c r="DJ108" t="s">
        <v>201</v>
      </c>
      <c r="DZ108">
        <v>5.52</v>
      </c>
      <c r="EA108">
        <v>2.2400000000000002</v>
      </c>
      <c r="EB108" t="s">
        <v>133</v>
      </c>
      <c r="EC108">
        <v>3.2</v>
      </c>
      <c r="ED108">
        <f t="shared" si="40"/>
        <v>0.58599999999999997</v>
      </c>
      <c r="EE108" t="s">
        <v>388</v>
      </c>
      <c r="EF108">
        <v>2</v>
      </c>
      <c r="EG108" t="s">
        <v>197</v>
      </c>
      <c r="EH108">
        <f t="shared" si="41"/>
        <v>3.2229999999999999</v>
      </c>
      <c r="EI108" t="s">
        <v>388</v>
      </c>
      <c r="EJ108">
        <v>11</v>
      </c>
      <c r="EK108" t="s">
        <v>197</v>
      </c>
      <c r="EL108">
        <v>233</v>
      </c>
      <c r="EM108" t="s">
        <v>197</v>
      </c>
      <c r="EN108">
        <f t="shared" si="42"/>
        <v>15.821999999999999</v>
      </c>
      <c r="EO108" t="s">
        <v>388</v>
      </c>
      <c r="EP108">
        <v>54</v>
      </c>
      <c r="EQ108" t="s">
        <v>197</v>
      </c>
      <c r="ER108">
        <f t="shared" si="43"/>
        <v>15.821999999999999</v>
      </c>
      <c r="ES108" t="s">
        <v>388</v>
      </c>
      <c r="ET108">
        <v>54</v>
      </c>
      <c r="EU108" t="s">
        <v>197</v>
      </c>
      <c r="EV108">
        <f t="shared" si="44"/>
        <v>5.7427999999999999</v>
      </c>
      <c r="EW108" t="s">
        <v>388</v>
      </c>
      <c r="EX108">
        <v>19.600000000000001</v>
      </c>
      <c r="EY108" t="s">
        <v>197</v>
      </c>
      <c r="EZ108">
        <f t="shared" si="45"/>
        <v>3.2230000000000002E-2</v>
      </c>
      <c r="FA108" t="s">
        <v>388</v>
      </c>
      <c r="FB108">
        <v>0.11</v>
      </c>
      <c r="FC108" t="s">
        <v>197</v>
      </c>
      <c r="FD108">
        <f t="shared" si="46"/>
        <v>3.2230000000000002E-2</v>
      </c>
      <c r="FE108" t="s">
        <v>388</v>
      </c>
      <c r="FF108">
        <v>0.11</v>
      </c>
      <c r="FG108" t="s">
        <v>197</v>
      </c>
    </row>
    <row r="109" spans="2:167" x14ac:dyDescent="0.35">
      <c r="B109" s="2">
        <v>41324</v>
      </c>
      <c r="G109" s="3"/>
      <c r="N109">
        <f t="shared" si="34"/>
        <v>15.821999999999999</v>
      </c>
      <c r="O109" t="s">
        <v>388</v>
      </c>
      <c r="P109" t="s">
        <v>174</v>
      </c>
      <c r="Q109" t="s">
        <v>197</v>
      </c>
      <c r="AE109">
        <f t="shared" si="50"/>
        <v>304.42699999999996</v>
      </c>
      <c r="AF109" t="s">
        <v>217</v>
      </c>
      <c r="AG109">
        <v>1039</v>
      </c>
      <c r="AH109" t="s">
        <v>197</v>
      </c>
      <c r="AK109">
        <f t="shared" si="51"/>
        <v>119.544</v>
      </c>
      <c r="AL109" t="s">
        <v>388</v>
      </c>
      <c r="AQ109">
        <f t="shared" si="52"/>
        <v>393.20599999999996</v>
      </c>
      <c r="AR109" t="s">
        <v>388</v>
      </c>
      <c r="AS109">
        <v>1342</v>
      </c>
      <c r="AT109" t="s">
        <v>197</v>
      </c>
      <c r="BC109">
        <f t="shared" si="38"/>
        <v>52.446999999999996</v>
      </c>
      <c r="BD109" t="s">
        <v>388</v>
      </c>
      <c r="BE109">
        <v>179</v>
      </c>
      <c r="BF109" t="s">
        <v>197</v>
      </c>
      <c r="BK109">
        <f t="shared" si="39"/>
        <v>15.821999999999999</v>
      </c>
      <c r="BL109" t="s">
        <v>388</v>
      </c>
      <c r="BM109">
        <v>54</v>
      </c>
      <c r="BN109" t="s">
        <v>197</v>
      </c>
      <c r="BO109">
        <v>6</v>
      </c>
      <c r="CE109">
        <v>4.28</v>
      </c>
      <c r="CI109">
        <v>59.54</v>
      </c>
      <c r="CJ109" t="s">
        <v>133</v>
      </c>
      <c r="CK109">
        <v>13.25</v>
      </c>
      <c r="CL109" t="s">
        <v>133</v>
      </c>
      <c r="CM109">
        <v>9.2799999999999994</v>
      </c>
      <c r="CN109" t="s">
        <v>133</v>
      </c>
      <c r="CO109">
        <v>2.0699999999999998</v>
      </c>
      <c r="CP109" t="s">
        <v>133</v>
      </c>
      <c r="CQ109">
        <v>15</v>
      </c>
      <c r="CR109" t="s">
        <v>133</v>
      </c>
      <c r="CS109">
        <v>0.88</v>
      </c>
      <c r="CT109" t="s">
        <v>133</v>
      </c>
      <c r="DF109" t="s">
        <v>191</v>
      </c>
      <c r="DG109" t="s">
        <v>369</v>
      </c>
      <c r="DH109" t="s">
        <v>371</v>
      </c>
      <c r="DI109" t="s">
        <v>200</v>
      </c>
      <c r="DJ109" t="s">
        <v>201</v>
      </c>
      <c r="DZ109">
        <v>5.03</v>
      </c>
      <c r="EA109">
        <v>2.21</v>
      </c>
      <c r="EB109" t="s">
        <v>133</v>
      </c>
      <c r="EC109">
        <v>4.49</v>
      </c>
      <c r="ED109">
        <f t="shared" si="40"/>
        <v>1.1719999999999999</v>
      </c>
      <c r="EE109" t="s">
        <v>388</v>
      </c>
      <c r="EF109">
        <v>4</v>
      </c>
      <c r="EG109" t="s">
        <v>197</v>
      </c>
      <c r="EH109">
        <f t="shared" si="41"/>
        <v>4.6879999999999997</v>
      </c>
      <c r="EI109" t="s">
        <v>388</v>
      </c>
      <c r="EJ109">
        <v>16</v>
      </c>
      <c r="EK109" t="s">
        <v>197</v>
      </c>
      <c r="EL109">
        <v>408</v>
      </c>
      <c r="EM109" t="s">
        <v>197</v>
      </c>
      <c r="EN109">
        <f t="shared" si="42"/>
        <v>15.821999999999999</v>
      </c>
      <c r="EO109" t="s">
        <v>388</v>
      </c>
      <c r="EP109">
        <v>54</v>
      </c>
      <c r="EQ109" t="s">
        <v>197</v>
      </c>
      <c r="ER109">
        <f t="shared" si="43"/>
        <v>15.821999999999999</v>
      </c>
      <c r="ES109" t="s">
        <v>388</v>
      </c>
      <c r="ET109">
        <v>54</v>
      </c>
      <c r="EU109" t="s">
        <v>197</v>
      </c>
      <c r="EV109">
        <f t="shared" si="44"/>
        <v>6.4459999999999997</v>
      </c>
      <c r="EW109" t="s">
        <v>388</v>
      </c>
      <c r="EX109">
        <v>22</v>
      </c>
      <c r="EY109" t="s">
        <v>197</v>
      </c>
      <c r="EZ109">
        <f t="shared" si="45"/>
        <v>3.2230000000000002E-2</v>
      </c>
      <c r="FA109" t="s">
        <v>388</v>
      </c>
      <c r="FB109">
        <v>0.11</v>
      </c>
      <c r="FC109" t="s">
        <v>197</v>
      </c>
      <c r="FD109">
        <f t="shared" si="46"/>
        <v>3.2230000000000002E-2</v>
      </c>
      <c r="FE109" t="s">
        <v>388</v>
      </c>
      <c r="FF109">
        <v>0.11</v>
      </c>
      <c r="FG109" t="s">
        <v>197</v>
      </c>
    </row>
    <row r="110" spans="2:167" x14ac:dyDescent="0.35">
      <c r="B110" s="2">
        <v>41324</v>
      </c>
      <c r="G110" s="3"/>
      <c r="N110">
        <f t="shared" si="34"/>
        <v>13.770999999999999</v>
      </c>
      <c r="O110" t="s">
        <v>388</v>
      </c>
      <c r="P110" t="s">
        <v>372</v>
      </c>
      <c r="Q110" t="s">
        <v>197</v>
      </c>
      <c r="AE110">
        <f t="shared" si="50"/>
        <v>307.06399999999996</v>
      </c>
      <c r="AF110" t="s">
        <v>217</v>
      </c>
      <c r="AG110">
        <v>1048</v>
      </c>
      <c r="AH110" t="s">
        <v>197</v>
      </c>
      <c r="AK110">
        <f t="shared" si="51"/>
        <v>208.61599999999999</v>
      </c>
      <c r="AL110" t="s">
        <v>388</v>
      </c>
      <c r="AQ110">
        <f t="shared" si="52"/>
        <v>555.23500000000001</v>
      </c>
      <c r="AR110" t="s">
        <v>388</v>
      </c>
      <c r="AS110">
        <v>1895</v>
      </c>
      <c r="AT110" t="s">
        <v>197</v>
      </c>
      <c r="BC110">
        <f t="shared" si="38"/>
        <v>64.459999999999994</v>
      </c>
      <c r="BD110" t="s">
        <v>388</v>
      </c>
      <c r="BE110">
        <v>220</v>
      </c>
      <c r="BF110" t="s">
        <v>197</v>
      </c>
      <c r="BK110">
        <f t="shared" si="39"/>
        <v>13.770999999999999</v>
      </c>
      <c r="BL110" t="s">
        <v>388</v>
      </c>
      <c r="BM110">
        <v>47</v>
      </c>
      <c r="BN110" t="s">
        <v>197</v>
      </c>
      <c r="BO110">
        <v>6.3</v>
      </c>
      <c r="CE110">
        <v>5.99</v>
      </c>
      <c r="CI110">
        <v>63.23</v>
      </c>
      <c r="CJ110" t="s">
        <v>133</v>
      </c>
      <c r="CK110">
        <v>12.21</v>
      </c>
      <c r="CL110" t="s">
        <v>133</v>
      </c>
      <c r="CM110">
        <v>12.19</v>
      </c>
      <c r="CN110" t="s">
        <v>133</v>
      </c>
      <c r="CO110">
        <v>1.36</v>
      </c>
      <c r="CP110" t="s">
        <v>133</v>
      </c>
      <c r="CQ110">
        <v>10.5</v>
      </c>
      <c r="CR110" t="s">
        <v>133</v>
      </c>
      <c r="CS110">
        <v>0.5</v>
      </c>
      <c r="CT110" t="s">
        <v>133</v>
      </c>
      <c r="DF110" t="s">
        <v>191</v>
      </c>
      <c r="DG110" t="s">
        <v>192</v>
      </c>
      <c r="DH110" t="s">
        <v>373</v>
      </c>
      <c r="DI110" t="s">
        <v>200</v>
      </c>
      <c r="DJ110" t="s">
        <v>201</v>
      </c>
      <c r="DZ110">
        <v>6.69</v>
      </c>
      <c r="EA110">
        <v>2.5099999999999998</v>
      </c>
      <c r="EB110" t="s">
        <v>133</v>
      </c>
      <c r="EC110">
        <v>5.18</v>
      </c>
      <c r="ED110">
        <f t="shared" si="40"/>
        <v>2.9299999999999997</v>
      </c>
      <c r="EE110" t="s">
        <v>388</v>
      </c>
      <c r="EF110">
        <v>10</v>
      </c>
      <c r="EG110" t="s">
        <v>197</v>
      </c>
      <c r="EH110">
        <f t="shared" si="41"/>
        <v>5.5669999999999993</v>
      </c>
      <c r="EI110" t="s">
        <v>388</v>
      </c>
      <c r="EJ110">
        <v>19</v>
      </c>
      <c r="EK110" t="s">
        <v>197</v>
      </c>
      <c r="EL110">
        <v>712</v>
      </c>
      <c r="EM110" t="s">
        <v>197</v>
      </c>
      <c r="EN110">
        <f t="shared" si="42"/>
        <v>13.770999999999999</v>
      </c>
      <c r="EO110" t="s">
        <v>388</v>
      </c>
      <c r="EP110">
        <v>47</v>
      </c>
      <c r="EQ110" t="s">
        <v>197</v>
      </c>
      <c r="ER110">
        <f t="shared" si="43"/>
        <v>13.770999999999999</v>
      </c>
      <c r="ES110" t="s">
        <v>388</v>
      </c>
      <c r="ET110">
        <v>47</v>
      </c>
      <c r="EU110" t="s">
        <v>197</v>
      </c>
      <c r="EV110">
        <f t="shared" si="44"/>
        <v>11.221899999999998</v>
      </c>
      <c r="EW110" t="s">
        <v>388</v>
      </c>
      <c r="EX110">
        <v>38.299999999999997</v>
      </c>
      <c r="EY110" t="s">
        <v>197</v>
      </c>
      <c r="EZ110">
        <f t="shared" si="45"/>
        <v>3.2230000000000002E-2</v>
      </c>
      <c r="FA110" t="s">
        <v>388</v>
      </c>
      <c r="FB110">
        <v>0.11</v>
      </c>
      <c r="FC110" t="s">
        <v>197</v>
      </c>
      <c r="FD110">
        <f t="shared" si="46"/>
        <v>3.2230000000000002E-2</v>
      </c>
      <c r="FE110" t="s">
        <v>388</v>
      </c>
      <c r="FF110">
        <v>0.11</v>
      </c>
      <c r="FG110" t="s">
        <v>197</v>
      </c>
    </row>
    <row r="111" spans="2:167" x14ac:dyDescent="0.35">
      <c r="B111" s="2">
        <v>41711</v>
      </c>
      <c r="G111" s="3"/>
      <c r="N111">
        <f t="shared" si="34"/>
        <v>16.407999999999998</v>
      </c>
      <c r="O111" t="s">
        <v>388</v>
      </c>
      <c r="P111" t="s">
        <v>187</v>
      </c>
      <c r="Q111" t="s">
        <v>197</v>
      </c>
      <c r="AE111">
        <f t="shared" si="50"/>
        <v>310.58</v>
      </c>
      <c r="AF111" t="s">
        <v>217</v>
      </c>
      <c r="AG111">
        <v>1060</v>
      </c>
      <c r="AH111" t="s">
        <v>197</v>
      </c>
      <c r="AK111">
        <f t="shared" si="51"/>
        <v>155.583</v>
      </c>
      <c r="AL111" t="s">
        <v>388</v>
      </c>
      <c r="AQ111">
        <f t="shared" si="52"/>
        <v>489.60299999999995</v>
      </c>
      <c r="AR111" t="s">
        <v>388</v>
      </c>
      <c r="AS111">
        <v>1671</v>
      </c>
      <c r="AT111" t="s">
        <v>197</v>
      </c>
      <c r="BC111">
        <f t="shared" si="38"/>
        <v>90.536999999999992</v>
      </c>
      <c r="BD111" t="s">
        <v>388</v>
      </c>
      <c r="BE111">
        <v>309</v>
      </c>
      <c r="BF111" t="s">
        <v>197</v>
      </c>
      <c r="BK111">
        <f t="shared" si="39"/>
        <v>16.407999999999998</v>
      </c>
      <c r="BL111" t="s">
        <v>388</v>
      </c>
      <c r="BM111">
        <v>56</v>
      </c>
      <c r="BN111" t="s">
        <v>197</v>
      </c>
      <c r="BO111">
        <v>5.8</v>
      </c>
      <c r="CE111">
        <v>5.61</v>
      </c>
      <c r="CI111">
        <v>52.54</v>
      </c>
      <c r="CJ111" t="s">
        <v>133</v>
      </c>
      <c r="CK111">
        <v>16.2</v>
      </c>
      <c r="CL111" t="s">
        <v>133</v>
      </c>
      <c r="CM111">
        <v>8.56</v>
      </c>
      <c r="CN111" t="s">
        <v>133</v>
      </c>
      <c r="CO111">
        <v>1.53</v>
      </c>
      <c r="CP111" t="s">
        <v>133</v>
      </c>
      <c r="CQ111">
        <v>21</v>
      </c>
      <c r="CR111" t="s">
        <v>133</v>
      </c>
      <c r="CS111">
        <v>0.16</v>
      </c>
      <c r="CT111" t="s">
        <v>133</v>
      </c>
      <c r="DF111" t="s">
        <v>191</v>
      </c>
      <c r="DG111" t="s">
        <v>374</v>
      </c>
      <c r="DH111" t="s">
        <v>375</v>
      </c>
      <c r="DI111" t="s">
        <v>200</v>
      </c>
      <c r="DJ111" t="s">
        <v>201</v>
      </c>
      <c r="DZ111">
        <v>7.1</v>
      </c>
      <c r="EA111">
        <v>2.5099999999999998</v>
      </c>
      <c r="EB111" t="s">
        <v>133</v>
      </c>
      <c r="EC111">
        <v>3.24</v>
      </c>
      <c r="ED111">
        <f t="shared" si="40"/>
        <v>1.758</v>
      </c>
      <c r="EE111" t="s">
        <v>388</v>
      </c>
      <c r="EF111">
        <v>6</v>
      </c>
      <c r="EG111" t="s">
        <v>197</v>
      </c>
      <c r="EH111">
        <f t="shared" si="41"/>
        <v>2.3439999999999999</v>
      </c>
      <c r="EI111" t="s">
        <v>388</v>
      </c>
      <c r="EJ111">
        <v>8</v>
      </c>
      <c r="EK111" t="s">
        <v>197</v>
      </c>
      <c r="EL111">
        <v>531</v>
      </c>
      <c r="EM111" t="s">
        <v>197</v>
      </c>
      <c r="EN111">
        <f t="shared" si="42"/>
        <v>16.407999999999998</v>
      </c>
      <c r="EO111" t="s">
        <v>388</v>
      </c>
      <c r="EP111">
        <v>56</v>
      </c>
      <c r="EQ111" t="s">
        <v>197</v>
      </c>
      <c r="ER111">
        <f t="shared" si="43"/>
        <v>16.407999999999998</v>
      </c>
      <c r="ES111" t="s">
        <v>388</v>
      </c>
      <c r="ET111">
        <v>56</v>
      </c>
      <c r="EU111" t="s">
        <v>197</v>
      </c>
      <c r="EV111">
        <f t="shared" si="44"/>
        <v>9.1122999999999994</v>
      </c>
      <c r="EW111" t="s">
        <v>388</v>
      </c>
      <c r="EX111">
        <v>31.1</v>
      </c>
      <c r="EY111" t="s">
        <v>197</v>
      </c>
      <c r="EZ111">
        <f t="shared" si="45"/>
        <v>3.2230000000000002E-2</v>
      </c>
      <c r="FA111" t="s">
        <v>388</v>
      </c>
      <c r="FB111">
        <v>0.11</v>
      </c>
      <c r="FC111" t="s">
        <v>197</v>
      </c>
      <c r="FD111">
        <f t="shared" si="46"/>
        <v>3.2230000000000002E-2</v>
      </c>
      <c r="FE111" t="s">
        <v>388</v>
      </c>
      <c r="FF111">
        <v>0.11</v>
      </c>
      <c r="FG111" t="s">
        <v>197</v>
      </c>
    </row>
    <row r="112" spans="2:167" x14ac:dyDescent="0.35">
      <c r="B112" s="2">
        <v>41711</v>
      </c>
      <c r="G112" s="3"/>
      <c r="N112">
        <f t="shared" si="34"/>
        <v>11.719999999999999</v>
      </c>
      <c r="O112" t="s">
        <v>388</v>
      </c>
      <c r="P112" t="s">
        <v>173</v>
      </c>
      <c r="Q112" t="s">
        <v>197</v>
      </c>
      <c r="AE112">
        <f t="shared" si="50"/>
        <v>338.70799999999997</v>
      </c>
      <c r="AF112" t="s">
        <v>217</v>
      </c>
      <c r="AG112">
        <v>1156</v>
      </c>
      <c r="AH112" t="s">
        <v>197</v>
      </c>
      <c r="AK112">
        <f t="shared" si="51"/>
        <v>168.768</v>
      </c>
      <c r="AL112" t="s">
        <v>388</v>
      </c>
      <c r="AQ112">
        <f t="shared" si="52"/>
        <v>652.51099999999997</v>
      </c>
      <c r="AR112" t="s">
        <v>388</v>
      </c>
      <c r="AS112">
        <v>2227</v>
      </c>
      <c r="AT112" t="s">
        <v>197</v>
      </c>
      <c r="BC112">
        <f t="shared" si="38"/>
        <v>101.67099999999999</v>
      </c>
      <c r="BD112" t="s">
        <v>388</v>
      </c>
      <c r="BE112">
        <v>347</v>
      </c>
      <c r="BF112" t="s">
        <v>197</v>
      </c>
      <c r="BK112">
        <f t="shared" si="39"/>
        <v>11.719999999999999</v>
      </c>
      <c r="BL112" t="s">
        <v>388</v>
      </c>
      <c r="BM112">
        <v>40</v>
      </c>
      <c r="BN112" t="s">
        <v>197</v>
      </c>
      <c r="BO112">
        <v>6</v>
      </c>
      <c r="CE112">
        <v>7.01</v>
      </c>
      <c r="CI112">
        <v>60.24</v>
      </c>
      <c r="CJ112" t="s">
        <v>133</v>
      </c>
      <c r="CK112">
        <v>15.66</v>
      </c>
      <c r="CL112" t="s">
        <v>133</v>
      </c>
      <c r="CM112">
        <v>7.99</v>
      </c>
      <c r="CN112" t="s">
        <v>133</v>
      </c>
      <c r="CO112">
        <v>0.95</v>
      </c>
      <c r="CP112" t="s">
        <v>133</v>
      </c>
      <c r="CQ112">
        <v>15</v>
      </c>
      <c r="CR112" t="s">
        <v>133</v>
      </c>
      <c r="CS112">
        <v>0.13</v>
      </c>
      <c r="CT112" t="s">
        <v>133</v>
      </c>
      <c r="DF112" t="s">
        <v>191</v>
      </c>
      <c r="DG112" t="s">
        <v>376</v>
      </c>
      <c r="DH112" t="s">
        <v>377</v>
      </c>
      <c r="DI112" t="s">
        <v>200</v>
      </c>
      <c r="DJ112" t="s">
        <v>201</v>
      </c>
      <c r="DZ112">
        <v>8.25</v>
      </c>
      <c r="EA112">
        <v>3.24</v>
      </c>
      <c r="EB112" t="s">
        <v>133</v>
      </c>
      <c r="EC112">
        <v>3.85</v>
      </c>
      <c r="ED112">
        <f t="shared" si="40"/>
        <v>2.3439999999999999</v>
      </c>
      <c r="EE112" t="s">
        <v>388</v>
      </c>
      <c r="EF112">
        <v>8</v>
      </c>
      <c r="EG112" t="s">
        <v>197</v>
      </c>
      <c r="EH112">
        <f t="shared" si="41"/>
        <v>3.8089999999999997</v>
      </c>
      <c r="EI112" t="s">
        <v>388</v>
      </c>
      <c r="EJ112">
        <v>13</v>
      </c>
      <c r="EK112" t="s">
        <v>197</v>
      </c>
      <c r="EL112">
        <v>576</v>
      </c>
      <c r="EM112" t="s">
        <v>197</v>
      </c>
      <c r="EN112">
        <f t="shared" si="42"/>
        <v>11.719999999999999</v>
      </c>
      <c r="EO112" t="s">
        <v>388</v>
      </c>
      <c r="EP112">
        <v>40</v>
      </c>
      <c r="EQ112" t="s">
        <v>197</v>
      </c>
      <c r="ER112">
        <f t="shared" si="43"/>
        <v>11.719999999999999</v>
      </c>
      <c r="ES112" t="s">
        <v>388</v>
      </c>
      <c r="ET112">
        <v>40</v>
      </c>
      <c r="EU112" t="s">
        <v>197</v>
      </c>
      <c r="EV112">
        <f t="shared" si="44"/>
        <v>11.983699999999999</v>
      </c>
      <c r="EW112" t="s">
        <v>388</v>
      </c>
      <c r="EX112">
        <v>40.9</v>
      </c>
      <c r="EY112" t="s">
        <v>197</v>
      </c>
      <c r="EZ112">
        <f t="shared" si="45"/>
        <v>3.2230000000000002E-2</v>
      </c>
      <c r="FA112" t="s">
        <v>388</v>
      </c>
      <c r="FB112">
        <v>0.11</v>
      </c>
      <c r="FC112" t="s">
        <v>197</v>
      </c>
      <c r="FD112">
        <f t="shared" si="46"/>
        <v>9.962E-2</v>
      </c>
      <c r="FE112" t="s">
        <v>388</v>
      </c>
      <c r="FF112">
        <v>0.34</v>
      </c>
      <c r="FG112" t="s">
        <v>197</v>
      </c>
    </row>
    <row r="113" spans="1:179" x14ac:dyDescent="0.35">
      <c r="B113" s="2">
        <v>42403</v>
      </c>
      <c r="G113" s="3"/>
      <c r="N113">
        <f t="shared" si="34"/>
        <v>15.821999999999999</v>
      </c>
      <c r="O113" t="s">
        <v>388</v>
      </c>
      <c r="P113" t="s">
        <v>174</v>
      </c>
      <c r="Q113" t="s">
        <v>197</v>
      </c>
      <c r="AE113">
        <f t="shared" si="50"/>
        <v>290.07</v>
      </c>
      <c r="AF113" t="s">
        <v>217</v>
      </c>
      <c r="AG113">
        <v>990</v>
      </c>
      <c r="AH113" t="s">
        <v>197</v>
      </c>
      <c r="AK113">
        <f t="shared" si="51"/>
        <v>95.810999999999993</v>
      </c>
      <c r="AL113" t="s">
        <v>388</v>
      </c>
      <c r="AQ113">
        <f t="shared" si="52"/>
        <v>546.15199999999993</v>
      </c>
      <c r="AR113" t="s">
        <v>388</v>
      </c>
      <c r="AS113">
        <v>1864</v>
      </c>
      <c r="AT113" t="s">
        <v>197</v>
      </c>
      <c r="BC113">
        <f t="shared" si="38"/>
        <v>106.35899999999999</v>
      </c>
      <c r="BD113" t="s">
        <v>388</v>
      </c>
      <c r="BE113">
        <v>363</v>
      </c>
      <c r="BF113" t="s">
        <v>197</v>
      </c>
      <c r="BK113">
        <f t="shared" si="39"/>
        <v>15.821999999999999</v>
      </c>
      <c r="BL113" t="s">
        <v>388</v>
      </c>
      <c r="BM113">
        <v>54</v>
      </c>
      <c r="BN113" t="s">
        <v>197</v>
      </c>
      <c r="BO113">
        <v>6.3</v>
      </c>
      <c r="CE113">
        <v>6.01</v>
      </c>
      <c r="CI113">
        <v>61.9</v>
      </c>
      <c r="CJ113" t="s">
        <v>133</v>
      </c>
      <c r="CK113">
        <v>20.09</v>
      </c>
      <c r="CL113" t="s">
        <v>133</v>
      </c>
      <c r="CM113">
        <v>5.57</v>
      </c>
      <c r="CN113" t="s">
        <v>133</v>
      </c>
      <c r="CO113">
        <v>1.55</v>
      </c>
      <c r="CP113" t="s">
        <v>133</v>
      </c>
      <c r="CQ113">
        <v>10.5</v>
      </c>
      <c r="CR113" t="s">
        <v>133</v>
      </c>
      <c r="CS113">
        <v>0.33</v>
      </c>
      <c r="CT113" t="s">
        <v>133</v>
      </c>
      <c r="DF113" t="s">
        <v>191</v>
      </c>
      <c r="DG113" t="s">
        <v>192</v>
      </c>
      <c r="DH113" t="s">
        <v>378</v>
      </c>
      <c r="DI113" t="s">
        <v>200</v>
      </c>
      <c r="DJ113" t="s">
        <v>201</v>
      </c>
      <c r="DZ113">
        <v>6.72</v>
      </c>
      <c r="EA113">
        <v>2.31</v>
      </c>
      <c r="EB113" t="s">
        <v>133</v>
      </c>
      <c r="EC113">
        <v>3.08</v>
      </c>
      <c r="ED113">
        <f t="shared" si="40"/>
        <v>1.1719999999999999</v>
      </c>
      <c r="EE113" t="s">
        <v>388</v>
      </c>
      <c r="EF113">
        <v>4</v>
      </c>
      <c r="EG113" t="s">
        <v>197</v>
      </c>
      <c r="EH113">
        <f t="shared" si="41"/>
        <v>1.1719999999999999</v>
      </c>
      <c r="EI113" t="s">
        <v>388</v>
      </c>
      <c r="EJ113">
        <v>4</v>
      </c>
      <c r="EK113" t="s">
        <v>197</v>
      </c>
      <c r="EL113">
        <v>327</v>
      </c>
      <c r="EM113" t="s">
        <v>197</v>
      </c>
      <c r="EN113">
        <f t="shared" si="42"/>
        <v>15.821999999999999</v>
      </c>
      <c r="EO113" t="s">
        <v>388</v>
      </c>
      <c r="EP113">
        <v>54</v>
      </c>
      <c r="EQ113" t="s">
        <v>197</v>
      </c>
      <c r="ER113">
        <f t="shared" si="43"/>
        <v>15.821999999999999</v>
      </c>
      <c r="ES113" t="s">
        <v>388</v>
      </c>
      <c r="ET113">
        <v>54</v>
      </c>
      <c r="EU113" t="s">
        <v>197</v>
      </c>
      <c r="EV113">
        <f t="shared" si="44"/>
        <v>10.254999999999999</v>
      </c>
      <c r="EW113" t="s">
        <v>388</v>
      </c>
      <c r="EX113">
        <v>35</v>
      </c>
      <c r="EY113" t="s">
        <v>197</v>
      </c>
      <c r="EZ113">
        <f t="shared" si="45"/>
        <v>5.2739999999999995E-2</v>
      </c>
      <c r="FA113" t="s">
        <v>388</v>
      </c>
      <c r="FB113">
        <v>0.18</v>
      </c>
      <c r="FC113" t="s">
        <v>197</v>
      </c>
      <c r="FD113">
        <f t="shared" si="46"/>
        <v>3.2230000000000002E-2</v>
      </c>
      <c r="FE113" t="s">
        <v>388</v>
      </c>
      <c r="FF113">
        <v>0.11</v>
      </c>
      <c r="FG113" t="s">
        <v>197</v>
      </c>
    </row>
    <row r="114" spans="1:179" x14ac:dyDescent="0.35">
      <c r="B114" s="2">
        <v>41388</v>
      </c>
      <c r="G114" s="3"/>
      <c r="N114">
        <f t="shared" si="34"/>
        <v>11.719999999999999</v>
      </c>
      <c r="O114" t="s">
        <v>388</v>
      </c>
      <c r="P114" t="s">
        <v>173</v>
      </c>
      <c r="Q114" t="s">
        <v>197</v>
      </c>
      <c r="AE114">
        <f t="shared" si="50"/>
        <v>242.89699999999999</v>
      </c>
      <c r="AF114" t="s">
        <v>217</v>
      </c>
      <c r="AG114">
        <v>829</v>
      </c>
      <c r="AH114" t="s">
        <v>197</v>
      </c>
      <c r="AK114">
        <f t="shared" si="51"/>
        <v>95.810999999999993</v>
      </c>
      <c r="AL114" t="s">
        <v>388</v>
      </c>
      <c r="AQ114">
        <f t="shared" si="52"/>
        <v>411.37199999999996</v>
      </c>
      <c r="AR114" t="s">
        <v>388</v>
      </c>
      <c r="AS114">
        <v>1404</v>
      </c>
      <c r="AT114" t="s">
        <v>197</v>
      </c>
      <c r="BC114">
        <f t="shared" si="38"/>
        <v>53.911999999999999</v>
      </c>
      <c r="BD114" t="s">
        <v>388</v>
      </c>
      <c r="BE114">
        <v>184</v>
      </c>
      <c r="BF114" t="s">
        <v>197</v>
      </c>
      <c r="BK114">
        <f t="shared" si="39"/>
        <v>11.719999999999999</v>
      </c>
      <c r="BL114" t="s">
        <v>388</v>
      </c>
      <c r="BM114">
        <v>40</v>
      </c>
      <c r="BN114" t="s">
        <v>197</v>
      </c>
      <c r="BO114">
        <v>6</v>
      </c>
      <c r="CE114">
        <v>4.3</v>
      </c>
      <c r="CI114">
        <v>61.96</v>
      </c>
      <c r="CJ114" t="s">
        <v>133</v>
      </c>
      <c r="CK114">
        <v>13.5</v>
      </c>
      <c r="CL114" t="s">
        <v>133</v>
      </c>
      <c r="CM114">
        <v>7.4</v>
      </c>
      <c r="CN114" t="s">
        <v>133</v>
      </c>
      <c r="CO114">
        <v>1.55</v>
      </c>
      <c r="CP114" t="s">
        <v>133</v>
      </c>
      <c r="CQ114">
        <v>15</v>
      </c>
      <c r="CR114" t="s">
        <v>133</v>
      </c>
      <c r="CS114">
        <v>0.66</v>
      </c>
      <c r="CT114" t="s">
        <v>133</v>
      </c>
      <c r="DF114" t="s">
        <v>191</v>
      </c>
      <c r="DG114" t="s">
        <v>379</v>
      </c>
      <c r="DH114" t="s">
        <v>380</v>
      </c>
      <c r="DI114" t="s">
        <v>200</v>
      </c>
      <c r="DJ114" t="s">
        <v>201</v>
      </c>
      <c r="DZ114">
        <v>5.0599999999999996</v>
      </c>
      <c r="EA114">
        <v>2.4</v>
      </c>
      <c r="EB114" t="s">
        <v>133</v>
      </c>
      <c r="EC114">
        <v>4.59</v>
      </c>
      <c r="ED114">
        <f t="shared" si="40"/>
        <v>0.58599999999999997</v>
      </c>
      <c r="EE114" t="s">
        <v>388</v>
      </c>
      <c r="EF114">
        <v>2</v>
      </c>
      <c r="EG114" t="s">
        <v>197</v>
      </c>
      <c r="EH114">
        <f t="shared" si="41"/>
        <v>4.3949999999999996</v>
      </c>
      <c r="EI114" t="s">
        <v>388</v>
      </c>
      <c r="EJ114">
        <v>15</v>
      </c>
      <c r="EK114" t="s">
        <v>197</v>
      </c>
      <c r="EL114">
        <v>327</v>
      </c>
      <c r="EM114" t="s">
        <v>197</v>
      </c>
      <c r="EN114">
        <f t="shared" si="42"/>
        <v>11.719999999999999</v>
      </c>
      <c r="EO114" t="s">
        <v>388</v>
      </c>
      <c r="EP114">
        <v>40</v>
      </c>
      <c r="EQ114" t="s">
        <v>197</v>
      </c>
      <c r="ER114">
        <f t="shared" si="43"/>
        <v>0.20509999999999998</v>
      </c>
      <c r="ES114" t="s">
        <v>388</v>
      </c>
      <c r="ET114">
        <v>0.7</v>
      </c>
      <c r="EU114" t="s">
        <v>197</v>
      </c>
      <c r="EV114">
        <f t="shared" si="44"/>
        <v>5.274</v>
      </c>
      <c r="EW114" t="s">
        <v>388</v>
      </c>
      <c r="EX114">
        <v>18</v>
      </c>
      <c r="EY114" t="s">
        <v>197</v>
      </c>
      <c r="EZ114">
        <f t="shared" si="45"/>
        <v>3.2230000000000002E-2</v>
      </c>
      <c r="FA114" t="s">
        <v>388</v>
      </c>
      <c r="FB114">
        <v>0.11</v>
      </c>
      <c r="FC114" t="s">
        <v>197</v>
      </c>
      <c r="FD114">
        <f t="shared" si="46"/>
        <v>0.24318999999999996</v>
      </c>
      <c r="FE114" t="s">
        <v>388</v>
      </c>
      <c r="FF114">
        <v>0.83</v>
      </c>
      <c r="FG114" t="s">
        <v>197</v>
      </c>
    </row>
    <row r="115" spans="1:179" x14ac:dyDescent="0.35">
      <c r="B115" s="2">
        <v>42403</v>
      </c>
      <c r="G115" s="3"/>
      <c r="N115">
        <f t="shared" si="34"/>
        <v>13.770999999999999</v>
      </c>
      <c r="O115" t="s">
        <v>388</v>
      </c>
      <c r="P115" t="s">
        <v>372</v>
      </c>
      <c r="Q115" t="s">
        <v>197</v>
      </c>
      <c r="AE115">
        <f t="shared" si="50"/>
        <v>252.56599999999997</v>
      </c>
      <c r="AF115" t="s">
        <v>217</v>
      </c>
      <c r="AG115">
        <v>862</v>
      </c>
      <c r="AH115" t="s">
        <v>197</v>
      </c>
      <c r="AK115">
        <f t="shared" si="51"/>
        <v>110.16799999999999</v>
      </c>
      <c r="AL115" t="s">
        <v>388</v>
      </c>
      <c r="AQ115">
        <f t="shared" si="52"/>
        <v>421.334</v>
      </c>
      <c r="AR115" t="s">
        <v>388</v>
      </c>
      <c r="AS115">
        <v>1438</v>
      </c>
      <c r="AT115" t="s">
        <v>197</v>
      </c>
      <c r="BC115">
        <f t="shared" si="38"/>
        <v>112.80499999999999</v>
      </c>
      <c r="BD115" t="s">
        <v>388</v>
      </c>
      <c r="BE115">
        <v>385</v>
      </c>
      <c r="BF115" t="s">
        <v>197</v>
      </c>
      <c r="BK115">
        <f t="shared" si="39"/>
        <v>13.770999999999999</v>
      </c>
      <c r="BL115" t="s">
        <v>388</v>
      </c>
      <c r="BM115">
        <v>47</v>
      </c>
      <c r="BN115" t="s">
        <v>197</v>
      </c>
      <c r="BO115">
        <v>6.3</v>
      </c>
      <c r="CE115">
        <v>5.2</v>
      </c>
      <c r="CI115">
        <v>55.25</v>
      </c>
      <c r="CJ115" t="s">
        <v>133</v>
      </c>
      <c r="CK115">
        <v>24.67</v>
      </c>
      <c r="CL115" t="s">
        <v>133</v>
      </c>
      <c r="CM115">
        <v>7.41</v>
      </c>
      <c r="CN115" t="s">
        <v>133</v>
      </c>
      <c r="CO115">
        <v>1.57</v>
      </c>
      <c r="CP115" t="s">
        <v>133</v>
      </c>
      <c r="CQ115">
        <v>10.5</v>
      </c>
      <c r="CR115" t="s">
        <v>133</v>
      </c>
      <c r="CS115">
        <v>0.56999999999999995</v>
      </c>
      <c r="CT115" t="s">
        <v>133</v>
      </c>
      <c r="DF115" t="s">
        <v>191</v>
      </c>
      <c r="DG115" t="s">
        <v>379</v>
      </c>
      <c r="DH115" t="s">
        <v>381</v>
      </c>
      <c r="DI115" t="s">
        <v>200</v>
      </c>
      <c r="DJ115" t="s">
        <v>201</v>
      </c>
      <c r="DZ115">
        <v>5.81</v>
      </c>
      <c r="EA115">
        <v>2.16</v>
      </c>
      <c r="EB115" t="s">
        <v>133</v>
      </c>
      <c r="EC115">
        <v>2.2400000000000002</v>
      </c>
      <c r="ED115">
        <f t="shared" si="40"/>
        <v>0.879</v>
      </c>
      <c r="EE115" t="s">
        <v>388</v>
      </c>
      <c r="EF115">
        <v>3</v>
      </c>
      <c r="EG115" t="s">
        <v>197</v>
      </c>
      <c r="EH115">
        <f t="shared" si="41"/>
        <v>2.637</v>
      </c>
      <c r="EI115" t="s">
        <v>388</v>
      </c>
      <c r="EJ115">
        <v>9</v>
      </c>
      <c r="EK115" t="s">
        <v>197</v>
      </c>
      <c r="EL115">
        <v>376</v>
      </c>
      <c r="EM115" t="s">
        <v>197</v>
      </c>
      <c r="EN115">
        <f t="shared" si="42"/>
        <v>13.770999999999999</v>
      </c>
      <c r="EO115" t="s">
        <v>388</v>
      </c>
      <c r="EP115">
        <v>47</v>
      </c>
      <c r="EQ115" t="s">
        <v>197</v>
      </c>
      <c r="ER115">
        <f t="shared" si="43"/>
        <v>13.770999999999999</v>
      </c>
      <c r="ES115" t="s">
        <v>388</v>
      </c>
      <c r="ET115">
        <v>47</v>
      </c>
      <c r="EU115" t="s">
        <v>197</v>
      </c>
      <c r="EV115">
        <f t="shared" si="44"/>
        <v>5.3911999999999995</v>
      </c>
      <c r="EW115" t="s">
        <v>388</v>
      </c>
      <c r="EX115">
        <v>18.399999999999999</v>
      </c>
      <c r="EY115" t="s">
        <v>197</v>
      </c>
      <c r="EZ115">
        <f t="shared" si="45"/>
        <v>3.2230000000000002E-2</v>
      </c>
      <c r="FA115" t="s">
        <v>388</v>
      </c>
      <c r="FB115">
        <v>0.11</v>
      </c>
      <c r="FC115" t="s">
        <v>197</v>
      </c>
      <c r="FD115">
        <f t="shared" si="46"/>
        <v>3.2230000000000002E-2</v>
      </c>
      <c r="FE115" t="s">
        <v>388</v>
      </c>
      <c r="FF115">
        <v>0.11</v>
      </c>
      <c r="FG115" t="s">
        <v>197</v>
      </c>
    </row>
    <row r="116" spans="1:179" x14ac:dyDescent="0.35">
      <c r="A116" t="s">
        <v>617</v>
      </c>
      <c r="B116" s="2">
        <v>43678</v>
      </c>
      <c r="C116" t="s">
        <v>120</v>
      </c>
      <c r="D116" t="s">
        <v>121</v>
      </c>
      <c r="G116" s="3"/>
      <c r="N116">
        <f t="shared" si="34"/>
        <v>13.184999999999999</v>
      </c>
      <c r="O116" t="s">
        <v>388</v>
      </c>
      <c r="P116">
        <v>45</v>
      </c>
      <c r="Q116" t="s">
        <v>197</v>
      </c>
      <c r="AA116">
        <f t="shared" ref="AA116" si="54">AC116*0.293</f>
        <v>0.879</v>
      </c>
      <c r="AB116" t="s">
        <v>217</v>
      </c>
      <c r="AC116">
        <v>3</v>
      </c>
      <c r="AD116" t="s">
        <v>197</v>
      </c>
      <c r="AK116">
        <f t="shared" si="51"/>
        <v>56.548999999999999</v>
      </c>
      <c r="AL116" t="s">
        <v>388</v>
      </c>
      <c r="AU116">
        <f t="shared" ref="AU116" si="55">AW116*0.293</f>
        <v>27.834999999999997</v>
      </c>
      <c r="AV116" t="s">
        <v>388</v>
      </c>
      <c r="AW116">
        <v>95</v>
      </c>
      <c r="AX116" t="s">
        <v>197</v>
      </c>
      <c r="BC116">
        <f t="shared" si="38"/>
        <v>76.179999999999993</v>
      </c>
      <c r="BD116" t="s">
        <v>388</v>
      </c>
      <c r="BE116">
        <v>260</v>
      </c>
      <c r="BF116" t="s">
        <v>197</v>
      </c>
      <c r="DF116" t="s">
        <v>263</v>
      </c>
      <c r="DG116" t="s">
        <v>615</v>
      </c>
      <c r="DH116" t="s">
        <v>616</v>
      </c>
      <c r="DI116" t="s">
        <v>124</v>
      </c>
      <c r="DJ116" t="s">
        <v>618</v>
      </c>
      <c r="EL116">
        <v>193</v>
      </c>
      <c r="EM116" t="s">
        <v>197</v>
      </c>
      <c r="ER116">
        <f>ET116*0.293/1000</f>
        <v>0.17052599999999998</v>
      </c>
      <c r="ES116" t="s">
        <v>388</v>
      </c>
      <c r="ET116">
        <v>582</v>
      </c>
      <c r="EU116" t="s">
        <v>624</v>
      </c>
      <c r="EV116">
        <f>EX116*0.293/1000</f>
        <v>0.407856</v>
      </c>
      <c r="EW116" t="s">
        <v>388</v>
      </c>
      <c r="EX116">
        <v>1392</v>
      </c>
      <c r="EY116" t="s">
        <v>624</v>
      </c>
      <c r="FH116">
        <f>FJ116*0.293</f>
        <v>3.8089999999999997</v>
      </c>
      <c r="FI116" t="s">
        <v>388</v>
      </c>
      <c r="FJ116">
        <v>13</v>
      </c>
      <c r="FK116" t="s">
        <v>197</v>
      </c>
      <c r="FL116">
        <f>FN116*0.293/1000</f>
        <v>6.1529999999999994E-2</v>
      </c>
      <c r="FM116" t="s">
        <v>388</v>
      </c>
      <c r="FN116">
        <v>210</v>
      </c>
      <c r="FO116" t="s">
        <v>624</v>
      </c>
      <c r="FP116">
        <f>FR116*0.293/1000</f>
        <v>0.36917999999999995</v>
      </c>
      <c r="FQ116" t="s">
        <v>388</v>
      </c>
      <c r="FR116">
        <v>1260</v>
      </c>
      <c r="FS116" t="s">
        <v>624</v>
      </c>
    </row>
    <row r="117" spans="1:179" s="14" customFormat="1" x14ac:dyDescent="0.35">
      <c r="A117" s="14" t="s">
        <v>639</v>
      </c>
      <c r="B117" s="15">
        <v>43738</v>
      </c>
      <c r="G117" s="16"/>
      <c r="I117" s="14">
        <v>13.5</v>
      </c>
      <c r="N117" s="14">
        <f t="shared" si="34"/>
        <v>9.0830000000000002</v>
      </c>
      <c r="O117" s="14" t="s">
        <v>388</v>
      </c>
      <c r="P117" s="14">
        <v>31</v>
      </c>
      <c r="Q117" s="14" t="s">
        <v>197</v>
      </c>
      <c r="AE117" s="14">
        <f>AG117*0.293</f>
        <v>285.38200000000001</v>
      </c>
      <c r="AF117" s="14" t="s">
        <v>217</v>
      </c>
      <c r="AG117" s="14">
        <v>974</v>
      </c>
      <c r="AH117" s="14" t="s">
        <v>197</v>
      </c>
      <c r="AK117" s="14">
        <f t="shared" si="51"/>
        <v>80.867999999999995</v>
      </c>
      <c r="AL117" s="14" t="s">
        <v>388</v>
      </c>
      <c r="AQ117" s="14">
        <f>AS117*0.293</f>
        <v>653.09699999999998</v>
      </c>
      <c r="AR117" s="14" t="s">
        <v>388</v>
      </c>
      <c r="AS117" s="14">
        <v>2229</v>
      </c>
      <c r="AT117" s="14" t="s">
        <v>197</v>
      </c>
      <c r="BC117" s="14">
        <f t="shared" si="38"/>
        <v>91.12299999999999</v>
      </c>
      <c r="BD117" s="14" t="s">
        <v>388</v>
      </c>
      <c r="BE117" s="14">
        <v>311</v>
      </c>
      <c r="BF117" s="14" t="s">
        <v>197</v>
      </c>
      <c r="BK117" s="14">
        <f t="shared" ref="BK117" si="56">BM117*0.293</f>
        <v>19.044999999999998</v>
      </c>
      <c r="BL117" s="14" t="s">
        <v>388</v>
      </c>
      <c r="BM117" s="14">
        <v>65</v>
      </c>
      <c r="BN117" s="14" t="s">
        <v>197</v>
      </c>
      <c r="BO117" s="14">
        <v>6.5</v>
      </c>
      <c r="CI117" s="14">
        <v>69.87</v>
      </c>
      <c r="CJ117" s="14" t="s">
        <v>133</v>
      </c>
      <c r="CK117" s="14">
        <v>12.27</v>
      </c>
      <c r="CL117" s="14" t="s">
        <v>133</v>
      </c>
      <c r="CM117" s="14">
        <v>4.43</v>
      </c>
      <c r="CN117" s="14" t="s">
        <v>133</v>
      </c>
      <c r="CO117" s="14">
        <v>1.77</v>
      </c>
      <c r="CP117" s="14" t="s">
        <v>133</v>
      </c>
      <c r="CQ117" s="14">
        <v>7.5</v>
      </c>
      <c r="CR117" s="14" t="s">
        <v>133</v>
      </c>
      <c r="CS117" s="14">
        <v>0.16</v>
      </c>
      <c r="CT117" s="14" t="s">
        <v>133</v>
      </c>
      <c r="DF117" s="14" t="s">
        <v>263</v>
      </c>
      <c r="DG117" s="14" t="s">
        <v>615</v>
      </c>
      <c r="DH117" s="14" t="s">
        <v>638</v>
      </c>
      <c r="DI117" s="14" t="s">
        <v>200</v>
      </c>
      <c r="DJ117" s="14" t="s">
        <v>618</v>
      </c>
      <c r="EA117" s="14">
        <v>3</v>
      </c>
      <c r="EB117" s="14" t="s">
        <v>133</v>
      </c>
      <c r="EC117" s="14">
        <v>4.29</v>
      </c>
      <c r="ED117" s="14">
        <f t="shared" si="40"/>
        <v>3.2229999999999999</v>
      </c>
      <c r="EE117" s="14" t="s">
        <v>388</v>
      </c>
      <c r="EF117" s="14">
        <v>11</v>
      </c>
      <c r="EG117" s="14" t="s">
        <v>197</v>
      </c>
      <c r="EH117" s="14">
        <f t="shared" ref="EH117" si="57">EJ117*0.293</f>
        <v>3.8089999999999997</v>
      </c>
      <c r="EI117" s="14" t="s">
        <v>388</v>
      </c>
      <c r="EJ117" s="14">
        <v>13</v>
      </c>
      <c r="EK117" s="14" t="s">
        <v>197</v>
      </c>
      <c r="EL117" s="14">
        <v>276</v>
      </c>
      <c r="EM117" s="14" t="s">
        <v>197</v>
      </c>
      <c r="EN117" s="14">
        <f t="shared" ref="EN117" si="58">EP117*0.293</f>
        <v>0.58599999999999997</v>
      </c>
      <c r="EO117" s="14" t="s">
        <v>388</v>
      </c>
      <c r="EP117" s="14">
        <v>2</v>
      </c>
      <c r="EQ117" s="14" t="s">
        <v>197</v>
      </c>
      <c r="ER117" s="14">
        <f t="shared" ref="ER117" si="59">ET117*0.293</f>
        <v>0.26369999999999999</v>
      </c>
      <c r="ES117" s="14" t="s">
        <v>388</v>
      </c>
      <c r="ET117" s="14">
        <v>0.9</v>
      </c>
      <c r="EU117" s="14" t="s">
        <v>197</v>
      </c>
      <c r="EV117" s="14">
        <f>EX117*0.293</f>
        <v>7.8523999999999994</v>
      </c>
      <c r="EW117" s="14" t="s">
        <v>388</v>
      </c>
      <c r="EX117" s="14">
        <v>26.8</v>
      </c>
      <c r="EY117" s="14" t="s">
        <v>197</v>
      </c>
      <c r="EZ117" s="14">
        <f>FB117*0.293</f>
        <v>3.8089999999999999E-2</v>
      </c>
      <c r="FA117" s="14" t="s">
        <v>388</v>
      </c>
      <c r="FB117" s="14">
        <v>0.13</v>
      </c>
      <c r="FC117" s="14" t="s">
        <v>197</v>
      </c>
      <c r="FD117" s="14">
        <f>FF117*0.293</f>
        <v>3.2230000000000002E-2</v>
      </c>
      <c r="FE117" s="14" t="s">
        <v>388</v>
      </c>
      <c r="FF117" s="14">
        <v>0.11</v>
      </c>
      <c r="FG117" s="14" t="s">
        <v>197</v>
      </c>
      <c r="FH117" s="14">
        <f>FJ117*0.293</f>
        <v>12.013</v>
      </c>
      <c r="FI117" s="14" t="s">
        <v>388</v>
      </c>
      <c r="FJ117" s="14">
        <v>41</v>
      </c>
      <c r="FK117" s="14" t="s">
        <v>197</v>
      </c>
      <c r="FL117">
        <f t="shared" ref="FL117:FL136" si="60">FN117*0.293/1000</f>
        <v>0.25783999999999996</v>
      </c>
      <c r="FM117" s="14" t="s">
        <v>388</v>
      </c>
      <c r="FN117" s="14">
        <v>880</v>
      </c>
      <c r="FO117" t="s">
        <v>624</v>
      </c>
      <c r="FP117" s="14">
        <f>FR117*0.293</f>
        <v>7.9109999999999996</v>
      </c>
      <c r="FQ117" s="14" t="s">
        <v>388</v>
      </c>
      <c r="FR117" s="14">
        <v>27</v>
      </c>
      <c r="FS117" s="14" t="s">
        <v>197</v>
      </c>
      <c r="FT117" s="14">
        <f>FV117*0.293</f>
        <v>2.4904999999999999</v>
      </c>
      <c r="FU117" s="14" t="s">
        <v>388</v>
      </c>
      <c r="FV117" s="14">
        <v>8.5</v>
      </c>
      <c r="FW117" s="14" t="s">
        <v>197</v>
      </c>
    </row>
    <row r="118" spans="1:179" s="14" customFormat="1" x14ac:dyDescent="0.35">
      <c r="A118" s="14" t="s">
        <v>650</v>
      </c>
      <c r="B118" s="17">
        <v>38652</v>
      </c>
      <c r="D118" s="14" t="s">
        <v>121</v>
      </c>
      <c r="G118" s="16"/>
      <c r="N118" s="14">
        <f>P118*0.293</f>
        <v>27.565440000000002</v>
      </c>
      <c r="O118" s="14" t="s">
        <v>388</v>
      </c>
      <c r="P118" s="18">
        <v>94.080000000000013</v>
      </c>
      <c r="Q118" s="14" t="s">
        <v>197</v>
      </c>
      <c r="AE118" s="14">
        <f>AG118*0.293</f>
        <v>261.87168000000003</v>
      </c>
      <c r="AG118" s="18">
        <v>893.7600000000001</v>
      </c>
      <c r="AH118" s="14" t="s">
        <v>197</v>
      </c>
      <c r="AK118" s="14">
        <f>AM118*0.293</f>
        <v>123.38816000000001</v>
      </c>
      <c r="AL118" s="14" t="s">
        <v>388</v>
      </c>
      <c r="AM118" s="18">
        <v>421.12000000000006</v>
      </c>
      <c r="AN118" s="14" t="s">
        <v>197</v>
      </c>
      <c r="AQ118" s="14">
        <f>AS118*0.293</f>
        <v>949.69503999999995</v>
      </c>
      <c r="AR118" s="14" t="s">
        <v>388</v>
      </c>
      <c r="AS118" s="18">
        <v>3241.28</v>
      </c>
      <c r="AT118" s="14" t="s">
        <v>197</v>
      </c>
      <c r="AY118" s="14">
        <f>BA118*0.293</f>
        <v>126.01344</v>
      </c>
      <c r="AZ118" s="14" t="s">
        <v>388</v>
      </c>
      <c r="BA118" s="18">
        <v>430.08000000000004</v>
      </c>
      <c r="BB118" s="14" t="s">
        <v>197</v>
      </c>
      <c r="BG118" s="14">
        <f>BI118*0.293</f>
        <v>17.72064</v>
      </c>
      <c r="BH118" s="14" t="s">
        <v>388</v>
      </c>
      <c r="BI118" s="18">
        <v>60.480000000000004</v>
      </c>
      <c r="BJ118" s="14" t="s">
        <v>197</v>
      </c>
      <c r="BO118" s="14">
        <v>6.3</v>
      </c>
      <c r="BT118" s="14">
        <v>2.98</v>
      </c>
      <c r="BU118" s="14" t="s">
        <v>133</v>
      </c>
      <c r="CE118" s="18">
        <v>9.4899981419546648</v>
      </c>
      <c r="CI118" s="16">
        <v>68.25</v>
      </c>
      <c r="CJ118" s="14" t="s">
        <v>133</v>
      </c>
      <c r="CK118" s="16">
        <v>15.09</v>
      </c>
      <c r="CL118" s="14" t="s">
        <v>133</v>
      </c>
      <c r="CM118" s="16">
        <v>4.55</v>
      </c>
      <c r="CN118" s="14" t="s">
        <v>133</v>
      </c>
      <c r="CO118" s="16">
        <v>1.1100000000000001</v>
      </c>
      <c r="CP118" s="14" t="s">
        <v>133</v>
      </c>
      <c r="CQ118" s="16">
        <v>10.5</v>
      </c>
      <c r="CR118" s="14" t="s">
        <v>133</v>
      </c>
      <c r="CS118" s="16">
        <v>0.52</v>
      </c>
      <c r="CT118" s="14" t="s">
        <v>133</v>
      </c>
      <c r="DF118" s="14" t="s">
        <v>263</v>
      </c>
      <c r="DG118" s="14" t="s">
        <v>651</v>
      </c>
      <c r="DH118" s="14" t="s">
        <v>652</v>
      </c>
      <c r="DI118" s="14" t="s">
        <v>653</v>
      </c>
      <c r="DZ118" s="18">
        <v>10.6</v>
      </c>
      <c r="EC118" s="18">
        <v>4.5228628230616303</v>
      </c>
      <c r="ED118" s="14">
        <f>EF118*0.293</f>
        <v>4.5942400000000001</v>
      </c>
      <c r="EE118" s="14" t="s">
        <v>388</v>
      </c>
      <c r="EF118" s="18">
        <v>15.680000000000001</v>
      </c>
      <c r="EG118" s="14" t="s">
        <v>197</v>
      </c>
      <c r="EH118" s="14">
        <f>EJ118*0.293</f>
        <v>3.2159680000000006</v>
      </c>
      <c r="EI118" s="14" t="s">
        <v>388</v>
      </c>
      <c r="EJ118" s="18">
        <v>10.976000000000003</v>
      </c>
      <c r="EK118" s="14" t="s">
        <v>197</v>
      </c>
      <c r="EN118" s="14">
        <f>EP118*0.293</f>
        <v>3.2816000000000001</v>
      </c>
      <c r="EO118" s="14" t="s">
        <v>388</v>
      </c>
      <c r="EP118" s="18">
        <v>11.200000000000001</v>
      </c>
      <c r="EQ118" s="14" t="s">
        <v>197</v>
      </c>
      <c r="ER118" s="14">
        <f>ET118*0.293</f>
        <v>0.5119296000000001</v>
      </c>
      <c r="ES118" s="14" t="s">
        <v>388</v>
      </c>
      <c r="ET118" s="18">
        <v>1.7472000000000003</v>
      </c>
      <c r="EU118" s="14" t="s">
        <v>197</v>
      </c>
      <c r="EV118" s="14">
        <f>EX118*0.293</f>
        <v>7.1407616000000012</v>
      </c>
      <c r="EW118" s="14" t="s">
        <v>388</v>
      </c>
      <c r="EX118" s="18">
        <v>24.371200000000005</v>
      </c>
      <c r="EY118" s="14" t="s">
        <v>197</v>
      </c>
      <c r="EZ118" s="14">
        <f t="shared" ref="EZ118:EZ136" si="61">FB118*0.293</f>
        <v>0.1181376</v>
      </c>
      <c r="FA118" s="14" t="s">
        <v>388</v>
      </c>
      <c r="FB118" s="18">
        <v>0.4032</v>
      </c>
      <c r="FC118" s="14" t="s">
        <v>197</v>
      </c>
      <c r="FD118" s="14">
        <f t="shared" ref="FD118:FD136" si="62">FF118*0.293</f>
        <v>3.2815999999999998E-2</v>
      </c>
      <c r="FE118" s="14" t="s">
        <v>388</v>
      </c>
      <c r="FF118" s="18">
        <v>0.112</v>
      </c>
      <c r="FG118" s="14" t="s">
        <v>197</v>
      </c>
      <c r="FJ118" s="16"/>
      <c r="FL118" s="14">
        <f t="shared" si="60"/>
        <v>0.26580959999999998</v>
      </c>
      <c r="FM118" s="14" t="s">
        <v>388</v>
      </c>
      <c r="FN118" s="18">
        <v>907.2</v>
      </c>
      <c r="FO118" s="14" t="s">
        <v>624</v>
      </c>
      <c r="FP118" s="14">
        <f>FR118*0.293</f>
        <v>14.43904</v>
      </c>
      <c r="FQ118" s="14" t="s">
        <v>388</v>
      </c>
      <c r="FR118" s="18">
        <v>49.28</v>
      </c>
      <c r="FS118" s="14" t="s">
        <v>197</v>
      </c>
      <c r="FT118" s="14">
        <f>FV118*0.293</f>
        <v>1.4307776000000001</v>
      </c>
      <c r="FU118" s="14" t="s">
        <v>388</v>
      </c>
      <c r="FV118" s="18">
        <v>4.8832000000000004</v>
      </c>
      <c r="FW118" s="14" t="s">
        <v>197</v>
      </c>
    </row>
    <row r="119" spans="1:179" s="14" customFormat="1" x14ac:dyDescent="0.35">
      <c r="A119" s="14" t="s">
        <v>654</v>
      </c>
      <c r="B119" s="17">
        <v>39008</v>
      </c>
      <c r="D119" s="14" t="s">
        <v>121</v>
      </c>
      <c r="G119" s="16"/>
      <c r="N119" s="14">
        <f t="shared" ref="N119:N136" si="63">P119*0.293</f>
        <v>17.72064</v>
      </c>
      <c r="O119" s="14" t="s">
        <v>388</v>
      </c>
      <c r="P119" s="18">
        <v>60.480000000000004</v>
      </c>
      <c r="Q119" s="14" t="s">
        <v>197</v>
      </c>
      <c r="AE119" s="14">
        <f t="shared" ref="AE119:AE136" si="64">AG119*0.293</f>
        <v>495.52160000000003</v>
      </c>
      <c r="AG119" s="18">
        <v>1691.2000000000003</v>
      </c>
      <c r="AK119" s="14">
        <f t="shared" ref="AK119:AK136" si="65">AM119*0.293</f>
        <v>80.727360000000004</v>
      </c>
      <c r="AL119" s="14" t="s">
        <v>388</v>
      </c>
      <c r="AM119" s="18">
        <v>275.52000000000004</v>
      </c>
      <c r="AN119" s="14" t="s">
        <v>197</v>
      </c>
      <c r="AQ119" s="14">
        <f t="shared" ref="AQ119:AQ136" si="66">AS119*0.293</f>
        <v>659.60160000000008</v>
      </c>
      <c r="AR119" s="14" t="s">
        <v>388</v>
      </c>
      <c r="AS119" s="18">
        <v>2251.2000000000003</v>
      </c>
      <c r="AT119" s="14" t="s">
        <v>197</v>
      </c>
      <c r="AY119" s="14">
        <f t="shared" ref="AY119:AY136" si="67">BA119*0.293</f>
        <v>56.443519999999999</v>
      </c>
      <c r="AZ119" s="14" t="s">
        <v>388</v>
      </c>
      <c r="BA119" s="18">
        <v>192.64000000000001</v>
      </c>
      <c r="BB119" s="14" t="s">
        <v>197</v>
      </c>
      <c r="BG119" s="14">
        <f t="shared" ref="BG119:BG136" si="68">BI119*0.293</f>
        <v>10.50112</v>
      </c>
      <c r="BH119" s="14" t="s">
        <v>388</v>
      </c>
      <c r="BI119" s="18">
        <v>35.840000000000003</v>
      </c>
      <c r="BO119" s="14">
        <v>6</v>
      </c>
      <c r="BT119" s="14">
        <v>2.04</v>
      </c>
      <c r="BU119" s="14" t="s">
        <v>133</v>
      </c>
      <c r="CE119" s="18">
        <v>6.1710609438870305</v>
      </c>
      <c r="CI119" s="16">
        <v>69.209999999999994</v>
      </c>
      <c r="CJ119" s="14" t="s">
        <v>133</v>
      </c>
      <c r="CK119" s="16">
        <v>9.8699999999999992</v>
      </c>
      <c r="CL119" s="14" t="s">
        <v>133</v>
      </c>
      <c r="CM119" s="16">
        <v>4.34</v>
      </c>
      <c r="CN119" s="14" t="s">
        <v>133</v>
      </c>
      <c r="CO119" s="16">
        <v>0.96</v>
      </c>
      <c r="CP119" s="14" t="s">
        <v>133</v>
      </c>
      <c r="CQ119" s="16">
        <v>15</v>
      </c>
      <c r="CR119" s="14" t="s">
        <v>133</v>
      </c>
      <c r="CS119" s="16">
        <v>0.61</v>
      </c>
      <c r="CT119" s="14" t="s">
        <v>133</v>
      </c>
      <c r="DF119" s="14" t="s">
        <v>263</v>
      </c>
      <c r="DG119" s="14" t="s">
        <v>672</v>
      </c>
      <c r="DJ119" s="14" t="s">
        <v>688</v>
      </c>
      <c r="DZ119" s="18">
        <v>7.26</v>
      </c>
      <c r="EC119" s="18">
        <v>7.0121580547112465</v>
      </c>
      <c r="ED119" s="14">
        <f t="shared" ref="ED119:ED136" si="69">EF119*0.293</f>
        <v>2.4940159999999998</v>
      </c>
      <c r="EE119" s="14" t="s">
        <v>388</v>
      </c>
      <c r="EF119" s="18">
        <v>8.5120000000000005</v>
      </c>
      <c r="EH119" s="14">
        <f t="shared" ref="EH119:EH136" si="70">EJ119*0.293</f>
        <v>3.8722880000000006</v>
      </c>
      <c r="EI119" s="14" t="s">
        <v>388</v>
      </c>
      <c r="EJ119" s="18">
        <v>13.216000000000003</v>
      </c>
      <c r="EK119" s="14" t="s">
        <v>197</v>
      </c>
      <c r="EN119" s="14">
        <f t="shared" ref="EN119:EN136" si="71">EP119*0.293</f>
        <v>2.6252800000000001</v>
      </c>
      <c r="EO119" s="14" t="s">
        <v>388</v>
      </c>
      <c r="EP119" s="18">
        <v>8.9600000000000009</v>
      </c>
      <c r="ER119" s="14">
        <f t="shared" ref="ER119:ER136" si="72">ET119*0.293</f>
        <v>0.36097600000000002</v>
      </c>
      <c r="ES119" s="14" t="s">
        <v>388</v>
      </c>
      <c r="ET119" s="18">
        <v>1.2320000000000002</v>
      </c>
      <c r="EV119" s="14">
        <f t="shared" ref="EV119:EV136" si="73">EX119*0.293</f>
        <v>6.8454176000000002</v>
      </c>
      <c r="EW119" s="14" t="s">
        <v>388</v>
      </c>
      <c r="EX119" s="18">
        <v>23.363200000000003</v>
      </c>
      <c r="EY119" s="14" t="s">
        <v>197</v>
      </c>
      <c r="EZ119" s="14">
        <f t="shared" si="61"/>
        <v>0.15751680000000001</v>
      </c>
      <c r="FA119" s="14" t="s">
        <v>388</v>
      </c>
      <c r="FB119" s="18">
        <v>0.53760000000000008</v>
      </c>
      <c r="FC119" s="14" t="s">
        <v>197</v>
      </c>
      <c r="FD119" s="14">
        <f t="shared" si="62"/>
        <v>3.2815999999999998E-2</v>
      </c>
      <c r="FE119" s="14" t="s">
        <v>388</v>
      </c>
      <c r="FF119" s="18">
        <v>0.112</v>
      </c>
      <c r="FG119" s="14" t="s">
        <v>197</v>
      </c>
      <c r="FJ119" s="16"/>
      <c r="FL119" s="14">
        <f t="shared" si="60"/>
        <v>0.22117984000000002</v>
      </c>
      <c r="FM119" s="14" t="s">
        <v>388</v>
      </c>
      <c r="FN119" s="18">
        <v>754.88000000000011</v>
      </c>
      <c r="FO119" s="14" t="s">
        <v>624</v>
      </c>
      <c r="FP119" s="14">
        <f t="shared" ref="FP119:FP136" si="74">FR119*0.293</f>
        <v>15.095359999999999</v>
      </c>
      <c r="FQ119" s="14" t="s">
        <v>388</v>
      </c>
      <c r="FR119" s="18">
        <v>51.52</v>
      </c>
      <c r="FS119" s="14" t="s">
        <v>197</v>
      </c>
      <c r="FT119" s="14">
        <f t="shared" ref="FT119:FT136" si="75">FV119*0.293</f>
        <v>2.3758783999999999</v>
      </c>
      <c r="FU119" s="14" t="s">
        <v>388</v>
      </c>
      <c r="FV119" s="18">
        <v>8.1088000000000005</v>
      </c>
    </row>
    <row r="120" spans="1:179" s="14" customFormat="1" x14ac:dyDescent="0.35">
      <c r="A120" s="14" t="s">
        <v>655</v>
      </c>
      <c r="B120" s="17">
        <v>39106</v>
      </c>
      <c r="D120" s="14" t="s">
        <v>121</v>
      </c>
      <c r="G120" s="16"/>
      <c r="N120" s="14">
        <f t="shared" si="63"/>
        <v>17.72064</v>
      </c>
      <c r="O120" s="14" t="s">
        <v>388</v>
      </c>
      <c r="P120" s="18">
        <v>60.480000000000004</v>
      </c>
      <c r="Q120" s="14" t="s">
        <v>197</v>
      </c>
      <c r="AE120" s="14">
        <f t="shared" si="64"/>
        <v>343.25536000000005</v>
      </c>
      <c r="AG120" s="18">
        <v>1171.5200000000002</v>
      </c>
      <c r="AK120" s="14">
        <f t="shared" si="65"/>
        <v>107.63647999999999</v>
      </c>
      <c r="AL120" s="14" t="s">
        <v>388</v>
      </c>
      <c r="AM120" s="18">
        <v>367.36</v>
      </c>
      <c r="AN120" s="14" t="s">
        <v>197</v>
      </c>
      <c r="AQ120" s="14">
        <f t="shared" si="66"/>
        <v>470.58144000000004</v>
      </c>
      <c r="AR120" s="14" t="s">
        <v>388</v>
      </c>
      <c r="AS120" s="18">
        <v>1606.0800000000002</v>
      </c>
      <c r="AT120" s="14" t="s">
        <v>197</v>
      </c>
      <c r="AY120" s="14">
        <f t="shared" si="67"/>
        <v>56.443519999999999</v>
      </c>
      <c r="AZ120" s="14" t="s">
        <v>388</v>
      </c>
      <c r="BA120" s="18">
        <v>192.64000000000001</v>
      </c>
      <c r="BB120" s="14" t="s">
        <v>197</v>
      </c>
      <c r="BG120" s="14">
        <f t="shared" si="68"/>
        <v>15.75168</v>
      </c>
      <c r="BH120" s="14" t="s">
        <v>388</v>
      </c>
      <c r="BI120" s="18">
        <v>53.760000000000005</v>
      </c>
      <c r="BO120" s="14">
        <v>6.2</v>
      </c>
      <c r="BT120" s="14">
        <v>2.0499999999999998</v>
      </c>
      <c r="BU120" s="14" t="s">
        <v>133</v>
      </c>
      <c r="CE120" s="18">
        <v>4.9820828688220002</v>
      </c>
      <c r="CI120" s="16">
        <v>63.34</v>
      </c>
      <c r="CJ120" s="14" t="s">
        <v>133</v>
      </c>
      <c r="CK120" s="16">
        <v>12.66</v>
      </c>
      <c r="CL120" s="14" t="s">
        <v>133</v>
      </c>
      <c r="CM120" s="16">
        <v>7.43</v>
      </c>
      <c r="CN120" s="14" t="s">
        <v>133</v>
      </c>
      <c r="CO120" s="16">
        <v>1.84</v>
      </c>
      <c r="CP120" s="14" t="s">
        <v>133</v>
      </c>
      <c r="CQ120" s="16">
        <v>12</v>
      </c>
      <c r="CR120" s="14" t="s">
        <v>133</v>
      </c>
      <c r="CS120" s="16">
        <v>2.75</v>
      </c>
      <c r="CT120" s="14" t="s">
        <v>133</v>
      </c>
      <c r="DF120" s="14" t="s">
        <v>263</v>
      </c>
      <c r="DG120" s="14" t="s">
        <v>673</v>
      </c>
      <c r="DJ120" s="14" t="s">
        <v>618</v>
      </c>
      <c r="DZ120" s="18">
        <v>5.66</v>
      </c>
      <c r="EC120" s="18">
        <v>5.0031595576619274</v>
      </c>
      <c r="ED120" s="14">
        <f t="shared" si="69"/>
        <v>1.1157440000000001</v>
      </c>
      <c r="EE120" s="14" t="s">
        <v>388</v>
      </c>
      <c r="EF120" s="18">
        <v>3.8080000000000003</v>
      </c>
      <c r="EH120" s="14">
        <f t="shared" si="70"/>
        <v>1.5751679999999999</v>
      </c>
      <c r="EI120" s="14" t="s">
        <v>388</v>
      </c>
      <c r="EJ120" s="18">
        <v>5.3760000000000003</v>
      </c>
      <c r="EK120" s="14" t="s">
        <v>197</v>
      </c>
      <c r="EN120" s="14">
        <f t="shared" si="71"/>
        <v>9.1884800000000002</v>
      </c>
      <c r="EO120" s="14" t="s">
        <v>388</v>
      </c>
      <c r="EP120" s="18">
        <v>31.360000000000003</v>
      </c>
      <c r="ER120" s="14">
        <f t="shared" si="72"/>
        <v>0.17064319999999999</v>
      </c>
      <c r="ES120" s="14" t="s">
        <v>388</v>
      </c>
      <c r="ET120" s="18">
        <v>0.58240000000000003</v>
      </c>
      <c r="EV120" s="14">
        <f t="shared" si="73"/>
        <v>7.3245312000000009</v>
      </c>
      <c r="EW120" s="14" t="s">
        <v>388</v>
      </c>
      <c r="EX120" s="18">
        <v>24.998400000000004</v>
      </c>
      <c r="EY120" s="14" t="s">
        <v>197</v>
      </c>
      <c r="EZ120" s="14">
        <f t="shared" si="61"/>
        <v>0.19689599999999999</v>
      </c>
      <c r="FA120" s="14" t="s">
        <v>388</v>
      </c>
      <c r="FB120" s="18">
        <v>0.67200000000000004</v>
      </c>
      <c r="FC120" s="14" t="s">
        <v>197</v>
      </c>
      <c r="FD120" s="14">
        <f t="shared" si="62"/>
        <v>3.2815999999999998E-2</v>
      </c>
      <c r="FE120" s="14" t="s">
        <v>388</v>
      </c>
      <c r="FF120" s="18">
        <v>0.112</v>
      </c>
      <c r="FG120" s="14" t="s">
        <v>197</v>
      </c>
      <c r="FJ120" s="16"/>
      <c r="FL120" s="14">
        <f t="shared" si="60"/>
        <v>0.22052352000000003</v>
      </c>
      <c r="FM120" s="14" t="s">
        <v>388</v>
      </c>
      <c r="FN120" s="18">
        <v>752.6400000000001</v>
      </c>
      <c r="FO120" s="14" t="s">
        <v>624</v>
      </c>
      <c r="FP120" s="14">
        <f t="shared" si="74"/>
        <v>6.5632000000000001</v>
      </c>
      <c r="FQ120" s="14" t="s">
        <v>388</v>
      </c>
      <c r="FR120" s="18">
        <v>22.400000000000002</v>
      </c>
      <c r="FS120" s="14" t="s">
        <v>197</v>
      </c>
      <c r="FT120" s="14">
        <f t="shared" si="75"/>
        <v>2.1199136000000003</v>
      </c>
      <c r="FU120" s="14" t="s">
        <v>388</v>
      </c>
      <c r="FV120" s="18">
        <v>7.2352000000000007</v>
      </c>
    </row>
    <row r="121" spans="1:179" s="14" customFormat="1" x14ac:dyDescent="0.35">
      <c r="A121" s="14" t="s">
        <v>656</v>
      </c>
      <c r="B121" s="17">
        <v>39106</v>
      </c>
      <c r="D121" s="14" t="s">
        <v>121</v>
      </c>
      <c r="G121" s="16"/>
      <c r="N121" s="14">
        <f t="shared" si="63"/>
        <v>15.75168</v>
      </c>
      <c r="O121" s="14" t="s">
        <v>388</v>
      </c>
      <c r="P121" s="18">
        <v>53.760000000000005</v>
      </c>
      <c r="Q121" s="14" t="s">
        <v>197</v>
      </c>
      <c r="AE121" s="14">
        <f t="shared" si="64"/>
        <v>407.57472000000001</v>
      </c>
      <c r="AG121" s="18">
        <v>1391.0400000000002</v>
      </c>
      <c r="AK121" s="14">
        <f t="shared" si="65"/>
        <v>70.882559999999998</v>
      </c>
      <c r="AL121" s="14" t="s">
        <v>388</v>
      </c>
      <c r="AM121" s="18">
        <v>241.92000000000002</v>
      </c>
      <c r="AN121" s="14" t="s">
        <v>197</v>
      </c>
      <c r="AQ121" s="14">
        <f t="shared" si="66"/>
        <v>463.36192</v>
      </c>
      <c r="AR121" s="14" t="s">
        <v>388</v>
      </c>
      <c r="AS121" s="18">
        <v>1581.44</v>
      </c>
      <c r="AT121" s="14" t="s">
        <v>197</v>
      </c>
      <c r="AY121" s="14">
        <f t="shared" si="67"/>
        <v>59.068800000000003</v>
      </c>
      <c r="AZ121" s="14" t="s">
        <v>388</v>
      </c>
      <c r="BA121" s="18">
        <v>201.60000000000002</v>
      </c>
      <c r="BB121" s="14" t="s">
        <v>197</v>
      </c>
      <c r="BG121" s="14">
        <f t="shared" si="68"/>
        <v>11.813760000000002</v>
      </c>
      <c r="BH121" s="14" t="s">
        <v>388</v>
      </c>
      <c r="BI121" s="18">
        <v>40.320000000000007</v>
      </c>
      <c r="BO121" s="14">
        <v>5.7</v>
      </c>
      <c r="BT121" s="14">
        <v>2.2200000000000002</v>
      </c>
      <c r="BU121" s="14" t="s">
        <v>133</v>
      </c>
      <c r="CE121" s="18">
        <v>4.6907395020438489</v>
      </c>
      <c r="CI121" s="16">
        <v>57.21</v>
      </c>
      <c r="CJ121" s="14" t="s">
        <v>133</v>
      </c>
      <c r="CK121" s="16">
        <v>12.16</v>
      </c>
      <c r="CL121" s="14" t="s">
        <v>133</v>
      </c>
      <c r="CM121" s="16">
        <v>4.49</v>
      </c>
      <c r="CN121" s="14" t="s">
        <v>133</v>
      </c>
      <c r="CO121" s="16">
        <v>1.27</v>
      </c>
      <c r="CP121" s="14" t="s">
        <v>133</v>
      </c>
      <c r="CQ121" s="16">
        <v>24</v>
      </c>
      <c r="CR121" s="14" t="s">
        <v>133</v>
      </c>
      <c r="CS121" s="16">
        <v>0.9</v>
      </c>
      <c r="CT121" s="14" t="s">
        <v>133</v>
      </c>
      <c r="DF121" s="14" t="s">
        <v>263</v>
      </c>
      <c r="DG121" s="14" t="s">
        <v>674</v>
      </c>
      <c r="DJ121" s="14" t="s">
        <v>618</v>
      </c>
      <c r="DZ121" s="18">
        <v>6.17</v>
      </c>
      <c r="EC121" s="18">
        <v>4.7047697368421053</v>
      </c>
      <c r="ED121" s="14">
        <f t="shared" si="69"/>
        <v>0.918848</v>
      </c>
      <c r="EE121" s="14" t="s">
        <v>388</v>
      </c>
      <c r="EF121" s="18">
        <v>3.1360000000000001</v>
      </c>
      <c r="EH121" s="14">
        <f t="shared" si="70"/>
        <v>1.1813760000000002</v>
      </c>
      <c r="EI121" s="14" t="s">
        <v>388</v>
      </c>
      <c r="EJ121" s="18">
        <v>4.0320000000000009</v>
      </c>
      <c r="EK121" s="14" t="s">
        <v>197</v>
      </c>
      <c r="EN121" s="14">
        <f t="shared" si="71"/>
        <v>3.2816000000000001</v>
      </c>
      <c r="EO121" s="14" t="s">
        <v>388</v>
      </c>
      <c r="EP121" s="18">
        <v>11.200000000000001</v>
      </c>
      <c r="ER121" s="14">
        <f t="shared" si="72"/>
        <v>0.32816000000000001</v>
      </c>
      <c r="ES121" s="14" t="s">
        <v>388</v>
      </c>
      <c r="ET121" s="18">
        <v>1.1200000000000001</v>
      </c>
      <c r="EV121" s="14">
        <f t="shared" si="73"/>
        <v>10.107328000000001</v>
      </c>
      <c r="EW121" s="14" t="s">
        <v>388</v>
      </c>
      <c r="EX121" s="18">
        <v>34.496000000000002</v>
      </c>
      <c r="EY121" s="14" t="s">
        <v>197</v>
      </c>
      <c r="EZ121" s="14">
        <f t="shared" si="61"/>
        <v>0.17720640000000001</v>
      </c>
      <c r="FA121" s="14" t="s">
        <v>388</v>
      </c>
      <c r="FB121" s="18">
        <v>0.60480000000000012</v>
      </c>
      <c r="FC121" s="14" t="s">
        <v>197</v>
      </c>
      <c r="FD121" s="14">
        <f t="shared" si="62"/>
        <v>3.2815999999999998E-2</v>
      </c>
      <c r="FE121" s="14" t="s">
        <v>388</v>
      </c>
      <c r="FF121" s="18">
        <v>0.112</v>
      </c>
      <c r="FG121" s="14" t="s">
        <v>197</v>
      </c>
      <c r="FJ121" s="16"/>
      <c r="FL121" s="14">
        <f t="shared" si="60"/>
        <v>0.22774304000000001</v>
      </c>
      <c r="FM121" s="14" t="s">
        <v>388</v>
      </c>
      <c r="FN121" s="18">
        <v>777.28000000000009</v>
      </c>
      <c r="FO121" s="14" t="s">
        <v>624</v>
      </c>
      <c r="FP121" s="14">
        <f t="shared" si="74"/>
        <v>13.782720000000001</v>
      </c>
      <c r="FQ121" s="14" t="s">
        <v>388</v>
      </c>
      <c r="FR121" s="18">
        <v>47.040000000000006</v>
      </c>
      <c r="FS121" s="14" t="s">
        <v>197</v>
      </c>
      <c r="FT121" s="14">
        <f t="shared" si="75"/>
        <v>2.7434175999999999</v>
      </c>
      <c r="FU121" s="14" t="s">
        <v>388</v>
      </c>
      <c r="FV121" s="18">
        <v>9.3632000000000009</v>
      </c>
    </row>
    <row r="122" spans="1:179" s="14" customFormat="1" x14ac:dyDescent="0.35">
      <c r="A122" s="14" t="s">
        <v>657</v>
      </c>
      <c r="B122" s="17">
        <v>39380</v>
      </c>
      <c r="D122" s="14" t="s">
        <v>121</v>
      </c>
      <c r="G122" s="16"/>
      <c r="N122" s="14">
        <f t="shared" si="63"/>
        <v>17.72064</v>
      </c>
      <c r="O122" s="14" t="s">
        <v>388</v>
      </c>
      <c r="P122" s="18">
        <v>60.480000000000004</v>
      </c>
      <c r="Q122" s="14" t="s">
        <v>197</v>
      </c>
      <c r="AE122" s="14">
        <f t="shared" si="64"/>
        <v>327.50368000000003</v>
      </c>
      <c r="AG122" s="18">
        <v>1117.7600000000002</v>
      </c>
      <c r="AK122" s="14">
        <f t="shared" si="65"/>
        <v>89.915840000000017</v>
      </c>
      <c r="AL122" s="14" t="s">
        <v>388</v>
      </c>
      <c r="AM122" s="18">
        <v>306.88000000000005</v>
      </c>
      <c r="AN122" s="14" t="s">
        <v>197</v>
      </c>
      <c r="AQ122" s="14">
        <f t="shared" si="66"/>
        <v>488.95840000000004</v>
      </c>
      <c r="AR122" s="14" t="s">
        <v>388</v>
      </c>
      <c r="AS122" s="18">
        <v>1668.8000000000002</v>
      </c>
      <c r="AT122" s="14" t="s">
        <v>197</v>
      </c>
      <c r="AY122" s="14">
        <f t="shared" si="67"/>
        <v>45.942399999999999</v>
      </c>
      <c r="AZ122" s="14" t="s">
        <v>388</v>
      </c>
      <c r="BA122" s="18">
        <v>156.80000000000001</v>
      </c>
      <c r="BB122" s="14" t="s">
        <v>197</v>
      </c>
      <c r="BG122" s="14">
        <f t="shared" si="68"/>
        <v>23.627520000000004</v>
      </c>
      <c r="BH122" s="14" t="s">
        <v>388</v>
      </c>
      <c r="BI122" s="18">
        <v>80.640000000000015</v>
      </c>
      <c r="BO122" s="14">
        <v>5.6</v>
      </c>
      <c r="BT122" s="14">
        <v>2.25</v>
      </c>
      <c r="BU122" s="14" t="s">
        <v>133</v>
      </c>
      <c r="CE122" s="18">
        <v>4.9828037904124862</v>
      </c>
      <c r="CI122" s="16">
        <v>54.54</v>
      </c>
      <c r="CJ122" s="14" t="s">
        <v>133</v>
      </c>
      <c r="CK122" s="16">
        <v>8.5399999999999991</v>
      </c>
      <c r="CL122" s="14" t="s">
        <v>133</v>
      </c>
      <c r="CM122" s="16">
        <v>5.14</v>
      </c>
      <c r="CN122" s="14" t="s">
        <v>133</v>
      </c>
      <c r="CO122" s="16">
        <v>2.29</v>
      </c>
      <c r="CP122" s="14" t="s">
        <v>133</v>
      </c>
      <c r="CQ122" s="16">
        <v>27</v>
      </c>
      <c r="CR122" s="14" t="s">
        <v>133</v>
      </c>
      <c r="CS122" s="16">
        <v>2.44</v>
      </c>
      <c r="CT122" s="14" t="s">
        <v>133</v>
      </c>
      <c r="DF122" s="14" t="s">
        <v>263</v>
      </c>
      <c r="DG122" s="14" t="s">
        <v>675</v>
      </c>
      <c r="DJ122" s="14" t="s">
        <v>688</v>
      </c>
      <c r="DZ122" s="18">
        <v>6.83</v>
      </c>
      <c r="EC122" s="18">
        <v>6.3864168618266985</v>
      </c>
      <c r="ED122" s="14">
        <f t="shared" si="69"/>
        <v>11.157440000000001</v>
      </c>
      <c r="EE122" s="14" t="s">
        <v>388</v>
      </c>
      <c r="EF122" s="18">
        <v>38.080000000000005</v>
      </c>
      <c r="EH122" s="14">
        <f t="shared" si="70"/>
        <v>3.8722880000000006</v>
      </c>
      <c r="EI122" s="14" t="s">
        <v>388</v>
      </c>
      <c r="EJ122" s="18">
        <v>13.216000000000003</v>
      </c>
      <c r="EK122" s="14" t="s">
        <v>197</v>
      </c>
      <c r="EN122" s="14">
        <f t="shared" si="71"/>
        <v>9.8447999999999993</v>
      </c>
      <c r="EO122" s="14" t="s">
        <v>388</v>
      </c>
      <c r="EP122" s="18">
        <v>33.6</v>
      </c>
      <c r="ER122" s="14">
        <f t="shared" si="72"/>
        <v>0.29534400000000005</v>
      </c>
      <c r="ES122" s="14" t="s">
        <v>388</v>
      </c>
      <c r="ET122" s="18">
        <v>1.0080000000000002</v>
      </c>
      <c r="EV122" s="14">
        <f t="shared" si="73"/>
        <v>14.3537184</v>
      </c>
      <c r="EW122" s="14" t="s">
        <v>388</v>
      </c>
      <c r="EX122" s="18">
        <v>48.988800000000005</v>
      </c>
      <c r="EY122" s="14" t="s">
        <v>197</v>
      </c>
      <c r="EZ122" s="14">
        <f t="shared" si="61"/>
        <v>0.15095360000000002</v>
      </c>
      <c r="FA122" s="14" t="s">
        <v>388</v>
      </c>
      <c r="FB122" s="18">
        <v>0.5152000000000001</v>
      </c>
      <c r="FC122" s="14" t="s">
        <v>197</v>
      </c>
      <c r="FD122" s="14">
        <f t="shared" si="62"/>
        <v>3.2815999999999998E-2</v>
      </c>
      <c r="FE122" s="14" t="s">
        <v>388</v>
      </c>
      <c r="FF122" s="18">
        <v>0.112</v>
      </c>
      <c r="FG122" s="14" t="s">
        <v>197</v>
      </c>
      <c r="FJ122" s="16"/>
      <c r="FL122" s="14">
        <f t="shared" si="60"/>
        <v>0.22774304000000001</v>
      </c>
      <c r="FM122" s="14" t="s">
        <v>388</v>
      </c>
      <c r="FN122" s="18">
        <v>777.28000000000009</v>
      </c>
      <c r="FO122" s="14" t="s">
        <v>624</v>
      </c>
      <c r="FP122" s="14">
        <f t="shared" si="74"/>
        <v>23.627520000000004</v>
      </c>
      <c r="FQ122" s="14" t="s">
        <v>388</v>
      </c>
      <c r="FR122" s="18">
        <v>80.640000000000015</v>
      </c>
      <c r="FS122" s="14" t="s">
        <v>197</v>
      </c>
      <c r="FT122" s="14">
        <f t="shared" si="75"/>
        <v>3.6228864000000001</v>
      </c>
      <c r="FU122" s="14" t="s">
        <v>388</v>
      </c>
      <c r="FV122" s="18">
        <v>12.364800000000001</v>
      </c>
    </row>
    <row r="123" spans="1:179" s="14" customFormat="1" x14ac:dyDescent="0.35">
      <c r="A123" s="14" t="s">
        <v>658</v>
      </c>
      <c r="B123" s="17">
        <v>39468</v>
      </c>
      <c r="D123" s="14" t="s">
        <v>121</v>
      </c>
      <c r="G123" s="16"/>
      <c r="N123" s="14">
        <f t="shared" si="63"/>
        <v>12.470079999999999</v>
      </c>
      <c r="O123" s="14" t="s">
        <v>388</v>
      </c>
      <c r="P123" s="18">
        <v>42.56</v>
      </c>
      <c r="Q123" s="14" t="s">
        <v>197</v>
      </c>
      <c r="AE123" s="14">
        <f t="shared" si="64"/>
        <v>229.05568000000002</v>
      </c>
      <c r="AG123" s="18">
        <v>781.7600000000001</v>
      </c>
      <c r="AK123" s="14">
        <f t="shared" si="65"/>
        <v>118.79392000000001</v>
      </c>
      <c r="AL123" s="14" t="s">
        <v>388</v>
      </c>
      <c r="AM123" s="18">
        <v>405.44000000000005</v>
      </c>
      <c r="AN123" s="14" t="s">
        <v>197</v>
      </c>
      <c r="AQ123" s="14">
        <f t="shared" si="66"/>
        <v>857.81024000000002</v>
      </c>
      <c r="AR123" s="14" t="s">
        <v>388</v>
      </c>
      <c r="AS123" s="18">
        <v>2927.6800000000003</v>
      </c>
      <c r="AT123" s="14" t="s">
        <v>197</v>
      </c>
      <c r="AY123" s="14">
        <f t="shared" si="67"/>
        <v>89.259520000000009</v>
      </c>
      <c r="AZ123" s="14" t="s">
        <v>388</v>
      </c>
      <c r="BA123" s="18">
        <v>304.64000000000004</v>
      </c>
      <c r="BB123" s="14" t="s">
        <v>197</v>
      </c>
      <c r="BG123" s="14">
        <f t="shared" si="68"/>
        <v>19.033280000000001</v>
      </c>
      <c r="BH123" s="14" t="s">
        <v>388</v>
      </c>
      <c r="BI123" s="18">
        <v>64.960000000000008</v>
      </c>
      <c r="BO123" s="14">
        <v>6.8</v>
      </c>
      <c r="BT123" s="14">
        <v>2.27</v>
      </c>
      <c r="BU123" s="14" t="s">
        <v>133</v>
      </c>
      <c r="CE123" s="18">
        <v>8.3363006317354138</v>
      </c>
      <c r="CI123" s="16">
        <v>76.08</v>
      </c>
      <c r="CJ123" s="14" t="s">
        <v>133</v>
      </c>
      <c r="CK123" s="16">
        <v>13.19</v>
      </c>
      <c r="CL123" s="14" t="s">
        <v>133</v>
      </c>
      <c r="CM123" s="16">
        <v>5.4</v>
      </c>
      <c r="CN123" s="14" t="s">
        <v>133</v>
      </c>
      <c r="CO123" s="16">
        <v>1.47</v>
      </c>
      <c r="CP123" s="14" t="s">
        <v>133</v>
      </c>
      <c r="CQ123" s="16">
        <v>3</v>
      </c>
      <c r="CR123" s="14" t="s">
        <v>133</v>
      </c>
      <c r="CS123" s="16">
        <v>0.91</v>
      </c>
      <c r="CT123" s="14" t="s">
        <v>133</v>
      </c>
      <c r="DF123" s="14" t="s">
        <v>263</v>
      </c>
      <c r="DG123" s="14" t="s">
        <v>676</v>
      </c>
      <c r="DJ123" s="14" t="s">
        <v>618</v>
      </c>
      <c r="DZ123" s="18">
        <v>8.59</v>
      </c>
      <c r="EC123" s="18">
        <v>5.7680060652009102</v>
      </c>
      <c r="ED123" s="14">
        <f t="shared" si="69"/>
        <v>3.4128640000000003</v>
      </c>
      <c r="EE123" s="14" t="s">
        <v>388</v>
      </c>
      <c r="EF123" s="18">
        <v>11.648000000000001</v>
      </c>
      <c r="EH123" s="14">
        <f t="shared" si="70"/>
        <v>5.7756160000000003</v>
      </c>
      <c r="EI123" s="14" t="s">
        <v>388</v>
      </c>
      <c r="EJ123" s="18">
        <v>19.712000000000003</v>
      </c>
      <c r="EK123" s="14" t="s">
        <v>197</v>
      </c>
      <c r="EN123" s="14">
        <f t="shared" si="71"/>
        <v>4.5942400000000001</v>
      </c>
      <c r="EO123" s="14" t="s">
        <v>388</v>
      </c>
      <c r="EP123" s="18">
        <v>15.680000000000001</v>
      </c>
      <c r="ER123" s="14">
        <f t="shared" si="72"/>
        <v>0.17720640000000001</v>
      </c>
      <c r="ES123" s="14" t="s">
        <v>388</v>
      </c>
      <c r="ET123" s="18">
        <v>0.60480000000000012</v>
      </c>
      <c r="EV123" s="14">
        <f t="shared" si="73"/>
        <v>8.1055519999999994</v>
      </c>
      <c r="EW123" s="14" t="s">
        <v>388</v>
      </c>
      <c r="EX123" s="18">
        <v>27.664000000000001</v>
      </c>
      <c r="EY123" s="14" t="s">
        <v>197</v>
      </c>
      <c r="EZ123" s="14">
        <f t="shared" si="61"/>
        <v>0.21658560000000002</v>
      </c>
      <c r="FA123" s="14" t="s">
        <v>388</v>
      </c>
      <c r="FB123" s="18">
        <v>0.73920000000000008</v>
      </c>
      <c r="FC123" s="14" t="s">
        <v>197</v>
      </c>
      <c r="FD123" s="14">
        <f t="shared" si="62"/>
        <v>3.2815999999999998E-2</v>
      </c>
      <c r="FE123" s="14" t="s">
        <v>388</v>
      </c>
      <c r="FF123" s="18">
        <v>0.112</v>
      </c>
      <c r="FG123" s="14" t="s">
        <v>197</v>
      </c>
      <c r="FJ123" s="16"/>
      <c r="FL123" s="14">
        <f t="shared" si="60"/>
        <v>0.18376960000000001</v>
      </c>
      <c r="FM123" s="14" t="s">
        <v>388</v>
      </c>
      <c r="FN123" s="18">
        <v>627.20000000000005</v>
      </c>
      <c r="FO123" s="14" t="s">
        <v>624</v>
      </c>
      <c r="FP123" s="14">
        <f t="shared" si="74"/>
        <v>10.50112</v>
      </c>
      <c r="FQ123" s="14" t="s">
        <v>388</v>
      </c>
      <c r="FR123" s="18">
        <v>35.840000000000003</v>
      </c>
      <c r="FS123" s="14" t="s">
        <v>197</v>
      </c>
      <c r="FT123" s="14">
        <f t="shared" si="75"/>
        <v>2.0542815999999999</v>
      </c>
      <c r="FU123" s="14" t="s">
        <v>388</v>
      </c>
      <c r="FV123" s="18">
        <v>7.0112000000000005</v>
      </c>
    </row>
    <row r="124" spans="1:179" s="14" customFormat="1" x14ac:dyDescent="0.35">
      <c r="A124" s="14" t="s">
        <v>659</v>
      </c>
      <c r="B124" s="17">
        <v>39468</v>
      </c>
      <c r="D124" s="14" t="s">
        <v>121</v>
      </c>
      <c r="G124" s="16"/>
      <c r="N124" s="14">
        <f t="shared" si="63"/>
        <v>12.470079999999999</v>
      </c>
      <c r="O124" s="14" t="s">
        <v>388</v>
      </c>
      <c r="P124" s="18">
        <v>42.56</v>
      </c>
      <c r="Q124" s="14" t="s">
        <v>197</v>
      </c>
      <c r="AE124" s="14">
        <f t="shared" si="64"/>
        <v>292.71872000000002</v>
      </c>
      <c r="AG124" s="18">
        <v>999.04000000000008</v>
      </c>
      <c r="AK124" s="14">
        <f t="shared" si="65"/>
        <v>100.41696</v>
      </c>
      <c r="AL124" s="14" t="s">
        <v>388</v>
      </c>
      <c r="AM124" s="18">
        <v>342.72</v>
      </c>
      <c r="AN124" s="14" t="s">
        <v>197</v>
      </c>
      <c r="AQ124" s="14">
        <f t="shared" si="66"/>
        <v>693.73024000000009</v>
      </c>
      <c r="AR124" s="14" t="s">
        <v>388</v>
      </c>
      <c r="AS124" s="18">
        <v>2367.6800000000003</v>
      </c>
      <c r="AT124" s="14" t="s">
        <v>197</v>
      </c>
      <c r="AY124" s="14">
        <f t="shared" si="67"/>
        <v>59.725120000000004</v>
      </c>
      <c r="AZ124" s="14" t="s">
        <v>388</v>
      </c>
      <c r="BA124" s="18">
        <v>203.84000000000003</v>
      </c>
      <c r="BB124" s="14" t="s">
        <v>197</v>
      </c>
      <c r="BG124" s="14">
        <f t="shared" si="68"/>
        <v>20.345920000000003</v>
      </c>
      <c r="BH124" s="14" t="s">
        <v>388</v>
      </c>
      <c r="BI124" s="18">
        <v>69.440000000000012</v>
      </c>
      <c r="BO124" s="14">
        <v>6.6</v>
      </c>
      <c r="BT124" s="14">
        <v>1.99</v>
      </c>
      <c r="BU124" s="14" t="s">
        <v>133</v>
      </c>
      <c r="CE124" s="18">
        <v>6.6370903010033446</v>
      </c>
      <c r="CI124" s="16">
        <v>74.86</v>
      </c>
      <c r="CJ124" s="14" t="s">
        <v>133</v>
      </c>
      <c r="CK124" s="16">
        <v>10.74</v>
      </c>
      <c r="CL124" s="14" t="s">
        <v>133</v>
      </c>
      <c r="CM124" s="16">
        <v>5.56</v>
      </c>
      <c r="CN124" s="14" t="s">
        <v>133</v>
      </c>
      <c r="CO124" s="16">
        <v>1.91</v>
      </c>
      <c r="CP124" s="14" t="s">
        <v>133</v>
      </c>
      <c r="CQ124" s="16">
        <v>6</v>
      </c>
      <c r="CR124" s="14" t="s">
        <v>133</v>
      </c>
      <c r="CS124" s="16">
        <v>0.94</v>
      </c>
      <c r="CT124" s="14" t="s">
        <v>133</v>
      </c>
      <c r="DF124" s="14" t="s">
        <v>263</v>
      </c>
      <c r="DG124" s="14" t="s">
        <v>264</v>
      </c>
      <c r="DJ124" s="14" t="s">
        <v>618</v>
      </c>
      <c r="DZ124" s="18">
        <v>7.06</v>
      </c>
      <c r="EC124" s="18">
        <v>6.9702048417132216</v>
      </c>
      <c r="ED124" s="14">
        <f t="shared" si="69"/>
        <v>3.0847040000000003</v>
      </c>
      <c r="EE124" s="14" t="s">
        <v>388</v>
      </c>
      <c r="EF124" s="18">
        <v>10.528000000000002</v>
      </c>
      <c r="EH124" s="14">
        <f t="shared" si="70"/>
        <v>5.7756160000000003</v>
      </c>
      <c r="EI124" s="14" t="s">
        <v>388</v>
      </c>
      <c r="EJ124" s="18">
        <v>19.712000000000003</v>
      </c>
      <c r="EK124" s="14" t="s">
        <v>197</v>
      </c>
      <c r="EN124" s="14">
        <f t="shared" si="71"/>
        <v>3.9379200000000001</v>
      </c>
      <c r="EO124" s="14" t="s">
        <v>388</v>
      </c>
      <c r="EP124" s="18">
        <v>13.440000000000001</v>
      </c>
      <c r="ER124" s="14">
        <f t="shared" si="72"/>
        <v>0.14649999999999999</v>
      </c>
      <c r="ES124" s="14" t="s">
        <v>388</v>
      </c>
      <c r="ET124" s="18">
        <v>0.5</v>
      </c>
      <c r="EV124" s="14">
        <f t="shared" si="73"/>
        <v>7.2982783999999992</v>
      </c>
      <c r="EW124" s="14" t="s">
        <v>388</v>
      </c>
      <c r="EX124" s="18">
        <v>24.908799999999999</v>
      </c>
      <c r="EY124" s="14" t="s">
        <v>197</v>
      </c>
      <c r="EZ124" s="14">
        <f t="shared" si="61"/>
        <v>0.20345920000000001</v>
      </c>
      <c r="FA124" s="14" t="s">
        <v>388</v>
      </c>
      <c r="FB124" s="18">
        <v>0.69440000000000002</v>
      </c>
      <c r="FC124" s="14" t="s">
        <v>197</v>
      </c>
      <c r="FD124" s="14">
        <f t="shared" si="62"/>
        <v>3.2815999999999998E-2</v>
      </c>
      <c r="FE124" s="14" t="s">
        <v>388</v>
      </c>
      <c r="FF124" s="18">
        <v>0.112</v>
      </c>
      <c r="FG124" s="14" t="s">
        <v>197</v>
      </c>
      <c r="FJ124" s="16"/>
      <c r="FL124" s="14">
        <f t="shared" si="60"/>
        <v>0.18114432</v>
      </c>
      <c r="FM124" s="14" t="s">
        <v>388</v>
      </c>
      <c r="FN124" s="18">
        <v>618.24</v>
      </c>
      <c r="FO124" s="14" t="s">
        <v>624</v>
      </c>
      <c r="FP124" s="14">
        <f t="shared" si="74"/>
        <v>12.470079999999999</v>
      </c>
      <c r="FQ124" s="14" t="s">
        <v>388</v>
      </c>
      <c r="FR124" s="18">
        <v>42.56</v>
      </c>
      <c r="FS124" s="14" t="s">
        <v>197</v>
      </c>
      <c r="FT124" s="14">
        <f t="shared" si="75"/>
        <v>2.1067871999999999</v>
      </c>
      <c r="FU124" s="14" t="s">
        <v>388</v>
      </c>
      <c r="FV124" s="18">
        <v>7.1904000000000003</v>
      </c>
    </row>
    <row r="125" spans="1:179" s="14" customFormat="1" x14ac:dyDescent="0.35">
      <c r="A125" s="14" t="s">
        <v>660</v>
      </c>
      <c r="B125" s="17">
        <v>40079</v>
      </c>
      <c r="D125" s="14" t="s">
        <v>121</v>
      </c>
      <c r="G125" s="16"/>
      <c r="N125" s="14">
        <f t="shared" si="63"/>
        <v>50.536640000000006</v>
      </c>
      <c r="O125" s="14" t="s">
        <v>388</v>
      </c>
      <c r="P125" s="18">
        <v>172.48000000000002</v>
      </c>
      <c r="Q125" s="14" t="s">
        <v>197</v>
      </c>
      <c r="AE125" s="14">
        <f t="shared" si="64"/>
        <v>466.64352000000002</v>
      </c>
      <c r="AG125" s="18">
        <v>1592.64</v>
      </c>
      <c r="AK125" s="14">
        <f t="shared" si="65"/>
        <v>93.853760000000008</v>
      </c>
      <c r="AL125" s="14" t="s">
        <v>388</v>
      </c>
      <c r="AM125" s="18">
        <v>320.32000000000005</v>
      </c>
      <c r="AN125" s="14" t="s">
        <v>197</v>
      </c>
      <c r="AQ125" s="14">
        <f t="shared" si="66"/>
        <v>987.10528000000011</v>
      </c>
      <c r="AR125" s="14" t="s">
        <v>388</v>
      </c>
      <c r="AS125" s="18">
        <v>3368.9600000000005</v>
      </c>
      <c r="AT125" s="14" t="s">
        <v>197</v>
      </c>
      <c r="AY125" s="14">
        <f t="shared" si="67"/>
        <v>108.2928</v>
      </c>
      <c r="AZ125" s="14" t="s">
        <v>388</v>
      </c>
      <c r="BA125" s="18">
        <v>369.6</v>
      </c>
      <c r="BB125" s="14" t="s">
        <v>197</v>
      </c>
      <c r="BG125" s="14">
        <f t="shared" si="68"/>
        <v>27.565440000000002</v>
      </c>
      <c r="BH125" s="14" t="s">
        <v>388</v>
      </c>
      <c r="BI125" s="18">
        <v>94.080000000000013</v>
      </c>
      <c r="BO125" s="14">
        <v>6.1</v>
      </c>
      <c r="BT125" s="14">
        <v>2.2400000000000002</v>
      </c>
      <c r="BU125" s="14" t="s">
        <v>133</v>
      </c>
      <c r="CE125" s="18">
        <v>9.5109420289855073</v>
      </c>
      <c r="CI125" s="16">
        <v>68.36</v>
      </c>
      <c r="CJ125" s="14" t="s">
        <v>133</v>
      </c>
      <c r="CK125" s="16">
        <v>12.5</v>
      </c>
      <c r="CL125" s="14" t="s">
        <v>133</v>
      </c>
      <c r="CM125" s="16">
        <v>3.33</v>
      </c>
      <c r="CN125" s="14" t="s">
        <v>133</v>
      </c>
      <c r="CO125" s="16">
        <v>1.66</v>
      </c>
      <c r="CP125" s="14" t="s">
        <v>133</v>
      </c>
      <c r="CQ125" s="16">
        <v>13.5</v>
      </c>
      <c r="CR125" s="14" t="s">
        <v>133</v>
      </c>
      <c r="CS125" s="16">
        <v>0.61</v>
      </c>
      <c r="CT125" s="14" t="s">
        <v>133</v>
      </c>
      <c r="DF125" s="14" t="s">
        <v>263</v>
      </c>
      <c r="DG125" s="14" t="s">
        <v>677</v>
      </c>
      <c r="DJ125" s="14" t="s">
        <v>618</v>
      </c>
      <c r="DZ125" s="18">
        <v>11</v>
      </c>
      <c r="EC125" s="18">
        <v>5.4687999999999999</v>
      </c>
      <c r="ED125" s="14">
        <f t="shared" si="69"/>
        <v>5.4474560000000007</v>
      </c>
      <c r="EE125" s="14" t="s">
        <v>388</v>
      </c>
      <c r="EF125" s="18">
        <v>18.592000000000002</v>
      </c>
      <c r="EH125" s="14">
        <f t="shared" si="70"/>
        <v>14.176512000000001</v>
      </c>
      <c r="EI125" s="14" t="s">
        <v>388</v>
      </c>
      <c r="EJ125" s="18">
        <v>48.384000000000007</v>
      </c>
      <c r="EK125" s="14" t="s">
        <v>197</v>
      </c>
      <c r="EN125" s="14">
        <f t="shared" si="71"/>
        <v>3.9379200000000001</v>
      </c>
      <c r="EO125" s="14" t="s">
        <v>388</v>
      </c>
      <c r="EP125" s="18">
        <v>13.440000000000001</v>
      </c>
      <c r="ER125" s="14">
        <f t="shared" si="72"/>
        <v>0.29534400000000005</v>
      </c>
      <c r="ES125" s="14" t="s">
        <v>388</v>
      </c>
      <c r="ET125" s="18">
        <v>1.0080000000000002</v>
      </c>
      <c r="EV125" s="14">
        <f t="shared" si="73"/>
        <v>12.785113600000001</v>
      </c>
      <c r="EW125" s="14" t="s">
        <v>388</v>
      </c>
      <c r="EX125" s="18">
        <v>43.635200000000005</v>
      </c>
      <c r="EY125" s="14" t="s">
        <v>197</v>
      </c>
      <c r="EZ125" s="14">
        <f t="shared" si="61"/>
        <v>0.40035519999999997</v>
      </c>
      <c r="FA125" s="14" t="s">
        <v>388</v>
      </c>
      <c r="FB125" s="18">
        <v>1.3664000000000001</v>
      </c>
      <c r="FC125" s="14" t="s">
        <v>197</v>
      </c>
      <c r="FD125" s="14">
        <f t="shared" si="62"/>
        <v>3.2815999999999998E-2</v>
      </c>
      <c r="FE125" s="14" t="s">
        <v>388</v>
      </c>
      <c r="FF125" s="18">
        <v>0.112</v>
      </c>
      <c r="FG125" s="14" t="s">
        <v>197</v>
      </c>
      <c r="FJ125" s="16"/>
      <c r="FL125" s="14">
        <f t="shared" si="60"/>
        <v>0.33012896000000003</v>
      </c>
      <c r="FM125" s="14" t="s">
        <v>388</v>
      </c>
      <c r="FN125" s="18">
        <v>1126.72</v>
      </c>
      <c r="FO125" s="14" t="s">
        <v>624</v>
      </c>
      <c r="FP125" s="14">
        <f t="shared" si="74"/>
        <v>19.689599999999999</v>
      </c>
      <c r="FQ125" s="14" t="s">
        <v>388</v>
      </c>
      <c r="FR125" s="18">
        <v>67.2</v>
      </c>
      <c r="FS125" s="14" t="s">
        <v>197</v>
      </c>
      <c r="FT125" s="14">
        <f t="shared" si="75"/>
        <v>3.5178752000000002</v>
      </c>
      <c r="FU125" s="14" t="s">
        <v>388</v>
      </c>
      <c r="FV125" s="18">
        <v>12.006400000000001</v>
      </c>
    </row>
    <row r="126" spans="1:179" s="14" customFormat="1" x14ac:dyDescent="0.35">
      <c r="A126" s="14" t="s">
        <v>661</v>
      </c>
      <c r="B126" s="17">
        <v>40079</v>
      </c>
      <c r="D126" s="14" t="s">
        <v>121</v>
      </c>
      <c r="G126" s="16"/>
      <c r="N126" s="14">
        <f t="shared" si="63"/>
        <v>30.190719999999999</v>
      </c>
      <c r="O126" s="14" t="s">
        <v>388</v>
      </c>
      <c r="P126" s="18">
        <v>103.04</v>
      </c>
      <c r="Q126" s="14" t="s">
        <v>197</v>
      </c>
      <c r="AE126" s="14">
        <f t="shared" si="64"/>
        <v>450.89184</v>
      </c>
      <c r="AG126" s="18">
        <v>1538.88</v>
      </c>
      <c r="AK126" s="14">
        <f t="shared" si="65"/>
        <v>120.76288</v>
      </c>
      <c r="AL126" s="14" t="s">
        <v>388</v>
      </c>
      <c r="AM126" s="18">
        <v>412.16</v>
      </c>
      <c r="AN126" s="14" t="s">
        <v>197</v>
      </c>
      <c r="AQ126" s="14">
        <f t="shared" si="66"/>
        <v>865.02976000000001</v>
      </c>
      <c r="AR126" s="14" t="s">
        <v>388</v>
      </c>
      <c r="AS126" s="18">
        <v>2952.32</v>
      </c>
      <c r="AT126" s="14" t="s">
        <v>197</v>
      </c>
      <c r="AY126" s="14">
        <f t="shared" si="67"/>
        <v>89.915840000000017</v>
      </c>
      <c r="AZ126" s="14" t="s">
        <v>388</v>
      </c>
      <c r="BA126" s="18">
        <v>306.88000000000005</v>
      </c>
      <c r="BB126" s="14" t="s">
        <v>197</v>
      </c>
      <c r="BG126" s="14">
        <f t="shared" si="68"/>
        <v>22.9712</v>
      </c>
      <c r="BH126" s="14" t="s">
        <v>388</v>
      </c>
      <c r="BI126" s="18">
        <v>78.400000000000006</v>
      </c>
      <c r="BO126" s="14">
        <v>6</v>
      </c>
      <c r="BT126" s="14">
        <v>2.5299999999999998</v>
      </c>
      <c r="BU126" s="14" t="s">
        <v>133</v>
      </c>
      <c r="CE126" s="18">
        <v>8.4000798959494603</v>
      </c>
      <c r="CI126" s="16">
        <v>66.7</v>
      </c>
      <c r="CJ126" s="14" t="s">
        <v>133</v>
      </c>
      <c r="CK126" s="16">
        <v>11.56</v>
      </c>
      <c r="CL126" s="14" t="s">
        <v>133</v>
      </c>
      <c r="CM126" s="16">
        <v>4.78</v>
      </c>
      <c r="CN126" s="14" t="s">
        <v>133</v>
      </c>
      <c r="CO126" s="16">
        <v>1.54</v>
      </c>
      <c r="CP126" s="14" t="s">
        <v>133</v>
      </c>
      <c r="CQ126" s="16">
        <v>15</v>
      </c>
      <c r="CR126" s="14" t="s">
        <v>133</v>
      </c>
      <c r="CS126" s="16">
        <v>0.45</v>
      </c>
      <c r="CT126" s="14" t="s">
        <v>133</v>
      </c>
      <c r="DF126" s="14" t="s">
        <v>263</v>
      </c>
      <c r="DG126" s="14" t="s">
        <v>678</v>
      </c>
      <c r="DJ126" s="14" t="s">
        <v>618</v>
      </c>
      <c r="DZ126" s="18">
        <v>9.8800000000000008</v>
      </c>
      <c r="EC126" s="18">
        <v>5.7698961937716264</v>
      </c>
      <c r="ED126" s="14">
        <f t="shared" si="69"/>
        <v>11.288703999999999</v>
      </c>
      <c r="EE126" s="14" t="s">
        <v>388</v>
      </c>
      <c r="EF126" s="18">
        <v>38.527999999999999</v>
      </c>
      <c r="EH126" s="14">
        <f t="shared" si="70"/>
        <v>10.566752000000001</v>
      </c>
      <c r="EI126" s="14" t="s">
        <v>388</v>
      </c>
      <c r="EJ126" s="18">
        <v>36.064000000000007</v>
      </c>
      <c r="EK126" s="14" t="s">
        <v>197</v>
      </c>
      <c r="EN126" s="14">
        <f t="shared" si="71"/>
        <v>2.6252800000000001</v>
      </c>
      <c r="EO126" s="14" t="s">
        <v>388</v>
      </c>
      <c r="EP126" s="18">
        <v>8.9600000000000009</v>
      </c>
      <c r="ER126" s="14">
        <f t="shared" si="72"/>
        <v>0.29534400000000005</v>
      </c>
      <c r="ES126" s="14" t="s">
        <v>388</v>
      </c>
      <c r="ET126" s="18">
        <v>1.0080000000000002</v>
      </c>
      <c r="EV126" s="14">
        <f t="shared" si="73"/>
        <v>10.927727999999998</v>
      </c>
      <c r="EW126" s="14" t="s">
        <v>388</v>
      </c>
      <c r="EX126" s="18">
        <v>37.295999999999999</v>
      </c>
      <c r="EY126" s="14" t="s">
        <v>197</v>
      </c>
      <c r="EZ126" s="14">
        <f t="shared" si="61"/>
        <v>0.23627519999999999</v>
      </c>
      <c r="FA126" s="14" t="s">
        <v>388</v>
      </c>
      <c r="FB126" s="18">
        <v>0.80640000000000001</v>
      </c>
      <c r="FC126" s="14" t="s">
        <v>197</v>
      </c>
      <c r="FD126" s="14">
        <f t="shared" si="62"/>
        <v>4.5942400000000001E-2</v>
      </c>
      <c r="FE126" s="14" t="s">
        <v>388</v>
      </c>
      <c r="FF126" s="18">
        <v>0.15680000000000002</v>
      </c>
      <c r="FG126" s="14" t="s">
        <v>197</v>
      </c>
      <c r="FJ126" s="16"/>
      <c r="FL126" s="14">
        <f t="shared" si="60"/>
        <v>0.34391168000000005</v>
      </c>
      <c r="FM126" s="14" t="s">
        <v>388</v>
      </c>
      <c r="FN126" s="18">
        <v>1173.7600000000002</v>
      </c>
      <c r="FO126" s="14" t="s">
        <v>624</v>
      </c>
      <c r="FP126" s="14">
        <f t="shared" si="74"/>
        <v>17.72064</v>
      </c>
      <c r="FQ126" s="14" t="s">
        <v>388</v>
      </c>
      <c r="FR126" s="18">
        <v>60.480000000000004</v>
      </c>
      <c r="FS126" s="14" t="s">
        <v>197</v>
      </c>
      <c r="FT126" s="14">
        <f t="shared" si="75"/>
        <v>2.986256</v>
      </c>
      <c r="FU126" s="14" t="s">
        <v>388</v>
      </c>
      <c r="FV126" s="18">
        <v>10.192</v>
      </c>
    </row>
    <row r="127" spans="1:179" s="14" customFormat="1" x14ac:dyDescent="0.35">
      <c r="A127" s="14" t="s">
        <v>662</v>
      </c>
      <c r="B127" s="17">
        <v>40234</v>
      </c>
      <c r="D127" s="14" t="s">
        <v>121</v>
      </c>
      <c r="G127" s="16"/>
      <c r="N127" s="14">
        <f t="shared" si="63"/>
        <v>10.50112</v>
      </c>
      <c r="O127" s="14" t="s">
        <v>388</v>
      </c>
      <c r="P127" s="18">
        <v>35.840000000000003</v>
      </c>
      <c r="Q127" s="14" t="s">
        <v>197</v>
      </c>
      <c r="AE127" s="14">
        <f t="shared" si="64"/>
        <v>409.54368000000005</v>
      </c>
      <c r="AG127" s="18">
        <v>1397.7600000000002</v>
      </c>
      <c r="AK127" s="14">
        <f t="shared" si="65"/>
        <v>70.882559999999998</v>
      </c>
      <c r="AL127" s="14" t="s">
        <v>388</v>
      </c>
      <c r="AM127" s="18">
        <v>241.92000000000002</v>
      </c>
      <c r="AN127" s="14" t="s">
        <v>197</v>
      </c>
      <c r="AQ127" s="14">
        <f t="shared" si="66"/>
        <v>703.57504000000006</v>
      </c>
      <c r="AR127" s="14" t="s">
        <v>388</v>
      </c>
      <c r="AS127" s="18">
        <v>2401.2800000000002</v>
      </c>
      <c r="AT127" s="14" t="s">
        <v>197</v>
      </c>
      <c r="AY127" s="14">
        <f t="shared" si="67"/>
        <v>76.789440000000013</v>
      </c>
      <c r="AZ127" s="14" t="s">
        <v>388</v>
      </c>
      <c r="BA127" s="18">
        <v>262.08000000000004</v>
      </c>
      <c r="BB127" s="14" t="s">
        <v>197</v>
      </c>
      <c r="BG127" s="14">
        <f t="shared" si="68"/>
        <v>15.75168</v>
      </c>
      <c r="BH127" s="14" t="s">
        <v>388</v>
      </c>
      <c r="BI127" s="18">
        <v>53.760000000000005</v>
      </c>
      <c r="BO127" s="14">
        <v>6.1</v>
      </c>
      <c r="BT127" s="14">
        <v>2.93</v>
      </c>
      <c r="BU127" s="14" t="s">
        <v>133</v>
      </c>
      <c r="CE127" s="18">
        <v>6.7607153474544779</v>
      </c>
      <c r="CI127" s="16">
        <v>68.540000000000006</v>
      </c>
      <c r="CJ127" s="14" t="s">
        <v>133</v>
      </c>
      <c r="CK127" s="16">
        <v>12.47</v>
      </c>
      <c r="CL127" s="14" t="s">
        <v>133</v>
      </c>
      <c r="CM127" s="16">
        <v>3.54</v>
      </c>
      <c r="CN127" s="14" t="s">
        <v>133</v>
      </c>
      <c r="CO127" s="16">
        <v>1.33</v>
      </c>
      <c r="CP127" s="14" t="s">
        <v>133</v>
      </c>
      <c r="CQ127" s="16">
        <v>13.5</v>
      </c>
      <c r="CR127" s="14" t="s">
        <v>133</v>
      </c>
      <c r="CS127" s="16">
        <v>0.56999999999999995</v>
      </c>
      <c r="CT127" s="14" t="s">
        <v>133</v>
      </c>
      <c r="DF127" s="14" t="s">
        <v>263</v>
      </c>
      <c r="DG127" s="14" t="s">
        <v>679</v>
      </c>
      <c r="DJ127" s="14" t="s">
        <v>618</v>
      </c>
      <c r="DZ127" s="18">
        <v>7.82</v>
      </c>
      <c r="EC127" s="18">
        <v>5.4963913392141137</v>
      </c>
      <c r="ED127" s="14">
        <f t="shared" si="69"/>
        <v>2.1002240000000003</v>
      </c>
      <c r="EE127" s="14" t="s">
        <v>388</v>
      </c>
      <c r="EF127" s="18">
        <v>7.168000000000001</v>
      </c>
      <c r="EH127" s="14">
        <f t="shared" si="70"/>
        <v>0.98448000000000002</v>
      </c>
      <c r="EI127" s="14" t="s">
        <v>388</v>
      </c>
      <c r="EJ127" s="18">
        <v>3.3600000000000003</v>
      </c>
      <c r="EK127" s="14" t="s">
        <v>197</v>
      </c>
      <c r="EN127" s="14">
        <f t="shared" si="71"/>
        <v>2.6252800000000001</v>
      </c>
      <c r="EO127" s="14" t="s">
        <v>388</v>
      </c>
      <c r="EP127" s="18">
        <v>8.9600000000000009</v>
      </c>
      <c r="ER127" s="14">
        <f t="shared" si="72"/>
        <v>0.14649999999999999</v>
      </c>
      <c r="ES127" s="14" t="s">
        <v>388</v>
      </c>
      <c r="ET127" s="18">
        <v>0.5</v>
      </c>
      <c r="EV127" s="14">
        <f t="shared" si="73"/>
        <v>9.6085248000000014</v>
      </c>
      <c r="EW127" s="14" t="s">
        <v>388</v>
      </c>
      <c r="EX127" s="18">
        <v>32.793600000000005</v>
      </c>
      <c r="EY127" s="14" t="s">
        <v>197</v>
      </c>
      <c r="EZ127" s="14">
        <f t="shared" si="61"/>
        <v>0.17720640000000001</v>
      </c>
      <c r="FA127" s="14" t="s">
        <v>388</v>
      </c>
      <c r="FB127" s="18">
        <v>0.60480000000000012</v>
      </c>
      <c r="FC127" s="14" t="s">
        <v>197</v>
      </c>
      <c r="FD127" s="14">
        <f t="shared" si="62"/>
        <v>3.2816000000000005E-2</v>
      </c>
      <c r="FE127" s="14" t="s">
        <v>388</v>
      </c>
      <c r="FF127" s="18">
        <v>0.11200000000000002</v>
      </c>
      <c r="FG127" s="14" t="s">
        <v>197</v>
      </c>
      <c r="FJ127" s="16"/>
      <c r="FL127" s="14">
        <f t="shared" si="60"/>
        <v>0.33209791999999999</v>
      </c>
      <c r="FM127" s="14" t="s">
        <v>388</v>
      </c>
      <c r="FN127" s="18">
        <v>1133.44</v>
      </c>
      <c r="FO127" s="14" t="s">
        <v>624</v>
      </c>
      <c r="FP127" s="14">
        <f t="shared" si="74"/>
        <v>15.095359999999999</v>
      </c>
      <c r="FQ127" s="14" t="s">
        <v>388</v>
      </c>
      <c r="FR127" s="18">
        <v>51.52</v>
      </c>
      <c r="FS127" s="14" t="s">
        <v>197</v>
      </c>
      <c r="FT127" s="14">
        <f t="shared" si="75"/>
        <v>2.5596480000000001</v>
      </c>
      <c r="FU127" s="14" t="s">
        <v>388</v>
      </c>
      <c r="FV127" s="18">
        <v>8.7360000000000007</v>
      </c>
    </row>
    <row r="128" spans="1:179" s="14" customFormat="1" x14ac:dyDescent="0.35">
      <c r="A128" s="14" t="s">
        <v>663</v>
      </c>
      <c r="B128" s="17">
        <v>40234</v>
      </c>
      <c r="D128" s="14" t="s">
        <v>121</v>
      </c>
      <c r="G128" s="16"/>
      <c r="N128" s="14">
        <f t="shared" si="63"/>
        <v>10.50112</v>
      </c>
      <c r="O128" s="14" t="s">
        <v>388</v>
      </c>
      <c r="P128" s="18">
        <v>35.840000000000003</v>
      </c>
      <c r="Q128" s="14" t="s">
        <v>197</v>
      </c>
      <c r="AE128" s="14">
        <f t="shared" si="64"/>
        <v>370.82080000000002</v>
      </c>
      <c r="AG128" s="18">
        <v>1265.6000000000001</v>
      </c>
      <c r="AK128" s="14">
        <f t="shared" si="65"/>
        <v>60.381439999999998</v>
      </c>
      <c r="AL128" s="14" t="s">
        <v>388</v>
      </c>
      <c r="AM128" s="18">
        <v>206.08</v>
      </c>
      <c r="AN128" s="14" t="s">
        <v>197</v>
      </c>
      <c r="AQ128" s="14">
        <f t="shared" si="66"/>
        <v>566.40416000000005</v>
      </c>
      <c r="AR128" s="14" t="s">
        <v>388</v>
      </c>
      <c r="AS128" s="18">
        <v>1933.1200000000001</v>
      </c>
      <c r="AT128" s="14" t="s">
        <v>197</v>
      </c>
      <c r="AY128" s="14">
        <f t="shared" si="67"/>
        <v>51.192960000000006</v>
      </c>
      <c r="AZ128" s="14" t="s">
        <v>388</v>
      </c>
      <c r="BA128" s="18">
        <v>174.72000000000003</v>
      </c>
      <c r="BB128" s="14" t="s">
        <v>197</v>
      </c>
      <c r="BG128" s="14">
        <f t="shared" si="68"/>
        <v>13.782720000000001</v>
      </c>
      <c r="BH128" s="14" t="s">
        <v>388</v>
      </c>
      <c r="BI128" s="18">
        <v>47.040000000000006</v>
      </c>
      <c r="BO128" s="14">
        <v>5.0999999999999996</v>
      </c>
      <c r="BT128" s="14">
        <v>3.07</v>
      </c>
      <c r="BU128" s="14" t="s">
        <v>133</v>
      </c>
      <c r="CE128" s="18">
        <v>5.3699795615013013</v>
      </c>
      <c r="CI128" s="16">
        <v>46.6</v>
      </c>
      <c r="CJ128" s="14" t="s">
        <v>133</v>
      </c>
      <c r="CK128" s="16">
        <v>7.02</v>
      </c>
      <c r="CL128" s="14" t="s">
        <v>133</v>
      </c>
      <c r="CM128" s="16">
        <v>2.5499999999999998</v>
      </c>
      <c r="CN128" s="14" t="s">
        <v>133</v>
      </c>
      <c r="CO128" s="16">
        <v>0.99</v>
      </c>
      <c r="CP128" s="14" t="s">
        <v>133</v>
      </c>
      <c r="CQ128" s="16">
        <v>42</v>
      </c>
      <c r="CR128" s="14" t="s">
        <v>133</v>
      </c>
      <c r="CS128" s="16">
        <v>0.84</v>
      </c>
      <c r="CT128" s="14" t="s">
        <v>133</v>
      </c>
      <c r="DF128" s="14" t="s">
        <v>263</v>
      </c>
      <c r="DG128" s="14" t="s">
        <v>680</v>
      </c>
      <c r="DJ128" s="14" t="s">
        <v>618</v>
      </c>
      <c r="DZ128" s="18">
        <v>9.26</v>
      </c>
      <c r="EC128" s="18">
        <v>6.6381766381766392</v>
      </c>
      <c r="ED128" s="14">
        <f t="shared" si="69"/>
        <v>3.2816000000000001</v>
      </c>
      <c r="EE128" s="14" t="s">
        <v>388</v>
      </c>
      <c r="EF128" s="18">
        <v>11.200000000000001</v>
      </c>
      <c r="EH128" s="14">
        <f t="shared" si="70"/>
        <v>1.31264</v>
      </c>
      <c r="EI128" s="14" t="s">
        <v>388</v>
      </c>
      <c r="EJ128" s="18">
        <v>4.4800000000000004</v>
      </c>
      <c r="EK128" s="14" t="s">
        <v>197</v>
      </c>
      <c r="EN128" s="14">
        <f t="shared" si="71"/>
        <v>4.5942400000000001</v>
      </c>
      <c r="EO128" s="14" t="s">
        <v>388</v>
      </c>
      <c r="EP128" s="18">
        <v>15.680000000000001</v>
      </c>
      <c r="ER128" s="14">
        <f t="shared" si="72"/>
        <v>0.14649999999999999</v>
      </c>
      <c r="ES128" s="14" t="s">
        <v>388</v>
      </c>
      <c r="ET128" s="18">
        <v>0.5</v>
      </c>
      <c r="EV128" s="14">
        <f t="shared" si="73"/>
        <v>14.150259200000001</v>
      </c>
      <c r="EW128" s="14" t="s">
        <v>388</v>
      </c>
      <c r="EX128" s="18">
        <v>48.294400000000003</v>
      </c>
      <c r="EY128" s="14" t="s">
        <v>197</v>
      </c>
      <c r="EZ128" s="14">
        <f t="shared" si="61"/>
        <v>0.17064319999999999</v>
      </c>
      <c r="FA128" s="14" t="s">
        <v>388</v>
      </c>
      <c r="FB128" s="18">
        <v>0.58240000000000003</v>
      </c>
      <c r="FC128" s="14" t="s">
        <v>197</v>
      </c>
      <c r="FD128" s="14">
        <f t="shared" si="62"/>
        <v>3.2815999999999998E-2</v>
      </c>
      <c r="FE128" s="14" t="s">
        <v>388</v>
      </c>
      <c r="FF128" s="18">
        <v>0.112</v>
      </c>
      <c r="FG128" s="14" t="s">
        <v>197</v>
      </c>
      <c r="FJ128" s="16"/>
      <c r="FL128" s="14">
        <f t="shared" si="60"/>
        <v>0.32815999999999995</v>
      </c>
      <c r="FM128" s="14" t="s">
        <v>388</v>
      </c>
      <c r="FN128" s="18">
        <v>1120</v>
      </c>
      <c r="FO128" s="14" t="s">
        <v>624</v>
      </c>
      <c r="FP128" s="14">
        <f t="shared" si="74"/>
        <v>13.782720000000001</v>
      </c>
      <c r="FQ128" s="14" t="s">
        <v>388</v>
      </c>
      <c r="FR128" s="18">
        <v>47.040000000000006</v>
      </c>
      <c r="FS128" s="14" t="s">
        <v>197</v>
      </c>
      <c r="FT128" s="14">
        <f t="shared" si="75"/>
        <v>3.8788512000000006</v>
      </c>
      <c r="FU128" s="14" t="s">
        <v>388</v>
      </c>
      <c r="FV128" s="18">
        <v>13.238400000000002</v>
      </c>
    </row>
    <row r="129" spans="1:178" s="14" customFormat="1" x14ac:dyDescent="0.35">
      <c r="A129" s="14" t="s">
        <v>664</v>
      </c>
      <c r="B129" s="17">
        <v>40234</v>
      </c>
      <c r="D129" s="14" t="s">
        <v>121</v>
      </c>
      <c r="G129" s="16"/>
      <c r="N129" s="14">
        <f t="shared" si="63"/>
        <v>13.1264</v>
      </c>
      <c r="O129" s="14" t="s">
        <v>388</v>
      </c>
      <c r="P129" s="18">
        <v>44.800000000000004</v>
      </c>
      <c r="Q129" s="14" t="s">
        <v>197</v>
      </c>
      <c r="AE129" s="14">
        <f t="shared" si="64"/>
        <v>421.35744</v>
      </c>
      <c r="AG129" s="18">
        <v>1438.0800000000002</v>
      </c>
      <c r="AK129" s="14">
        <f t="shared" si="65"/>
        <v>63.663040000000002</v>
      </c>
      <c r="AL129" s="14" t="s">
        <v>388</v>
      </c>
      <c r="AM129" s="18">
        <v>217.28000000000003</v>
      </c>
      <c r="AN129" s="14" t="s">
        <v>197</v>
      </c>
      <c r="AQ129" s="14">
        <f t="shared" si="66"/>
        <v>754.11167999999998</v>
      </c>
      <c r="AR129" s="14" t="s">
        <v>388</v>
      </c>
      <c r="AS129" s="18">
        <v>2573.7600000000002</v>
      </c>
      <c r="AT129" s="14" t="s">
        <v>197</v>
      </c>
      <c r="AY129" s="14">
        <f t="shared" si="67"/>
        <v>67.600960000000001</v>
      </c>
      <c r="AZ129" s="14" t="s">
        <v>388</v>
      </c>
      <c r="BA129" s="18">
        <v>230.72000000000003</v>
      </c>
      <c r="BB129" s="14" t="s">
        <v>197</v>
      </c>
      <c r="BG129" s="14">
        <f t="shared" si="68"/>
        <v>15.095359999999999</v>
      </c>
      <c r="BH129" s="14" t="s">
        <v>388</v>
      </c>
      <c r="BI129" s="18">
        <v>51.52</v>
      </c>
      <c r="BO129" s="14">
        <v>5.7</v>
      </c>
      <c r="BT129" s="14">
        <v>3.36</v>
      </c>
      <c r="BU129" s="14" t="s">
        <v>133</v>
      </c>
      <c r="CE129" s="18">
        <v>7.0187179487179483</v>
      </c>
      <c r="CI129" s="16">
        <v>62.18</v>
      </c>
      <c r="CJ129" s="14" t="s">
        <v>133</v>
      </c>
      <c r="CK129" s="16">
        <v>9.2899999999999991</v>
      </c>
      <c r="CL129" s="14" t="s">
        <v>133</v>
      </c>
      <c r="CM129" s="16">
        <v>2.69</v>
      </c>
      <c r="CN129" s="14" t="s">
        <v>133</v>
      </c>
      <c r="CO129" s="16">
        <v>1.08</v>
      </c>
      <c r="CP129" s="14" t="s">
        <v>133</v>
      </c>
      <c r="CQ129" s="16">
        <v>24</v>
      </c>
      <c r="CR129" s="14" t="s">
        <v>133</v>
      </c>
      <c r="CS129" s="16">
        <v>0.72</v>
      </c>
      <c r="CT129" s="14" t="s">
        <v>133</v>
      </c>
      <c r="DF129" s="14" t="s">
        <v>263</v>
      </c>
      <c r="DG129" s="14" t="s">
        <v>681</v>
      </c>
      <c r="DJ129" s="14" t="s">
        <v>618</v>
      </c>
      <c r="DZ129" s="18">
        <v>9.24</v>
      </c>
      <c r="EC129" s="18">
        <v>6.6932185145317549</v>
      </c>
      <c r="ED129" s="14">
        <f t="shared" si="69"/>
        <v>3.3472319999999995</v>
      </c>
      <c r="EE129" s="14" t="s">
        <v>388</v>
      </c>
      <c r="EF129" s="18">
        <v>11.423999999999999</v>
      </c>
      <c r="EH129" s="14">
        <f t="shared" si="70"/>
        <v>1.2470079999999999</v>
      </c>
      <c r="EI129" s="14" t="s">
        <v>388</v>
      </c>
      <c r="EJ129" s="18">
        <v>4.2560000000000002</v>
      </c>
      <c r="EK129" s="14" t="s">
        <v>197</v>
      </c>
      <c r="EN129" s="14">
        <f t="shared" si="71"/>
        <v>3.9379200000000001</v>
      </c>
      <c r="EO129" s="14" t="s">
        <v>388</v>
      </c>
      <c r="EP129" s="18">
        <v>13.440000000000001</v>
      </c>
      <c r="ER129" s="14">
        <f t="shared" si="72"/>
        <v>0.14649999999999999</v>
      </c>
      <c r="ES129" s="14" t="s">
        <v>388</v>
      </c>
      <c r="ET129" s="18">
        <v>0.5</v>
      </c>
      <c r="EV129" s="14">
        <f t="shared" si="73"/>
        <v>17.077446399999999</v>
      </c>
      <c r="EW129" s="14" t="s">
        <v>388</v>
      </c>
      <c r="EX129" s="18">
        <v>58.284800000000004</v>
      </c>
      <c r="EY129" s="14" t="s">
        <v>197</v>
      </c>
      <c r="EZ129" s="14">
        <f t="shared" si="61"/>
        <v>0.1903328</v>
      </c>
      <c r="FA129" s="14" t="s">
        <v>388</v>
      </c>
      <c r="FB129" s="18">
        <v>0.64960000000000007</v>
      </c>
      <c r="FC129" s="14" t="s">
        <v>197</v>
      </c>
      <c r="FD129" s="14">
        <f t="shared" si="62"/>
        <v>3.2815999999999998E-2</v>
      </c>
      <c r="FE129" s="14" t="s">
        <v>388</v>
      </c>
      <c r="FF129" s="18">
        <v>0.112</v>
      </c>
      <c r="FG129" s="14" t="s">
        <v>197</v>
      </c>
      <c r="FJ129" s="16"/>
      <c r="FL129" s="14">
        <f t="shared" si="60"/>
        <v>0.29074975999999997</v>
      </c>
      <c r="FM129" s="14" t="s">
        <v>388</v>
      </c>
      <c r="FN129" s="18">
        <v>992.32</v>
      </c>
      <c r="FO129" s="14" t="s">
        <v>624</v>
      </c>
      <c r="FP129" s="14">
        <f t="shared" si="74"/>
        <v>13.1264</v>
      </c>
      <c r="FQ129" s="14" t="s">
        <v>388</v>
      </c>
      <c r="FR129" s="18">
        <v>44.800000000000004</v>
      </c>
      <c r="FS129" s="14" t="s">
        <v>197</v>
      </c>
      <c r="FT129" s="14">
        <f t="shared" si="75"/>
        <v>4.6336192</v>
      </c>
      <c r="FU129" s="14" t="s">
        <v>388</v>
      </c>
      <c r="FV129" s="18">
        <v>15.814400000000001</v>
      </c>
    </row>
    <row r="130" spans="1:178" s="14" customFormat="1" x14ac:dyDescent="0.35">
      <c r="A130" s="14" t="s">
        <v>665</v>
      </c>
      <c r="B130" s="17">
        <v>40234</v>
      </c>
      <c r="D130" s="14" t="s">
        <v>121</v>
      </c>
      <c r="G130" s="16"/>
      <c r="N130" s="14">
        <f t="shared" si="63"/>
        <v>9.8447999999999993</v>
      </c>
      <c r="O130" s="14" t="s">
        <v>388</v>
      </c>
      <c r="P130" s="18">
        <v>33.6</v>
      </c>
      <c r="Q130" s="14" t="s">
        <v>197</v>
      </c>
      <c r="AE130" s="14">
        <f t="shared" si="64"/>
        <v>349.81855999999999</v>
      </c>
      <c r="AG130" s="18">
        <v>1193.92</v>
      </c>
      <c r="AK130" s="14">
        <f t="shared" si="65"/>
        <v>106.32384</v>
      </c>
      <c r="AL130" s="14" t="s">
        <v>388</v>
      </c>
      <c r="AM130" s="18">
        <v>362.88000000000005</v>
      </c>
      <c r="AN130" s="14" t="s">
        <v>197</v>
      </c>
      <c r="AQ130" s="14">
        <f t="shared" si="66"/>
        <v>685.85440000000006</v>
      </c>
      <c r="AR130" s="14" t="s">
        <v>388</v>
      </c>
      <c r="AS130" s="18">
        <v>2340.8000000000002</v>
      </c>
      <c r="AT130" s="14" t="s">
        <v>197</v>
      </c>
      <c r="AY130" s="14">
        <f t="shared" si="67"/>
        <v>56.443519999999999</v>
      </c>
      <c r="AZ130" s="14" t="s">
        <v>388</v>
      </c>
      <c r="BA130" s="18">
        <v>192.64000000000001</v>
      </c>
      <c r="BB130" s="14" t="s">
        <v>197</v>
      </c>
      <c r="BG130" s="14">
        <f t="shared" si="68"/>
        <v>13.1264</v>
      </c>
      <c r="BH130" s="14" t="s">
        <v>388</v>
      </c>
      <c r="BI130" s="18">
        <v>44.800000000000004</v>
      </c>
      <c r="BO130" s="14">
        <v>6.2</v>
      </c>
      <c r="BT130" s="14">
        <v>2.44</v>
      </c>
      <c r="BU130" s="14" t="s">
        <v>133</v>
      </c>
      <c r="CE130" s="18">
        <v>6.4884522482348572</v>
      </c>
      <c r="CI130" s="16">
        <v>70.900000000000006</v>
      </c>
      <c r="CJ130" s="14" t="s">
        <v>133</v>
      </c>
      <c r="CK130" s="16">
        <v>9.7200000000000006</v>
      </c>
      <c r="CL130" s="14" t="s">
        <v>133</v>
      </c>
      <c r="CM130" s="16">
        <v>5.64</v>
      </c>
      <c r="CN130" s="14" t="s">
        <v>133</v>
      </c>
      <c r="CO130" s="16">
        <v>1.18</v>
      </c>
      <c r="CP130" s="14" t="s">
        <v>133</v>
      </c>
      <c r="CQ130" s="16">
        <v>12</v>
      </c>
      <c r="CR130" s="14" t="s">
        <v>133</v>
      </c>
      <c r="CS130" s="16">
        <v>0.6</v>
      </c>
      <c r="CT130" s="14" t="s">
        <v>133</v>
      </c>
      <c r="DF130" s="14" t="s">
        <v>263</v>
      </c>
      <c r="DG130" s="14" t="s">
        <v>682</v>
      </c>
      <c r="DJ130" s="14" t="s">
        <v>618</v>
      </c>
      <c r="DZ130" s="18">
        <v>7.37</v>
      </c>
      <c r="EC130" s="18">
        <v>7.2942386831275723</v>
      </c>
      <c r="ED130" s="14">
        <f t="shared" si="69"/>
        <v>0.918848</v>
      </c>
      <c r="EE130" s="14" t="s">
        <v>388</v>
      </c>
      <c r="EF130" s="18">
        <v>3.1360000000000001</v>
      </c>
      <c r="EH130" s="14">
        <f t="shared" si="70"/>
        <v>1.7064320000000002</v>
      </c>
      <c r="EI130" s="14" t="s">
        <v>388</v>
      </c>
      <c r="EJ130" s="18">
        <v>5.8240000000000007</v>
      </c>
      <c r="EK130" s="14" t="s">
        <v>197</v>
      </c>
      <c r="EN130" s="14">
        <f t="shared" si="71"/>
        <v>2.6252800000000001</v>
      </c>
      <c r="EO130" s="14" t="s">
        <v>388</v>
      </c>
      <c r="EP130" s="18">
        <v>8.9600000000000009</v>
      </c>
      <c r="ER130" s="14">
        <f t="shared" si="72"/>
        <v>0.23627519999999999</v>
      </c>
      <c r="ES130" s="14" t="s">
        <v>388</v>
      </c>
      <c r="ET130" s="18">
        <v>0.80640000000000001</v>
      </c>
      <c r="EV130" s="14">
        <f t="shared" si="73"/>
        <v>8.5518495999999988</v>
      </c>
      <c r="EW130" s="14" t="s">
        <v>388</v>
      </c>
      <c r="EX130" s="18">
        <v>29.187200000000001</v>
      </c>
      <c r="EY130" s="14" t="s">
        <v>197</v>
      </c>
      <c r="EZ130" s="14">
        <f t="shared" si="61"/>
        <v>0.15095360000000002</v>
      </c>
      <c r="FA130" s="14" t="s">
        <v>388</v>
      </c>
      <c r="FB130" s="18">
        <v>0.5152000000000001</v>
      </c>
      <c r="FC130" s="14" t="s">
        <v>197</v>
      </c>
      <c r="FD130" s="14">
        <f t="shared" si="62"/>
        <v>5.9068799999999998E-2</v>
      </c>
      <c r="FE130" s="14" t="s">
        <v>388</v>
      </c>
      <c r="FF130" s="18">
        <v>0.2016</v>
      </c>
      <c r="FG130" s="14" t="s">
        <v>197</v>
      </c>
      <c r="FJ130" s="16"/>
      <c r="FL130" s="14">
        <f t="shared" si="60"/>
        <v>0.31700256000000004</v>
      </c>
      <c r="FM130" s="14" t="s">
        <v>388</v>
      </c>
      <c r="FN130" s="18">
        <v>1081.92</v>
      </c>
      <c r="FO130" s="14" t="s">
        <v>624</v>
      </c>
      <c r="FP130" s="14">
        <f t="shared" si="74"/>
        <v>32.159680000000002</v>
      </c>
      <c r="FQ130" s="14" t="s">
        <v>388</v>
      </c>
      <c r="FR130" s="18">
        <v>109.76</v>
      </c>
      <c r="FS130" s="14" t="s">
        <v>197</v>
      </c>
      <c r="FT130" s="14">
        <f t="shared" si="75"/>
        <v>1.7851904000000003</v>
      </c>
      <c r="FU130" s="14" t="s">
        <v>388</v>
      </c>
      <c r="FV130" s="18">
        <v>6.0928000000000013</v>
      </c>
    </row>
    <row r="131" spans="1:178" s="14" customFormat="1" x14ac:dyDescent="0.35">
      <c r="A131" s="14" t="s">
        <v>666</v>
      </c>
      <c r="B131" s="17">
        <v>43355</v>
      </c>
      <c r="D131" s="14" t="s">
        <v>121</v>
      </c>
      <c r="G131" s="16"/>
      <c r="N131" s="14">
        <f t="shared" si="63"/>
        <v>11.157440000000001</v>
      </c>
      <c r="O131" s="14" t="s">
        <v>388</v>
      </c>
      <c r="P131" s="18">
        <v>38.080000000000005</v>
      </c>
      <c r="Q131" s="14" t="s">
        <v>197</v>
      </c>
      <c r="AE131" s="14">
        <f t="shared" si="64"/>
        <v>380.00927999999999</v>
      </c>
      <c r="AG131" s="18">
        <v>1296.96</v>
      </c>
      <c r="AK131" s="14">
        <f t="shared" si="65"/>
        <v>169.33056000000002</v>
      </c>
      <c r="AL131" s="14" t="s">
        <v>388</v>
      </c>
      <c r="AM131" s="18">
        <v>577.92000000000007</v>
      </c>
      <c r="AN131" s="14" t="s">
        <v>197</v>
      </c>
      <c r="AQ131" s="14">
        <f t="shared" si="66"/>
        <v>714.07616000000007</v>
      </c>
      <c r="AR131" s="14" t="s">
        <v>388</v>
      </c>
      <c r="AS131" s="18">
        <v>2437.1200000000003</v>
      </c>
      <c r="AT131" s="14" t="s">
        <v>197</v>
      </c>
      <c r="AY131" s="14">
        <f t="shared" si="67"/>
        <v>89.915840000000017</v>
      </c>
      <c r="AZ131" s="14" t="s">
        <v>388</v>
      </c>
      <c r="BA131" s="18">
        <v>306.88000000000005</v>
      </c>
      <c r="BB131" s="14" t="s">
        <v>197</v>
      </c>
      <c r="BG131" s="14">
        <f t="shared" si="68"/>
        <v>19.689599999999999</v>
      </c>
      <c r="BH131" s="14" t="s">
        <v>388</v>
      </c>
      <c r="BI131" s="18">
        <v>67.2</v>
      </c>
      <c r="BO131" s="14">
        <v>6.5</v>
      </c>
      <c r="BT131" s="14">
        <v>2.33</v>
      </c>
      <c r="BU131" s="14" t="s">
        <v>133</v>
      </c>
      <c r="CE131" s="18">
        <v>7.3958621330360463</v>
      </c>
      <c r="CI131" s="16">
        <v>68</v>
      </c>
      <c r="CJ131" s="14" t="s">
        <v>133</v>
      </c>
      <c r="CK131" s="16">
        <v>14.27</v>
      </c>
      <c r="CL131" s="14" t="s">
        <v>133</v>
      </c>
      <c r="CM131" s="16">
        <v>8.27</v>
      </c>
      <c r="CN131" s="14" t="s">
        <v>133</v>
      </c>
      <c r="CO131" s="16">
        <v>1.63</v>
      </c>
      <c r="CP131" s="14" t="s">
        <v>133</v>
      </c>
      <c r="CQ131" s="16">
        <v>7.5</v>
      </c>
      <c r="CR131" s="14" t="s">
        <v>133</v>
      </c>
      <c r="CS131" s="16">
        <v>0.28000000000000003</v>
      </c>
      <c r="CT131" s="14" t="s">
        <v>133</v>
      </c>
      <c r="DF131" s="14" t="s">
        <v>263</v>
      </c>
      <c r="DG131" s="14" t="s">
        <v>683</v>
      </c>
      <c r="DJ131" s="14" t="s">
        <v>689</v>
      </c>
      <c r="DZ131" s="18">
        <v>8</v>
      </c>
      <c r="EC131" s="18">
        <v>4.7652417659425366</v>
      </c>
      <c r="ED131" s="14">
        <f t="shared" si="69"/>
        <v>6.4975680000000002</v>
      </c>
      <c r="EE131" s="14" t="s">
        <v>388</v>
      </c>
      <c r="EF131" s="18">
        <v>22.176000000000002</v>
      </c>
      <c r="EH131" s="14">
        <f t="shared" si="70"/>
        <v>2.5596480000000001</v>
      </c>
      <c r="EI131" s="14" t="s">
        <v>388</v>
      </c>
      <c r="EJ131" s="18">
        <v>8.7360000000000007</v>
      </c>
      <c r="EK131" s="14" t="s">
        <v>197</v>
      </c>
      <c r="EN131" s="14">
        <f t="shared" si="71"/>
        <v>1.31264</v>
      </c>
      <c r="EO131" s="14" t="s">
        <v>388</v>
      </c>
      <c r="EP131" s="18">
        <v>4.4800000000000004</v>
      </c>
      <c r="ER131" s="14">
        <f t="shared" si="72"/>
        <v>0.32816000000000001</v>
      </c>
      <c r="ES131" s="14" t="s">
        <v>388</v>
      </c>
      <c r="ET131" s="18">
        <v>1.1200000000000001</v>
      </c>
      <c r="EV131" s="14">
        <f t="shared" si="73"/>
        <v>9.411628799999999</v>
      </c>
      <c r="EW131" s="14" t="s">
        <v>388</v>
      </c>
      <c r="EX131" s="18">
        <v>32.121600000000001</v>
      </c>
      <c r="EY131" s="14" t="s">
        <v>197</v>
      </c>
      <c r="EZ131" s="14">
        <f t="shared" si="61"/>
        <v>3.2815999999999998E-2</v>
      </c>
      <c r="FA131" s="14" t="s">
        <v>388</v>
      </c>
      <c r="FB131" s="18">
        <v>0.112</v>
      </c>
      <c r="FC131" s="14" t="s">
        <v>197</v>
      </c>
      <c r="FD131" s="14">
        <f t="shared" si="62"/>
        <v>3.2815999999999998E-2</v>
      </c>
      <c r="FE131" s="14" t="s">
        <v>388</v>
      </c>
      <c r="FF131" s="18">
        <v>0.112</v>
      </c>
      <c r="FG131" s="14" t="s">
        <v>197</v>
      </c>
      <c r="FH131" s="14">
        <f t="shared" ref="FH131:FH136" si="76">FJ131*0.293</f>
        <v>14.393097600000001</v>
      </c>
      <c r="FI131" s="14" t="s">
        <v>388</v>
      </c>
      <c r="FJ131" s="16">
        <v>49.123200000000004</v>
      </c>
      <c r="FK131" s="14" t="s">
        <v>197</v>
      </c>
      <c r="FL131" s="14">
        <f t="shared" si="60"/>
        <v>0.26909120000000003</v>
      </c>
      <c r="FM131" s="14" t="s">
        <v>388</v>
      </c>
      <c r="FN131" s="18">
        <v>918.40000000000009</v>
      </c>
      <c r="FO131" s="14" t="s">
        <v>624</v>
      </c>
      <c r="FP131" s="14">
        <f t="shared" si="74"/>
        <v>18.37696</v>
      </c>
      <c r="FQ131" s="14" t="s">
        <v>388</v>
      </c>
      <c r="FR131" s="18">
        <v>62.720000000000006</v>
      </c>
      <c r="FS131" s="14" t="s">
        <v>197</v>
      </c>
      <c r="FT131" s="14">
        <f t="shared" si="75"/>
        <v>2.1133504000000003</v>
      </c>
      <c r="FU131" s="14" t="s">
        <v>388</v>
      </c>
      <c r="FV131" s="18">
        <v>7.2128000000000014</v>
      </c>
    </row>
    <row r="132" spans="1:178" s="14" customFormat="1" x14ac:dyDescent="0.35">
      <c r="A132" s="14" t="s">
        <v>667</v>
      </c>
      <c r="B132" s="17">
        <v>43355</v>
      </c>
      <c r="D132" s="14" t="s">
        <v>121</v>
      </c>
      <c r="G132" s="16"/>
      <c r="N132" s="14">
        <f t="shared" si="63"/>
        <v>16.408000000000001</v>
      </c>
      <c r="O132" s="14" t="s">
        <v>388</v>
      </c>
      <c r="P132" s="18">
        <v>56.000000000000007</v>
      </c>
      <c r="Q132" s="14" t="s">
        <v>197</v>
      </c>
      <c r="AE132" s="14">
        <f t="shared" si="64"/>
        <v>274.34176000000002</v>
      </c>
      <c r="AG132" s="18">
        <v>936.32</v>
      </c>
      <c r="AK132" s="14">
        <f t="shared" si="65"/>
        <v>97.135360000000006</v>
      </c>
      <c r="AL132" s="14" t="s">
        <v>388</v>
      </c>
      <c r="AM132" s="18">
        <v>331.52000000000004</v>
      </c>
      <c r="AN132" s="14" t="s">
        <v>197</v>
      </c>
      <c r="AQ132" s="14">
        <f t="shared" si="66"/>
        <v>326.84736000000004</v>
      </c>
      <c r="AR132" s="14" t="s">
        <v>388</v>
      </c>
      <c r="AS132" s="18">
        <v>1115.5200000000002</v>
      </c>
      <c r="AT132" s="14" t="s">
        <v>197</v>
      </c>
      <c r="AY132" s="14">
        <f t="shared" si="67"/>
        <v>38.066560000000003</v>
      </c>
      <c r="AZ132" s="14" t="s">
        <v>388</v>
      </c>
      <c r="BA132" s="18">
        <v>129.92000000000002</v>
      </c>
      <c r="BB132" s="14" t="s">
        <v>197</v>
      </c>
      <c r="BG132" s="14">
        <f t="shared" si="68"/>
        <v>22.314880000000002</v>
      </c>
      <c r="BH132" s="14" t="s">
        <v>388</v>
      </c>
      <c r="BI132" s="18">
        <v>76.160000000000011</v>
      </c>
      <c r="BO132" s="14">
        <v>4.9000000000000004</v>
      </c>
      <c r="BT132" s="14">
        <v>2.58</v>
      </c>
      <c r="BU132" s="14" t="s">
        <v>133</v>
      </c>
      <c r="CE132" s="18">
        <v>3.6673132664437014</v>
      </c>
      <c r="CI132" s="16">
        <v>35.979999999999997</v>
      </c>
      <c r="CJ132" s="14" t="s">
        <v>133</v>
      </c>
      <c r="CK132" s="16">
        <v>6.98</v>
      </c>
      <c r="CL132" s="14" t="s">
        <v>133</v>
      </c>
      <c r="CM132" s="16">
        <v>5.48</v>
      </c>
      <c r="CN132" s="14" t="s">
        <v>133</v>
      </c>
      <c r="CO132" s="16">
        <v>2.14</v>
      </c>
      <c r="CP132" s="14" t="s">
        <v>133</v>
      </c>
      <c r="CQ132" s="16">
        <v>47</v>
      </c>
      <c r="CR132" s="14" t="s">
        <v>133</v>
      </c>
      <c r="CS132" s="16">
        <v>2.41</v>
      </c>
      <c r="CT132" s="14" t="s">
        <v>133</v>
      </c>
      <c r="DF132" s="14" t="s">
        <v>263</v>
      </c>
      <c r="DG132" s="14" t="s">
        <v>684</v>
      </c>
      <c r="DJ132" s="14" t="s">
        <v>246</v>
      </c>
      <c r="DZ132" s="18">
        <v>6.92</v>
      </c>
      <c r="EC132" s="18">
        <v>5.1547277936962743</v>
      </c>
      <c r="ED132" s="14">
        <f t="shared" si="69"/>
        <v>30.847040000000003</v>
      </c>
      <c r="EE132" s="14" t="s">
        <v>388</v>
      </c>
      <c r="EF132" s="18">
        <v>105.28000000000002</v>
      </c>
      <c r="EH132" s="14">
        <f t="shared" si="70"/>
        <v>3.675392</v>
      </c>
      <c r="EI132" s="14" t="s">
        <v>388</v>
      </c>
      <c r="EJ132" s="18">
        <v>12.544</v>
      </c>
      <c r="EK132" s="14" t="s">
        <v>197</v>
      </c>
      <c r="EN132" s="14">
        <f t="shared" si="71"/>
        <v>9.8447999999999993</v>
      </c>
      <c r="EO132" s="14" t="s">
        <v>388</v>
      </c>
      <c r="EP132" s="18">
        <v>33.6</v>
      </c>
      <c r="ER132" s="14">
        <f t="shared" si="72"/>
        <v>0.19689599999999999</v>
      </c>
      <c r="ES132" s="14" t="s">
        <v>388</v>
      </c>
      <c r="ET132" s="18">
        <v>0.67200000000000004</v>
      </c>
      <c r="EV132" s="14">
        <f t="shared" si="73"/>
        <v>6.4778783999999989</v>
      </c>
      <c r="EW132" s="14" t="s">
        <v>388</v>
      </c>
      <c r="EX132" s="18">
        <v>22.108799999999999</v>
      </c>
      <c r="EY132" s="14" t="s">
        <v>197</v>
      </c>
      <c r="EZ132" s="14">
        <f t="shared" si="61"/>
        <v>3.2815999999999998E-2</v>
      </c>
      <c r="FA132" s="14" t="s">
        <v>388</v>
      </c>
      <c r="FB132" s="18">
        <v>0.112</v>
      </c>
      <c r="FC132" s="14" t="s">
        <v>197</v>
      </c>
      <c r="FD132" s="14">
        <f t="shared" si="62"/>
        <v>3.2815999999999998E-2</v>
      </c>
      <c r="FE132" s="14" t="s">
        <v>388</v>
      </c>
      <c r="FF132" s="18">
        <v>0.112</v>
      </c>
      <c r="FG132" s="14" t="s">
        <v>197</v>
      </c>
      <c r="FH132" s="14">
        <f t="shared" si="76"/>
        <v>5.5590304000000001</v>
      </c>
      <c r="FI132" s="14" t="s">
        <v>388</v>
      </c>
      <c r="FJ132" s="16">
        <v>18.972800000000003</v>
      </c>
      <c r="FK132" s="14" t="s">
        <v>197</v>
      </c>
      <c r="FL132" s="14">
        <f t="shared" si="60"/>
        <v>0.24480736000000003</v>
      </c>
      <c r="FM132" s="14" t="s">
        <v>388</v>
      </c>
      <c r="FN132" s="18">
        <v>835.5200000000001</v>
      </c>
      <c r="FO132" s="14" t="s">
        <v>624</v>
      </c>
      <c r="FP132" s="14">
        <f t="shared" si="74"/>
        <v>10.50112</v>
      </c>
      <c r="FQ132" s="14" t="s">
        <v>388</v>
      </c>
      <c r="FR132" s="18">
        <v>35.840000000000003</v>
      </c>
      <c r="FS132" s="14" t="s">
        <v>197</v>
      </c>
      <c r="FT132" s="14">
        <f t="shared" si="75"/>
        <v>2.4808895999999998</v>
      </c>
      <c r="FU132" s="14" t="s">
        <v>388</v>
      </c>
      <c r="FV132" s="18">
        <v>8.4672000000000001</v>
      </c>
    </row>
    <row r="133" spans="1:178" s="14" customFormat="1" x14ac:dyDescent="0.35">
      <c r="A133" s="14" t="s">
        <v>668</v>
      </c>
      <c r="B133" s="17">
        <v>43738</v>
      </c>
      <c r="D133" s="14" t="s">
        <v>121</v>
      </c>
      <c r="I133" s="14">
        <v>11.87</v>
      </c>
      <c r="N133" s="14">
        <f t="shared" si="63"/>
        <v>13.1264</v>
      </c>
      <c r="O133" s="14" t="s">
        <v>388</v>
      </c>
      <c r="P133" s="18">
        <v>44.800000000000004</v>
      </c>
      <c r="Q133" s="14" t="s">
        <v>197</v>
      </c>
      <c r="AE133" s="14">
        <f t="shared" si="64"/>
        <v>280.90496000000002</v>
      </c>
      <c r="AG133" s="18">
        <v>958.72000000000014</v>
      </c>
      <c r="AK133" s="14">
        <f t="shared" si="65"/>
        <v>108.2928</v>
      </c>
      <c r="AL133" s="14" t="s">
        <v>388</v>
      </c>
      <c r="AM133" s="18">
        <v>369.6</v>
      </c>
      <c r="AN133" s="14" t="s">
        <v>197</v>
      </c>
      <c r="AQ133" s="14">
        <f t="shared" si="66"/>
        <v>613.00288</v>
      </c>
      <c r="AR133" s="14" t="s">
        <v>388</v>
      </c>
      <c r="AS133" s="18">
        <v>2092.1600000000003</v>
      </c>
      <c r="AT133" s="14" t="s">
        <v>197</v>
      </c>
      <c r="AY133" s="14">
        <f t="shared" si="67"/>
        <v>93.853760000000008</v>
      </c>
      <c r="AZ133" s="14" t="s">
        <v>388</v>
      </c>
      <c r="BA133" s="18">
        <v>320.32000000000005</v>
      </c>
      <c r="BB133" s="14" t="s">
        <v>197</v>
      </c>
      <c r="BG133" s="14">
        <f t="shared" si="68"/>
        <v>16.408000000000001</v>
      </c>
      <c r="BH133" s="14" t="s">
        <v>388</v>
      </c>
      <c r="BI133" s="18">
        <v>56.000000000000007</v>
      </c>
      <c r="BO133" s="14">
        <v>6.4</v>
      </c>
      <c r="BP133" s="14">
        <v>1.78</v>
      </c>
      <c r="BQ133" s="14" t="s">
        <v>133</v>
      </c>
      <c r="BT133" s="14">
        <v>2.82</v>
      </c>
      <c r="BU133" s="14" t="s">
        <v>133</v>
      </c>
      <c r="CE133" s="18">
        <v>6.4712170196952803</v>
      </c>
      <c r="CI133" s="16">
        <v>65.680000000000007</v>
      </c>
      <c r="CJ133" s="14" t="s">
        <v>133</v>
      </c>
      <c r="CK133" s="16">
        <v>16.760000000000002</v>
      </c>
      <c r="CL133" s="14" t="s">
        <v>133</v>
      </c>
      <c r="CM133" s="16">
        <v>5.95</v>
      </c>
      <c r="CN133" s="14" t="s">
        <v>133</v>
      </c>
      <c r="CO133" s="16">
        <v>1.53</v>
      </c>
      <c r="CP133" s="14" t="s">
        <v>133</v>
      </c>
      <c r="CQ133" s="16">
        <v>9</v>
      </c>
      <c r="CR133" s="14" t="s">
        <v>133</v>
      </c>
      <c r="CS133" s="16">
        <v>1.0900000000000001</v>
      </c>
      <c r="CT133" s="14" t="s">
        <v>133</v>
      </c>
      <c r="DF133" s="14" t="s">
        <v>263</v>
      </c>
      <c r="DG133" s="14" t="s">
        <v>685</v>
      </c>
      <c r="DJ133" s="14" t="s">
        <v>618</v>
      </c>
      <c r="DZ133" s="18">
        <v>7.11</v>
      </c>
      <c r="EC133" s="18">
        <v>3.9188544152744629</v>
      </c>
      <c r="ED133" s="14">
        <f t="shared" si="69"/>
        <v>3.5441280000000002</v>
      </c>
      <c r="EE133" s="14" t="s">
        <v>388</v>
      </c>
      <c r="EF133" s="18">
        <v>12.096000000000002</v>
      </c>
      <c r="EH133" s="14">
        <f t="shared" si="70"/>
        <v>3.2816000000000001</v>
      </c>
      <c r="EI133" s="14" t="s">
        <v>388</v>
      </c>
      <c r="EJ133" s="18">
        <v>11.200000000000001</v>
      </c>
      <c r="EK133" s="14" t="s">
        <v>197</v>
      </c>
      <c r="EN133" s="14">
        <f t="shared" si="71"/>
        <v>4.5942400000000001</v>
      </c>
      <c r="EO133" s="14" t="s">
        <v>388</v>
      </c>
      <c r="EP133" s="18">
        <v>15.680000000000001</v>
      </c>
      <c r="ER133" s="14">
        <f t="shared" si="72"/>
        <v>0.29534400000000005</v>
      </c>
      <c r="ES133" s="14" t="s">
        <v>388</v>
      </c>
      <c r="ET133" s="18">
        <v>1.0080000000000002</v>
      </c>
      <c r="EV133" s="14">
        <f t="shared" si="73"/>
        <v>10.625820800000001</v>
      </c>
      <c r="EW133" s="14" t="s">
        <v>388</v>
      </c>
      <c r="EX133" s="18">
        <v>36.265600000000006</v>
      </c>
      <c r="EY133" s="14" t="s">
        <v>197</v>
      </c>
      <c r="EZ133" s="14">
        <f t="shared" si="61"/>
        <v>3.2815999999999998E-2</v>
      </c>
      <c r="FA133" s="14" t="s">
        <v>388</v>
      </c>
      <c r="FB133" s="18">
        <v>0.112</v>
      </c>
      <c r="FC133" s="14" t="s">
        <v>197</v>
      </c>
      <c r="FD133" s="14">
        <f t="shared" si="62"/>
        <v>3.2815999999999998E-2</v>
      </c>
      <c r="FE133" s="14" t="s">
        <v>388</v>
      </c>
      <c r="FF133" s="18">
        <v>0.112</v>
      </c>
      <c r="FG133" s="14" t="s">
        <v>197</v>
      </c>
      <c r="FH133" s="14">
        <f t="shared" si="76"/>
        <v>13.6908352</v>
      </c>
      <c r="FI133" s="14" t="s">
        <v>388</v>
      </c>
      <c r="FJ133" s="16">
        <v>46.726400000000005</v>
      </c>
      <c r="FK133" s="14" t="s">
        <v>197</v>
      </c>
      <c r="FL133" s="14">
        <f t="shared" si="60"/>
        <v>0.24677632000000002</v>
      </c>
      <c r="FM133" s="14" t="s">
        <v>388</v>
      </c>
      <c r="FN133" s="18">
        <v>842.24000000000012</v>
      </c>
      <c r="FO133" s="14" t="s">
        <v>624</v>
      </c>
      <c r="FP133" s="14">
        <f t="shared" si="74"/>
        <v>13.782720000000001</v>
      </c>
      <c r="FQ133" s="14" t="s">
        <v>388</v>
      </c>
      <c r="FR133" s="18">
        <v>47.040000000000006</v>
      </c>
      <c r="FS133" s="14" t="s">
        <v>197</v>
      </c>
      <c r="FT133" s="14">
        <f t="shared" si="75"/>
        <v>3.0912672000000003</v>
      </c>
      <c r="FU133" s="14" t="s">
        <v>388</v>
      </c>
      <c r="FV133" s="18">
        <v>10.550400000000002</v>
      </c>
    </row>
    <row r="134" spans="1:178" s="14" customFormat="1" x14ac:dyDescent="0.35">
      <c r="A134" s="14" t="s">
        <v>669</v>
      </c>
      <c r="B134" s="17">
        <v>43738</v>
      </c>
      <c r="D134" s="14" t="s">
        <v>121</v>
      </c>
      <c r="I134" s="14">
        <v>13.46</v>
      </c>
      <c r="N134" s="14">
        <f t="shared" si="63"/>
        <v>9.1884800000000002</v>
      </c>
      <c r="O134" s="14" t="s">
        <v>388</v>
      </c>
      <c r="P134" s="18">
        <v>31.360000000000003</v>
      </c>
      <c r="Q134" s="14" t="s">
        <v>197</v>
      </c>
      <c r="AE134" s="14">
        <f t="shared" si="64"/>
        <v>285.49920000000003</v>
      </c>
      <c r="AG134" s="18">
        <v>974.40000000000009</v>
      </c>
      <c r="AK134" s="14">
        <f t="shared" si="65"/>
        <v>80.727360000000004</v>
      </c>
      <c r="AL134" s="14" t="s">
        <v>388</v>
      </c>
      <c r="AM134" s="18">
        <v>275.52000000000004</v>
      </c>
      <c r="AN134" s="14" t="s">
        <v>197</v>
      </c>
      <c r="AQ134" s="14">
        <f t="shared" si="66"/>
        <v>653.03840000000002</v>
      </c>
      <c r="AR134" s="14" t="s">
        <v>388</v>
      </c>
      <c r="AS134" s="18">
        <v>2228.8000000000002</v>
      </c>
      <c r="AT134" s="14" t="s">
        <v>197</v>
      </c>
      <c r="AY134" s="14">
        <f t="shared" si="67"/>
        <v>91.228480000000005</v>
      </c>
      <c r="AZ134" s="14" t="s">
        <v>388</v>
      </c>
      <c r="BA134" s="18">
        <v>311.36</v>
      </c>
      <c r="BB134" s="14" t="s">
        <v>197</v>
      </c>
      <c r="BG134" s="14">
        <f t="shared" si="68"/>
        <v>19.033280000000001</v>
      </c>
      <c r="BH134" s="14" t="s">
        <v>388</v>
      </c>
      <c r="BI134" s="18">
        <v>64.960000000000008</v>
      </c>
      <c r="BO134" s="14">
        <v>6.5</v>
      </c>
      <c r="BP134" s="14">
        <v>1.75</v>
      </c>
      <c r="BQ134" s="14" t="s">
        <v>133</v>
      </c>
      <c r="BT134" s="14">
        <v>3.03</v>
      </c>
      <c r="BU134" s="14" t="s">
        <v>133</v>
      </c>
      <c r="CE134" s="18">
        <v>6.5859160163507982</v>
      </c>
      <c r="CI134" s="16">
        <v>69.87</v>
      </c>
      <c r="CJ134" s="14" t="s">
        <v>133</v>
      </c>
      <c r="CK134" s="16">
        <v>16.27</v>
      </c>
      <c r="CL134" s="14" t="s">
        <v>133</v>
      </c>
      <c r="CM134" s="16">
        <v>4.43</v>
      </c>
      <c r="CN134" s="14" t="s">
        <v>133</v>
      </c>
      <c r="CO134" s="16">
        <v>1.77</v>
      </c>
      <c r="CP134" s="14" t="s">
        <v>133</v>
      </c>
      <c r="CQ134" s="16">
        <v>7.5</v>
      </c>
      <c r="CR134" s="14" t="s">
        <v>133</v>
      </c>
      <c r="CS134" s="16">
        <v>0.16</v>
      </c>
      <c r="CT134" s="14" t="s">
        <v>133</v>
      </c>
      <c r="DF134" s="14" t="s">
        <v>263</v>
      </c>
      <c r="DG134" s="14" t="s">
        <v>686</v>
      </c>
      <c r="DJ134" s="14" t="s">
        <v>618</v>
      </c>
      <c r="DZ134" s="18">
        <v>7.12</v>
      </c>
      <c r="EC134" s="18">
        <v>4.29440688383528</v>
      </c>
      <c r="ED134" s="14">
        <f t="shared" si="69"/>
        <v>3.2816000000000001</v>
      </c>
      <c r="EE134" s="14" t="s">
        <v>388</v>
      </c>
      <c r="EF134" s="18">
        <v>11.200000000000001</v>
      </c>
      <c r="EH134" s="14">
        <f t="shared" si="70"/>
        <v>3.675392</v>
      </c>
      <c r="EI134" s="14" t="s">
        <v>388</v>
      </c>
      <c r="EJ134" s="18">
        <v>12.544</v>
      </c>
      <c r="EK134" s="14" t="s">
        <v>197</v>
      </c>
      <c r="EN134" s="14">
        <f t="shared" si="71"/>
        <v>0.65632000000000001</v>
      </c>
      <c r="EO134" s="14" t="s">
        <v>388</v>
      </c>
      <c r="EP134" s="18">
        <v>2.2400000000000002</v>
      </c>
      <c r="ER134" s="14">
        <f t="shared" si="72"/>
        <v>0.27565440000000002</v>
      </c>
      <c r="ES134" s="14" t="s">
        <v>388</v>
      </c>
      <c r="ET134" s="18">
        <v>0.94080000000000008</v>
      </c>
      <c r="EV134" s="14">
        <f t="shared" si="73"/>
        <v>7.8561504000000006</v>
      </c>
      <c r="EW134" s="14" t="s">
        <v>388</v>
      </c>
      <c r="EX134" s="18">
        <v>26.812800000000003</v>
      </c>
      <c r="EY134" s="14" t="s">
        <v>197</v>
      </c>
      <c r="EZ134" s="14">
        <f t="shared" si="61"/>
        <v>3.9379200000000003E-2</v>
      </c>
      <c r="FA134" s="14" t="s">
        <v>388</v>
      </c>
      <c r="FB134" s="18">
        <v>0.13440000000000002</v>
      </c>
      <c r="FC134" s="14" t="s">
        <v>197</v>
      </c>
      <c r="FD134" s="14">
        <f t="shared" si="62"/>
        <v>3.2815999999999998E-2</v>
      </c>
      <c r="FE134" s="14" t="s">
        <v>388</v>
      </c>
      <c r="FF134" s="18">
        <v>0.112</v>
      </c>
      <c r="FG134" s="14" t="s">
        <v>197</v>
      </c>
      <c r="FH134" s="14">
        <f t="shared" si="76"/>
        <v>12.0172192</v>
      </c>
      <c r="FI134" s="14" t="s">
        <v>388</v>
      </c>
      <c r="FJ134" s="16">
        <v>41.014400000000002</v>
      </c>
      <c r="FK134" s="14" t="s">
        <v>197</v>
      </c>
      <c r="FL134" s="14">
        <f t="shared" si="60"/>
        <v>0.25793376000000001</v>
      </c>
      <c r="FM134" s="14" t="s">
        <v>388</v>
      </c>
      <c r="FN134" s="18">
        <v>880.32</v>
      </c>
      <c r="FO134" s="14" t="s">
        <v>624</v>
      </c>
      <c r="FP134" s="14">
        <f t="shared" si="74"/>
        <v>7.8758400000000002</v>
      </c>
      <c r="FQ134" s="14" t="s">
        <v>388</v>
      </c>
      <c r="FR134" s="18">
        <v>26.880000000000003</v>
      </c>
      <c r="FS134" s="14" t="s">
        <v>197</v>
      </c>
      <c r="FT134" s="14">
        <f t="shared" si="75"/>
        <v>2.4940159999999998</v>
      </c>
      <c r="FU134" s="14" t="s">
        <v>388</v>
      </c>
      <c r="FV134" s="18">
        <v>8.5120000000000005</v>
      </c>
    </row>
    <row r="135" spans="1:178" s="14" customFormat="1" x14ac:dyDescent="0.35">
      <c r="A135" s="14" t="s">
        <v>670</v>
      </c>
      <c r="B135" s="17">
        <v>43738</v>
      </c>
      <c r="D135" s="14" t="s">
        <v>121</v>
      </c>
      <c r="I135" s="14">
        <v>10.08</v>
      </c>
      <c r="N135" s="14">
        <f t="shared" si="63"/>
        <v>13.1264</v>
      </c>
      <c r="O135" s="14" t="s">
        <v>388</v>
      </c>
      <c r="P135" s="18">
        <v>44.800000000000004</v>
      </c>
      <c r="Q135" s="14" t="s">
        <v>197</v>
      </c>
      <c r="AE135" s="14">
        <f t="shared" si="64"/>
        <v>402.32416000000001</v>
      </c>
      <c r="AG135" s="18">
        <v>1373.1200000000001</v>
      </c>
      <c r="AK135" s="14">
        <f t="shared" si="65"/>
        <v>219.21088</v>
      </c>
      <c r="AL135" s="14" t="s">
        <v>388</v>
      </c>
      <c r="AM135" s="18">
        <v>748.16000000000008</v>
      </c>
      <c r="AN135" s="14" t="s">
        <v>197</v>
      </c>
      <c r="AQ135" s="14">
        <f t="shared" si="66"/>
        <v>692.41759999999999</v>
      </c>
      <c r="AR135" s="14" t="s">
        <v>388</v>
      </c>
      <c r="AS135" s="18">
        <v>2363.2000000000003</v>
      </c>
      <c r="AT135" s="14" t="s">
        <v>197</v>
      </c>
      <c r="AY135" s="14">
        <f t="shared" si="67"/>
        <v>105.0112</v>
      </c>
      <c r="AZ135" s="14" t="s">
        <v>388</v>
      </c>
      <c r="BA135" s="18">
        <v>358.40000000000003</v>
      </c>
      <c r="BB135" s="14" t="s">
        <v>197</v>
      </c>
      <c r="BG135" s="14">
        <f t="shared" si="68"/>
        <v>24.283840000000001</v>
      </c>
      <c r="BH135" s="14" t="s">
        <v>388</v>
      </c>
      <c r="BI135" s="18">
        <v>82.88000000000001</v>
      </c>
      <c r="BO135" s="14">
        <v>5.8</v>
      </c>
      <c r="BP135" s="14">
        <v>1.31</v>
      </c>
      <c r="BQ135" s="14" t="s">
        <v>133</v>
      </c>
      <c r="BT135" s="14">
        <v>2.37</v>
      </c>
      <c r="BU135" s="14" t="s">
        <v>133</v>
      </c>
      <c r="CE135" s="18">
        <v>7.6478353771832026</v>
      </c>
      <c r="CI135" s="16">
        <v>54.49</v>
      </c>
      <c r="CJ135" s="14" t="s">
        <v>133</v>
      </c>
      <c r="CK135" s="16">
        <v>13.77</v>
      </c>
      <c r="CL135" s="14" t="s">
        <v>133</v>
      </c>
      <c r="CM135" s="16">
        <v>8.85</v>
      </c>
      <c r="CN135" s="14" t="s">
        <v>133</v>
      </c>
      <c r="CO135" s="16">
        <v>1.66</v>
      </c>
      <c r="CP135" s="14" t="s">
        <v>133</v>
      </c>
      <c r="CQ135" s="16">
        <v>21</v>
      </c>
      <c r="CR135" s="14" t="s">
        <v>133</v>
      </c>
      <c r="CS135" s="16">
        <v>0.23</v>
      </c>
      <c r="CT135" s="14" t="s">
        <v>133</v>
      </c>
      <c r="DF135" s="14" t="s">
        <v>263</v>
      </c>
      <c r="DG135" s="14" t="s">
        <v>687</v>
      </c>
      <c r="DJ135" s="14" t="s">
        <v>618</v>
      </c>
      <c r="DZ135" s="18">
        <v>9.68</v>
      </c>
      <c r="EC135" s="18">
        <v>3.9571532316630358</v>
      </c>
      <c r="ED135" s="14">
        <f t="shared" si="69"/>
        <v>32.159680000000002</v>
      </c>
      <c r="EE135" s="14" t="s">
        <v>388</v>
      </c>
      <c r="EF135" s="18">
        <v>109.76</v>
      </c>
      <c r="EH135" s="14">
        <f t="shared" si="70"/>
        <v>5.7756160000000003</v>
      </c>
      <c r="EI135" s="14" t="s">
        <v>388</v>
      </c>
      <c r="EJ135" s="18">
        <v>19.712000000000003</v>
      </c>
      <c r="EK135" s="14" t="s">
        <v>197</v>
      </c>
      <c r="EN135" s="14">
        <f t="shared" si="71"/>
        <v>1.31264</v>
      </c>
      <c r="EO135" s="14" t="s">
        <v>388</v>
      </c>
      <c r="EP135" s="18">
        <v>4.4800000000000004</v>
      </c>
      <c r="ER135" s="14">
        <f t="shared" si="72"/>
        <v>0.38066559999999999</v>
      </c>
      <c r="ES135" s="14" t="s">
        <v>388</v>
      </c>
      <c r="ET135" s="18">
        <v>1.2992000000000001</v>
      </c>
      <c r="EV135" s="14">
        <f t="shared" si="73"/>
        <v>14.3209024</v>
      </c>
      <c r="EW135" s="14" t="s">
        <v>388</v>
      </c>
      <c r="EX135" s="18">
        <v>48.876800000000003</v>
      </c>
      <c r="EY135" s="14" t="s">
        <v>197</v>
      </c>
      <c r="EZ135" s="14">
        <f t="shared" si="61"/>
        <v>3.2815999999999998E-2</v>
      </c>
      <c r="FA135" s="14" t="s">
        <v>388</v>
      </c>
      <c r="FB135" s="18">
        <v>0.112</v>
      </c>
      <c r="FC135" s="14" t="s">
        <v>197</v>
      </c>
      <c r="FD135" s="14">
        <f t="shared" si="62"/>
        <v>3.2815999999999998E-2</v>
      </c>
      <c r="FE135" s="14" t="s">
        <v>388</v>
      </c>
      <c r="FF135" s="18">
        <v>0.112</v>
      </c>
      <c r="FG135" s="14" t="s">
        <v>197</v>
      </c>
      <c r="FH135" s="14">
        <f t="shared" si="76"/>
        <v>12.535712</v>
      </c>
      <c r="FI135" s="14" t="s">
        <v>388</v>
      </c>
      <c r="FJ135" s="16">
        <v>42.784000000000006</v>
      </c>
      <c r="FK135" s="14" t="s">
        <v>197</v>
      </c>
      <c r="FL135" s="14">
        <f t="shared" si="60"/>
        <v>0.25005791999999999</v>
      </c>
      <c r="FM135" s="14" t="s">
        <v>388</v>
      </c>
      <c r="FN135" s="18">
        <v>853.44</v>
      </c>
      <c r="FO135" s="14" t="s">
        <v>624</v>
      </c>
      <c r="FP135" s="14">
        <f t="shared" si="74"/>
        <v>16.408000000000001</v>
      </c>
      <c r="FQ135" s="14" t="s">
        <v>388</v>
      </c>
      <c r="FR135" s="18">
        <v>56.000000000000007</v>
      </c>
      <c r="FS135" s="14" t="s">
        <v>197</v>
      </c>
      <c r="FT135" s="14">
        <f t="shared" si="75"/>
        <v>4.2004480000000006</v>
      </c>
      <c r="FU135" s="14" t="s">
        <v>388</v>
      </c>
      <c r="FV135" s="18">
        <v>14.336000000000002</v>
      </c>
    </row>
    <row r="136" spans="1:178" s="14" customFormat="1" x14ac:dyDescent="0.35">
      <c r="A136" s="14" t="s">
        <v>671</v>
      </c>
      <c r="B136" s="17">
        <v>43781</v>
      </c>
      <c r="D136" s="14" t="s">
        <v>121</v>
      </c>
      <c r="I136" s="14">
        <v>11.42</v>
      </c>
      <c r="N136" s="14">
        <f t="shared" si="63"/>
        <v>7.8758400000000002</v>
      </c>
      <c r="O136" s="14" t="s">
        <v>388</v>
      </c>
      <c r="P136" s="18">
        <v>26.880000000000003</v>
      </c>
      <c r="Q136" s="14" t="s">
        <v>197</v>
      </c>
      <c r="AE136" s="14">
        <f t="shared" si="64"/>
        <v>403.63679999999999</v>
      </c>
      <c r="AG136" s="18">
        <v>1377.6000000000001</v>
      </c>
      <c r="AK136" s="14">
        <f t="shared" si="65"/>
        <v>77.445760000000007</v>
      </c>
      <c r="AL136" s="14" t="s">
        <v>388</v>
      </c>
      <c r="AM136" s="18">
        <v>264.32000000000005</v>
      </c>
      <c r="AN136" s="14" t="s">
        <v>197</v>
      </c>
      <c r="AQ136" s="14">
        <f t="shared" si="66"/>
        <v>844.0275200000001</v>
      </c>
      <c r="AR136" s="14" t="s">
        <v>388</v>
      </c>
      <c r="AS136" s="18">
        <v>2880.6400000000003</v>
      </c>
      <c r="AT136" s="14" t="s">
        <v>197</v>
      </c>
      <c r="AY136" s="14">
        <f t="shared" si="67"/>
        <v>80.071040000000011</v>
      </c>
      <c r="AZ136" s="14" t="s">
        <v>388</v>
      </c>
      <c r="BA136" s="18">
        <v>273.28000000000003</v>
      </c>
      <c r="BB136" s="14" t="s">
        <v>197</v>
      </c>
      <c r="BG136" s="14">
        <f t="shared" si="68"/>
        <v>11.813760000000002</v>
      </c>
      <c r="BH136" s="14" t="s">
        <v>388</v>
      </c>
      <c r="BI136" s="18">
        <v>40.320000000000007</v>
      </c>
      <c r="BO136" s="14">
        <v>6.2</v>
      </c>
      <c r="BP136" s="14">
        <v>1.37</v>
      </c>
      <c r="BQ136" s="14" t="s">
        <v>133</v>
      </c>
      <c r="BT136" s="14">
        <v>2.29</v>
      </c>
      <c r="BU136" s="14" t="s">
        <v>133</v>
      </c>
      <c r="CE136" s="18">
        <v>7.8608249721293193</v>
      </c>
      <c r="CI136" s="16">
        <v>72</v>
      </c>
      <c r="CJ136" s="14" t="s">
        <v>133</v>
      </c>
      <c r="CK136" s="16">
        <v>11.38</v>
      </c>
      <c r="CL136" s="14" t="s">
        <v>133</v>
      </c>
      <c r="CM136" s="16">
        <v>3.39</v>
      </c>
      <c r="CN136" s="14" t="s">
        <v>133</v>
      </c>
      <c r="CO136" s="16">
        <v>0.88</v>
      </c>
      <c r="CP136" s="14" t="s">
        <v>133</v>
      </c>
      <c r="CQ136" s="16">
        <v>12</v>
      </c>
      <c r="CR136" s="14" t="s">
        <v>133</v>
      </c>
      <c r="CS136" s="16">
        <v>0.37</v>
      </c>
      <c r="CT136" s="14" t="s">
        <v>133</v>
      </c>
      <c r="DF136" s="14" t="s">
        <v>263</v>
      </c>
      <c r="DG136" s="14" t="s">
        <v>683</v>
      </c>
      <c r="DJ136" s="14" t="s">
        <v>618</v>
      </c>
      <c r="DZ136" s="18">
        <v>8.93</v>
      </c>
      <c r="EC136" s="18">
        <v>6.3268892794376095</v>
      </c>
      <c r="ED136" s="14">
        <f t="shared" si="69"/>
        <v>0.85321600000000009</v>
      </c>
      <c r="EE136" s="14" t="s">
        <v>388</v>
      </c>
      <c r="EF136" s="18">
        <v>2.9120000000000004</v>
      </c>
      <c r="EH136" s="14">
        <f t="shared" si="70"/>
        <v>1.96896</v>
      </c>
      <c r="EI136" s="14" t="s">
        <v>388</v>
      </c>
      <c r="EJ136" s="18">
        <v>6.7200000000000006</v>
      </c>
      <c r="EK136" s="14" t="s">
        <v>197</v>
      </c>
      <c r="EN136" s="14">
        <f t="shared" si="71"/>
        <v>1.96896</v>
      </c>
      <c r="EO136" s="14" t="s">
        <v>388</v>
      </c>
      <c r="EP136" s="18">
        <v>6.7200000000000006</v>
      </c>
      <c r="ER136" s="14">
        <f t="shared" si="72"/>
        <v>0.35441280000000003</v>
      </c>
      <c r="ES136" s="14" t="s">
        <v>388</v>
      </c>
      <c r="ET136" s="18">
        <v>1.2096000000000002</v>
      </c>
      <c r="EV136" s="14">
        <f t="shared" si="73"/>
        <v>9.8054208000000003</v>
      </c>
      <c r="EW136" s="14" t="s">
        <v>388</v>
      </c>
      <c r="EX136" s="18">
        <v>33.465600000000002</v>
      </c>
      <c r="EY136" s="14" t="s">
        <v>197</v>
      </c>
      <c r="EZ136" s="14">
        <f t="shared" si="61"/>
        <v>3.2815999999999998E-2</v>
      </c>
      <c r="FA136" s="14" t="s">
        <v>388</v>
      </c>
      <c r="FB136" s="18">
        <v>0.112</v>
      </c>
      <c r="FC136" s="14" t="s">
        <v>197</v>
      </c>
      <c r="FD136" s="14">
        <f t="shared" si="62"/>
        <v>3.2815999999999998E-2</v>
      </c>
      <c r="FE136" s="14" t="s">
        <v>388</v>
      </c>
      <c r="FF136" s="18">
        <v>0.112</v>
      </c>
      <c r="FG136" s="14" t="s">
        <v>197</v>
      </c>
      <c r="FH136" s="14">
        <f t="shared" si="76"/>
        <v>14.7868896</v>
      </c>
      <c r="FI136" s="14" t="s">
        <v>388</v>
      </c>
      <c r="FJ136" s="16">
        <v>50.467200000000005</v>
      </c>
      <c r="FK136" s="14" t="s">
        <v>197</v>
      </c>
      <c r="FL136" s="14">
        <f t="shared" si="60"/>
        <v>0.25137056000000002</v>
      </c>
      <c r="FM136" s="14" t="s">
        <v>388</v>
      </c>
      <c r="FN136" s="18">
        <v>857.92000000000007</v>
      </c>
      <c r="FO136" s="14" t="s">
        <v>624</v>
      </c>
      <c r="FP136" s="14">
        <f t="shared" si="74"/>
        <v>17.064320000000002</v>
      </c>
      <c r="FQ136" s="14" t="s">
        <v>388</v>
      </c>
      <c r="FR136" s="18">
        <v>58.240000000000009</v>
      </c>
      <c r="FS136" s="14" t="s">
        <v>197</v>
      </c>
      <c r="FT136" s="14">
        <f t="shared" si="75"/>
        <v>2.3430624</v>
      </c>
      <c r="FU136" s="14" t="s">
        <v>388</v>
      </c>
      <c r="FV136" s="18">
        <v>7.9968000000000004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51B1-464E-4249-960A-AC7724F62C7A}">
  <dimension ref="A1:B183"/>
  <sheetViews>
    <sheetView topLeftCell="A163" workbookViewId="0">
      <selection activeCell="B180" sqref="B180"/>
    </sheetView>
  </sheetViews>
  <sheetFormatPr defaultRowHeight="14.5" x14ac:dyDescent="0.35"/>
  <cols>
    <col min="2" max="2" width="8.7265625" style="8"/>
  </cols>
  <sheetData>
    <row r="1" spans="1:2" x14ac:dyDescent="0.35">
      <c r="A1" t="s">
        <v>432</v>
      </c>
      <c r="B1" s="7" t="s">
        <v>0</v>
      </c>
    </row>
    <row r="2" spans="1:2" x14ac:dyDescent="0.35">
      <c r="A2" t="s">
        <v>433</v>
      </c>
      <c r="B2" s="7" t="s">
        <v>1</v>
      </c>
    </row>
    <row r="3" spans="1:2" x14ac:dyDescent="0.35">
      <c r="A3" t="s">
        <v>434</v>
      </c>
      <c r="B3" s="7" t="s">
        <v>2</v>
      </c>
    </row>
    <row r="4" spans="1:2" x14ac:dyDescent="0.35">
      <c r="A4" t="s">
        <v>435</v>
      </c>
      <c r="B4" s="7" t="s">
        <v>3</v>
      </c>
    </row>
    <row r="5" spans="1:2" x14ac:dyDescent="0.35">
      <c r="A5" t="s">
        <v>436</v>
      </c>
      <c r="B5" s="7" t="s">
        <v>4</v>
      </c>
    </row>
    <row r="6" spans="1:2" x14ac:dyDescent="0.35">
      <c r="A6" t="s">
        <v>437</v>
      </c>
      <c r="B6" s="7" t="s">
        <v>5</v>
      </c>
    </row>
    <row r="7" spans="1:2" x14ac:dyDescent="0.35">
      <c r="A7" t="s">
        <v>438</v>
      </c>
      <c r="B7" s="7" t="s">
        <v>382</v>
      </c>
    </row>
    <row r="8" spans="1:2" x14ac:dyDescent="0.35">
      <c r="A8" t="s">
        <v>439</v>
      </c>
      <c r="B8" s="7" t="s">
        <v>383</v>
      </c>
    </row>
    <row r="9" spans="1:2" x14ac:dyDescent="0.35">
      <c r="A9" t="s">
        <v>440</v>
      </c>
      <c r="B9" s="7" t="s">
        <v>6</v>
      </c>
    </row>
    <row r="10" spans="1:2" x14ac:dyDescent="0.35">
      <c r="A10" t="s">
        <v>441</v>
      </c>
      <c r="B10" s="7" t="s">
        <v>7</v>
      </c>
    </row>
    <row r="11" spans="1:2" x14ac:dyDescent="0.35">
      <c r="A11" t="s">
        <v>442</v>
      </c>
      <c r="B11" s="7" t="s">
        <v>8</v>
      </c>
    </row>
    <row r="12" spans="1:2" x14ac:dyDescent="0.35">
      <c r="A12" t="s">
        <v>443</v>
      </c>
      <c r="B12" s="7" t="s">
        <v>384</v>
      </c>
    </row>
    <row r="13" spans="1:2" x14ac:dyDescent="0.35">
      <c r="A13" t="s">
        <v>444</v>
      </c>
      <c r="B13" s="7" t="s">
        <v>385</v>
      </c>
    </row>
    <row r="14" spans="1:2" x14ac:dyDescent="0.35">
      <c r="A14" t="s">
        <v>445</v>
      </c>
      <c r="B14" s="7" t="s">
        <v>9</v>
      </c>
    </row>
    <row r="15" spans="1:2" x14ac:dyDescent="0.35">
      <c r="A15" t="s">
        <v>446</v>
      </c>
      <c r="B15" s="7" t="s">
        <v>10</v>
      </c>
    </row>
    <row r="16" spans="1:2" x14ac:dyDescent="0.35">
      <c r="A16" t="s">
        <v>447</v>
      </c>
      <c r="B16" s="7" t="s">
        <v>386</v>
      </c>
    </row>
    <row r="17" spans="1:2" x14ac:dyDescent="0.35">
      <c r="A17" t="s">
        <v>448</v>
      </c>
      <c r="B17" s="7" t="s">
        <v>387</v>
      </c>
    </row>
    <row r="18" spans="1:2" x14ac:dyDescent="0.35">
      <c r="A18" t="s">
        <v>449</v>
      </c>
      <c r="B18" s="7" t="s">
        <v>11</v>
      </c>
    </row>
    <row r="19" spans="1:2" x14ac:dyDescent="0.35">
      <c r="A19" t="s">
        <v>450</v>
      </c>
      <c r="B19" s="7" t="s">
        <v>12</v>
      </c>
    </row>
    <row r="20" spans="1:2" x14ac:dyDescent="0.35">
      <c r="A20" t="s">
        <v>451</v>
      </c>
      <c r="B20" s="7" t="s">
        <v>389</v>
      </c>
    </row>
    <row r="21" spans="1:2" x14ac:dyDescent="0.35">
      <c r="A21" t="s">
        <v>452</v>
      </c>
      <c r="B21" s="7" t="s">
        <v>390</v>
      </c>
    </row>
    <row r="22" spans="1:2" x14ac:dyDescent="0.35">
      <c r="A22" t="s">
        <v>453</v>
      </c>
      <c r="B22" s="7" t="s">
        <v>13</v>
      </c>
    </row>
    <row r="23" spans="1:2" x14ac:dyDescent="0.35">
      <c r="A23" t="s">
        <v>454</v>
      </c>
      <c r="B23" s="7" t="s">
        <v>14</v>
      </c>
    </row>
    <row r="24" spans="1:2" x14ac:dyDescent="0.35">
      <c r="A24" t="s">
        <v>455</v>
      </c>
      <c r="B24" s="7" t="s">
        <v>391</v>
      </c>
    </row>
    <row r="25" spans="1:2" x14ac:dyDescent="0.35">
      <c r="A25" t="s">
        <v>456</v>
      </c>
      <c r="B25" s="7" t="s">
        <v>392</v>
      </c>
    </row>
    <row r="26" spans="1:2" x14ac:dyDescent="0.35">
      <c r="A26" t="s">
        <v>457</v>
      </c>
      <c r="B26" s="7" t="s">
        <v>15</v>
      </c>
    </row>
    <row r="27" spans="1:2" x14ac:dyDescent="0.35">
      <c r="A27" t="s">
        <v>458</v>
      </c>
      <c r="B27" s="7" t="s">
        <v>16</v>
      </c>
    </row>
    <row r="28" spans="1:2" x14ac:dyDescent="0.35">
      <c r="A28" t="s">
        <v>459</v>
      </c>
      <c r="B28" s="7" t="s">
        <v>17</v>
      </c>
    </row>
    <row r="29" spans="1:2" x14ac:dyDescent="0.35">
      <c r="A29" t="s">
        <v>460</v>
      </c>
      <c r="B29" s="7" t="s">
        <v>393</v>
      </c>
    </row>
    <row r="30" spans="1:2" x14ac:dyDescent="0.35">
      <c r="A30" t="s">
        <v>461</v>
      </c>
      <c r="B30" s="7" t="s">
        <v>394</v>
      </c>
    </row>
    <row r="31" spans="1:2" x14ac:dyDescent="0.35">
      <c r="A31" t="s">
        <v>462</v>
      </c>
      <c r="B31" s="7" t="s">
        <v>18</v>
      </c>
    </row>
    <row r="32" spans="1:2" x14ac:dyDescent="0.35">
      <c r="A32" t="s">
        <v>463</v>
      </c>
      <c r="B32" s="7" t="s">
        <v>19</v>
      </c>
    </row>
    <row r="33" spans="1:2" x14ac:dyDescent="0.35">
      <c r="A33" t="s">
        <v>464</v>
      </c>
      <c r="B33" s="7" t="s">
        <v>395</v>
      </c>
    </row>
    <row r="34" spans="1:2" x14ac:dyDescent="0.35">
      <c r="A34" t="s">
        <v>465</v>
      </c>
      <c r="B34" s="7" t="s">
        <v>403</v>
      </c>
    </row>
    <row r="35" spans="1:2" x14ac:dyDescent="0.35">
      <c r="A35" t="s">
        <v>466</v>
      </c>
      <c r="B35" s="7" t="s">
        <v>690</v>
      </c>
    </row>
    <row r="36" spans="1:2" x14ac:dyDescent="0.35">
      <c r="A36" t="s">
        <v>467</v>
      </c>
      <c r="B36" s="7" t="s">
        <v>691</v>
      </c>
    </row>
    <row r="37" spans="1:2" x14ac:dyDescent="0.35">
      <c r="A37" t="s">
        <v>468</v>
      </c>
      <c r="B37" s="9" t="s">
        <v>20</v>
      </c>
    </row>
    <row r="38" spans="1:2" x14ac:dyDescent="0.35">
      <c r="A38" t="s">
        <v>469</v>
      </c>
      <c r="B38" s="7" t="s">
        <v>21</v>
      </c>
    </row>
    <row r="39" spans="1:2" x14ac:dyDescent="0.35">
      <c r="A39" t="s">
        <v>470</v>
      </c>
      <c r="B39" s="7" t="s">
        <v>404</v>
      </c>
    </row>
    <row r="40" spans="1:2" x14ac:dyDescent="0.35">
      <c r="A40" t="s">
        <v>471</v>
      </c>
      <c r="B40" s="7" t="s">
        <v>405</v>
      </c>
    </row>
    <row r="41" spans="1:2" x14ac:dyDescent="0.35">
      <c r="A41" t="s">
        <v>472</v>
      </c>
      <c r="B41" s="7" t="s">
        <v>22</v>
      </c>
    </row>
    <row r="42" spans="1:2" x14ac:dyDescent="0.35">
      <c r="A42" t="s">
        <v>473</v>
      </c>
      <c r="B42" s="7" t="s">
        <v>23</v>
      </c>
    </row>
    <row r="43" spans="1:2" x14ac:dyDescent="0.35">
      <c r="A43" t="s">
        <v>474</v>
      </c>
      <c r="B43" s="7" t="s">
        <v>24</v>
      </c>
    </row>
    <row r="44" spans="1:2" x14ac:dyDescent="0.35">
      <c r="A44" t="s">
        <v>475</v>
      </c>
      <c r="B44" s="7" t="s">
        <v>25</v>
      </c>
    </row>
    <row r="45" spans="1:2" x14ac:dyDescent="0.35">
      <c r="A45" t="s">
        <v>476</v>
      </c>
      <c r="B45" s="7" t="s">
        <v>412</v>
      </c>
    </row>
    <row r="46" spans="1:2" x14ac:dyDescent="0.35">
      <c r="A46" t="s">
        <v>477</v>
      </c>
      <c r="B46" s="7" t="s">
        <v>413</v>
      </c>
    </row>
    <row r="47" spans="1:2" x14ac:dyDescent="0.35">
      <c r="A47" t="s">
        <v>478</v>
      </c>
      <c r="B47" s="7" t="s">
        <v>26</v>
      </c>
    </row>
    <row r="48" spans="1:2" x14ac:dyDescent="0.35">
      <c r="A48" t="s">
        <v>479</v>
      </c>
      <c r="B48" s="7" t="s">
        <v>27</v>
      </c>
    </row>
    <row r="49" spans="1:2" x14ac:dyDescent="0.35">
      <c r="A49" t="s">
        <v>480</v>
      </c>
      <c r="B49" s="7" t="s">
        <v>414</v>
      </c>
    </row>
    <row r="50" spans="1:2" x14ac:dyDescent="0.35">
      <c r="A50" t="s">
        <v>481</v>
      </c>
      <c r="B50" s="7" t="s">
        <v>415</v>
      </c>
    </row>
    <row r="51" spans="1:2" x14ac:dyDescent="0.35">
      <c r="A51" t="s">
        <v>482</v>
      </c>
      <c r="B51" s="7" t="s">
        <v>28</v>
      </c>
    </row>
    <row r="52" spans="1:2" x14ac:dyDescent="0.35">
      <c r="A52" t="s">
        <v>483</v>
      </c>
      <c r="B52" s="7" t="s">
        <v>29</v>
      </c>
    </row>
    <row r="53" spans="1:2" x14ac:dyDescent="0.35">
      <c r="A53" t="s">
        <v>484</v>
      </c>
      <c r="B53" s="7" t="s">
        <v>416</v>
      </c>
    </row>
    <row r="54" spans="1:2" x14ac:dyDescent="0.35">
      <c r="A54" t="s">
        <v>485</v>
      </c>
      <c r="B54" s="7" t="s">
        <v>417</v>
      </c>
    </row>
    <row r="55" spans="1:2" x14ac:dyDescent="0.35">
      <c r="A55" t="s">
        <v>486</v>
      </c>
      <c r="B55" s="7" t="s">
        <v>30</v>
      </c>
    </row>
    <row r="56" spans="1:2" x14ac:dyDescent="0.35">
      <c r="A56" t="s">
        <v>487</v>
      </c>
      <c r="B56" s="7" t="s">
        <v>31</v>
      </c>
    </row>
    <row r="57" spans="1:2" x14ac:dyDescent="0.35">
      <c r="A57" t="s">
        <v>488</v>
      </c>
      <c r="B57" s="7" t="s">
        <v>418</v>
      </c>
    </row>
    <row r="58" spans="1:2" x14ac:dyDescent="0.35">
      <c r="A58" t="s">
        <v>489</v>
      </c>
      <c r="B58" s="7" t="s">
        <v>419</v>
      </c>
    </row>
    <row r="59" spans="1:2" x14ac:dyDescent="0.35">
      <c r="A59" t="s">
        <v>490</v>
      </c>
      <c r="B59" s="7" t="s">
        <v>32</v>
      </c>
    </row>
    <row r="60" spans="1:2" x14ac:dyDescent="0.35">
      <c r="A60" t="s">
        <v>491</v>
      </c>
      <c r="B60" s="7" t="s">
        <v>33</v>
      </c>
    </row>
    <row r="61" spans="1:2" x14ac:dyDescent="0.35">
      <c r="A61" t="s">
        <v>492</v>
      </c>
      <c r="B61" s="7" t="s">
        <v>420</v>
      </c>
    </row>
    <row r="62" spans="1:2" x14ac:dyDescent="0.35">
      <c r="A62" t="s">
        <v>493</v>
      </c>
      <c r="B62" s="7" t="s">
        <v>421</v>
      </c>
    </row>
    <row r="63" spans="1:2" x14ac:dyDescent="0.35">
      <c r="A63" t="s">
        <v>494</v>
      </c>
      <c r="B63" s="7" t="s">
        <v>34</v>
      </c>
    </row>
    <row r="64" spans="1:2" x14ac:dyDescent="0.35">
      <c r="A64" t="s">
        <v>495</v>
      </c>
      <c r="B64" s="7" t="s">
        <v>35</v>
      </c>
    </row>
    <row r="65" spans="1:2" x14ac:dyDescent="0.35">
      <c r="A65" t="s">
        <v>496</v>
      </c>
      <c r="B65" s="7" t="s">
        <v>422</v>
      </c>
    </row>
    <row r="66" spans="1:2" x14ac:dyDescent="0.35">
      <c r="A66" t="s">
        <v>497</v>
      </c>
      <c r="B66" s="7" t="s">
        <v>423</v>
      </c>
    </row>
    <row r="67" spans="1:2" x14ac:dyDescent="0.35">
      <c r="A67" t="s">
        <v>498</v>
      </c>
      <c r="B67" s="7" t="s">
        <v>36</v>
      </c>
    </row>
    <row r="68" spans="1:2" x14ac:dyDescent="0.35">
      <c r="A68" t="s">
        <v>499</v>
      </c>
      <c r="B68" s="7" t="s">
        <v>37</v>
      </c>
    </row>
    <row r="69" spans="1:2" x14ac:dyDescent="0.35">
      <c r="A69" t="s">
        <v>500</v>
      </c>
      <c r="B69" s="7" t="s">
        <v>38</v>
      </c>
    </row>
    <row r="70" spans="1:2" x14ac:dyDescent="0.35">
      <c r="A70" t="s">
        <v>501</v>
      </c>
      <c r="B70" s="7" t="s">
        <v>39</v>
      </c>
    </row>
    <row r="71" spans="1:2" x14ac:dyDescent="0.35">
      <c r="A71" t="s">
        <v>502</v>
      </c>
      <c r="B71" s="7" t="s">
        <v>40</v>
      </c>
    </row>
    <row r="72" spans="1:2" x14ac:dyDescent="0.35">
      <c r="A72" t="s">
        <v>503</v>
      </c>
      <c r="B72" s="7" t="s">
        <v>41</v>
      </c>
    </row>
    <row r="73" spans="1:2" x14ac:dyDescent="0.35">
      <c r="A73" t="s">
        <v>504</v>
      </c>
      <c r="B73" s="7" t="s">
        <v>42</v>
      </c>
    </row>
    <row r="74" spans="1:2" x14ac:dyDescent="0.35">
      <c r="A74" t="s">
        <v>505</v>
      </c>
      <c r="B74" s="7" t="s">
        <v>43</v>
      </c>
    </row>
    <row r="75" spans="1:2" x14ac:dyDescent="0.35">
      <c r="A75" t="s">
        <v>506</v>
      </c>
      <c r="B75" s="7" t="s">
        <v>44</v>
      </c>
    </row>
    <row r="76" spans="1:2" x14ac:dyDescent="0.35">
      <c r="A76" t="s">
        <v>507</v>
      </c>
      <c r="B76" s="7" t="s">
        <v>45</v>
      </c>
    </row>
    <row r="77" spans="1:2" x14ac:dyDescent="0.35">
      <c r="A77" t="s">
        <v>508</v>
      </c>
      <c r="B77" s="7" t="s">
        <v>46</v>
      </c>
    </row>
    <row r="78" spans="1:2" x14ac:dyDescent="0.35">
      <c r="A78" t="s">
        <v>509</v>
      </c>
      <c r="B78" s="7" t="s">
        <v>47</v>
      </c>
    </row>
    <row r="79" spans="1:2" x14ac:dyDescent="0.35">
      <c r="A79" t="s">
        <v>510</v>
      </c>
      <c r="B79" s="7" t="s">
        <v>48</v>
      </c>
    </row>
    <row r="80" spans="1:2" x14ac:dyDescent="0.35">
      <c r="A80" t="s">
        <v>511</v>
      </c>
      <c r="B80" s="7" t="s">
        <v>49</v>
      </c>
    </row>
    <row r="81" spans="1:2" x14ac:dyDescent="0.35">
      <c r="A81" t="s">
        <v>512</v>
      </c>
      <c r="B81" s="7" t="s">
        <v>50</v>
      </c>
    </row>
    <row r="82" spans="1:2" x14ac:dyDescent="0.35">
      <c r="A82" t="s">
        <v>513</v>
      </c>
      <c r="B82" s="7" t="s">
        <v>51</v>
      </c>
    </row>
    <row r="83" spans="1:2" x14ac:dyDescent="0.35">
      <c r="A83" t="s">
        <v>514</v>
      </c>
      <c r="B83" s="7" t="s">
        <v>52</v>
      </c>
    </row>
    <row r="84" spans="1:2" x14ac:dyDescent="0.35">
      <c r="A84" t="s">
        <v>515</v>
      </c>
      <c r="B84" s="7" t="s">
        <v>53</v>
      </c>
    </row>
    <row r="85" spans="1:2" x14ac:dyDescent="0.35">
      <c r="A85" t="s">
        <v>516</v>
      </c>
      <c r="B85" s="7" t="s">
        <v>54</v>
      </c>
    </row>
    <row r="86" spans="1:2" x14ac:dyDescent="0.35">
      <c r="A86" t="s">
        <v>517</v>
      </c>
      <c r="B86" s="7" t="s">
        <v>55</v>
      </c>
    </row>
    <row r="87" spans="1:2" x14ac:dyDescent="0.35">
      <c r="A87" t="s">
        <v>518</v>
      </c>
      <c r="B87" s="7" t="s">
        <v>56</v>
      </c>
    </row>
    <row r="88" spans="1:2" x14ac:dyDescent="0.35">
      <c r="A88" t="s">
        <v>519</v>
      </c>
      <c r="B88" s="7" t="s">
        <v>57</v>
      </c>
    </row>
    <row r="89" spans="1:2" x14ac:dyDescent="0.35">
      <c r="A89" t="s">
        <v>520</v>
      </c>
      <c r="B89" s="7" t="s">
        <v>58</v>
      </c>
    </row>
    <row r="90" spans="1:2" x14ac:dyDescent="0.35">
      <c r="A90" t="s">
        <v>521</v>
      </c>
      <c r="B90" s="7" t="s">
        <v>59</v>
      </c>
    </row>
    <row r="91" spans="1:2" x14ac:dyDescent="0.35">
      <c r="A91" t="s">
        <v>522</v>
      </c>
      <c r="B91" s="7" t="s">
        <v>60</v>
      </c>
    </row>
    <row r="92" spans="1:2" x14ac:dyDescent="0.35">
      <c r="A92" t="s">
        <v>523</v>
      </c>
      <c r="B92" s="7" t="s">
        <v>61</v>
      </c>
    </row>
    <row r="93" spans="1:2" x14ac:dyDescent="0.35">
      <c r="A93" t="s">
        <v>524</v>
      </c>
      <c r="B93" s="7" t="s">
        <v>62</v>
      </c>
    </row>
    <row r="94" spans="1:2" x14ac:dyDescent="0.35">
      <c r="A94" t="s">
        <v>525</v>
      </c>
      <c r="B94" s="7" t="s">
        <v>63</v>
      </c>
    </row>
    <row r="95" spans="1:2" x14ac:dyDescent="0.35">
      <c r="A95" t="s">
        <v>526</v>
      </c>
      <c r="B95" s="7" t="s">
        <v>64</v>
      </c>
    </row>
    <row r="96" spans="1:2" x14ac:dyDescent="0.35">
      <c r="A96" t="s">
        <v>527</v>
      </c>
      <c r="B96" s="7" t="s">
        <v>65</v>
      </c>
    </row>
    <row r="97" spans="1:2" x14ac:dyDescent="0.35">
      <c r="A97" t="s">
        <v>528</v>
      </c>
      <c r="B97" s="7" t="s">
        <v>66</v>
      </c>
    </row>
    <row r="98" spans="1:2" x14ac:dyDescent="0.35">
      <c r="A98" t="s">
        <v>529</v>
      </c>
      <c r="B98" s="7" t="s">
        <v>67</v>
      </c>
    </row>
    <row r="99" spans="1:2" x14ac:dyDescent="0.35">
      <c r="A99" t="s">
        <v>530</v>
      </c>
      <c r="B99" s="7" t="s">
        <v>68</v>
      </c>
    </row>
    <row r="100" spans="1:2" x14ac:dyDescent="0.35">
      <c r="A100" t="s">
        <v>531</v>
      </c>
      <c r="B100" s="7" t="s">
        <v>69</v>
      </c>
    </row>
    <row r="101" spans="1:2" x14ac:dyDescent="0.35">
      <c r="A101" t="s">
        <v>532</v>
      </c>
      <c r="B101" s="7" t="s">
        <v>70</v>
      </c>
    </row>
    <row r="102" spans="1:2" x14ac:dyDescent="0.35">
      <c r="A102" t="s">
        <v>533</v>
      </c>
      <c r="B102" s="7" t="s">
        <v>71</v>
      </c>
    </row>
    <row r="103" spans="1:2" x14ac:dyDescent="0.35">
      <c r="A103" t="s">
        <v>534</v>
      </c>
      <c r="B103" s="7" t="s">
        <v>72</v>
      </c>
    </row>
    <row r="104" spans="1:2" x14ac:dyDescent="0.35">
      <c r="A104" t="s">
        <v>535</v>
      </c>
      <c r="B104" s="7" t="s">
        <v>73</v>
      </c>
    </row>
    <row r="105" spans="1:2" x14ac:dyDescent="0.35">
      <c r="A105" t="s">
        <v>536</v>
      </c>
      <c r="B105" s="7" t="s">
        <v>74</v>
      </c>
    </row>
    <row r="106" spans="1:2" x14ac:dyDescent="0.35">
      <c r="A106" t="s">
        <v>537</v>
      </c>
      <c r="B106" s="7" t="s">
        <v>75</v>
      </c>
    </row>
    <row r="107" spans="1:2" x14ac:dyDescent="0.35">
      <c r="A107" t="s">
        <v>538</v>
      </c>
      <c r="B107" s="7" t="s">
        <v>76</v>
      </c>
    </row>
    <row r="108" spans="1:2" x14ac:dyDescent="0.35">
      <c r="A108" t="s">
        <v>539</v>
      </c>
      <c r="B108" s="7" t="s">
        <v>77</v>
      </c>
    </row>
    <row r="109" spans="1:2" x14ac:dyDescent="0.35">
      <c r="A109" t="s">
        <v>540</v>
      </c>
      <c r="B109" s="7" t="s">
        <v>78</v>
      </c>
    </row>
    <row r="110" spans="1:2" x14ac:dyDescent="0.35">
      <c r="A110" t="s">
        <v>541</v>
      </c>
      <c r="B110" s="7" t="s">
        <v>79</v>
      </c>
    </row>
    <row r="111" spans="1:2" x14ac:dyDescent="0.35">
      <c r="A111" t="s">
        <v>542</v>
      </c>
      <c r="B111" s="7" t="s">
        <v>80</v>
      </c>
    </row>
    <row r="112" spans="1:2" x14ac:dyDescent="0.35">
      <c r="A112" t="s">
        <v>543</v>
      </c>
      <c r="B112" s="7" t="s">
        <v>81</v>
      </c>
    </row>
    <row r="113" spans="1:2" x14ac:dyDescent="0.35">
      <c r="A113" t="s">
        <v>544</v>
      </c>
      <c r="B113" s="7" t="s">
        <v>82</v>
      </c>
    </row>
    <row r="114" spans="1:2" x14ac:dyDescent="0.35">
      <c r="A114" t="s">
        <v>545</v>
      </c>
      <c r="B114" s="7" t="s">
        <v>83</v>
      </c>
    </row>
    <row r="115" spans="1:2" x14ac:dyDescent="0.35">
      <c r="A115" t="s">
        <v>546</v>
      </c>
      <c r="B115" s="7" t="s">
        <v>84</v>
      </c>
    </row>
    <row r="116" spans="1:2" x14ac:dyDescent="0.35">
      <c r="A116" t="s">
        <v>547</v>
      </c>
      <c r="B116" s="7" t="s">
        <v>85</v>
      </c>
    </row>
    <row r="117" spans="1:2" x14ac:dyDescent="0.35">
      <c r="A117" t="s">
        <v>548</v>
      </c>
      <c r="B117" s="7" t="s">
        <v>86</v>
      </c>
    </row>
    <row r="118" spans="1:2" x14ac:dyDescent="0.35">
      <c r="A118" t="s">
        <v>549</v>
      </c>
      <c r="B118" s="7" t="s">
        <v>87</v>
      </c>
    </row>
    <row r="119" spans="1:2" x14ac:dyDescent="0.35">
      <c r="A119" t="s">
        <v>550</v>
      </c>
      <c r="B119" s="7" t="s">
        <v>88</v>
      </c>
    </row>
    <row r="120" spans="1:2" x14ac:dyDescent="0.35">
      <c r="A120" t="s">
        <v>551</v>
      </c>
      <c r="B120" s="7" t="s">
        <v>89</v>
      </c>
    </row>
    <row r="121" spans="1:2" x14ac:dyDescent="0.35">
      <c r="A121" t="s">
        <v>552</v>
      </c>
      <c r="B121" s="7" t="s">
        <v>90</v>
      </c>
    </row>
    <row r="122" spans="1:2" x14ac:dyDescent="0.35">
      <c r="A122" t="s">
        <v>553</v>
      </c>
      <c r="B122" s="7" t="s">
        <v>91</v>
      </c>
    </row>
    <row r="123" spans="1:2" x14ac:dyDescent="0.35">
      <c r="A123" t="s">
        <v>554</v>
      </c>
      <c r="B123" s="7" t="s">
        <v>92</v>
      </c>
    </row>
    <row r="124" spans="1:2" x14ac:dyDescent="0.35">
      <c r="A124" t="s">
        <v>555</v>
      </c>
      <c r="B124" s="7" t="s">
        <v>93</v>
      </c>
    </row>
    <row r="125" spans="1:2" x14ac:dyDescent="0.35">
      <c r="A125" t="s">
        <v>556</v>
      </c>
      <c r="B125" s="7" t="s">
        <v>94</v>
      </c>
    </row>
    <row r="126" spans="1:2" x14ac:dyDescent="0.35">
      <c r="A126" t="s">
        <v>557</v>
      </c>
      <c r="B126" s="7" t="s">
        <v>95</v>
      </c>
    </row>
    <row r="127" spans="1:2" x14ac:dyDescent="0.35">
      <c r="A127" t="s">
        <v>558</v>
      </c>
      <c r="B127" s="7" t="s">
        <v>96</v>
      </c>
    </row>
    <row r="128" spans="1:2" x14ac:dyDescent="0.35">
      <c r="A128" t="s">
        <v>559</v>
      </c>
      <c r="B128" s="7" t="s">
        <v>97</v>
      </c>
    </row>
    <row r="129" spans="1:2" x14ac:dyDescent="0.35">
      <c r="A129" t="s">
        <v>560</v>
      </c>
      <c r="B129" s="7" t="s">
        <v>98</v>
      </c>
    </row>
    <row r="130" spans="1:2" x14ac:dyDescent="0.35">
      <c r="A130" t="s">
        <v>561</v>
      </c>
      <c r="B130" s="7" t="s">
        <v>99</v>
      </c>
    </row>
    <row r="131" spans="1:2" x14ac:dyDescent="0.35">
      <c r="A131" t="s">
        <v>562</v>
      </c>
      <c r="B131" s="7" t="s">
        <v>100</v>
      </c>
    </row>
    <row r="132" spans="1:2" x14ac:dyDescent="0.35">
      <c r="A132" t="s">
        <v>563</v>
      </c>
      <c r="B132" s="7" t="s">
        <v>101</v>
      </c>
    </row>
    <row r="133" spans="1:2" x14ac:dyDescent="0.35">
      <c r="A133" t="s">
        <v>564</v>
      </c>
      <c r="B133" s="7" t="s">
        <v>102</v>
      </c>
    </row>
    <row r="134" spans="1:2" x14ac:dyDescent="0.35">
      <c r="A134" t="s">
        <v>565</v>
      </c>
      <c r="B134" s="7" t="s">
        <v>103</v>
      </c>
    </row>
    <row r="135" spans="1:2" x14ac:dyDescent="0.35">
      <c r="A135" t="s">
        <v>566</v>
      </c>
      <c r="B135" s="7" t="s">
        <v>104</v>
      </c>
    </row>
    <row r="136" spans="1:2" x14ac:dyDescent="0.35">
      <c r="A136" t="s">
        <v>567</v>
      </c>
      <c r="B136" s="7" t="s">
        <v>424</v>
      </c>
    </row>
    <row r="137" spans="1:2" x14ac:dyDescent="0.35">
      <c r="A137" t="s">
        <v>568</v>
      </c>
      <c r="B137" s="7" t="s">
        <v>425</v>
      </c>
    </row>
    <row r="138" spans="1:2" x14ac:dyDescent="0.35">
      <c r="A138" t="s">
        <v>569</v>
      </c>
      <c r="B138" s="7" t="s">
        <v>105</v>
      </c>
    </row>
    <row r="139" spans="1:2" x14ac:dyDescent="0.35">
      <c r="A139" t="s">
        <v>570</v>
      </c>
      <c r="B139" s="7" t="s">
        <v>106</v>
      </c>
    </row>
    <row r="140" spans="1:2" x14ac:dyDescent="0.35">
      <c r="A140" t="s">
        <v>571</v>
      </c>
      <c r="B140" s="7" t="s">
        <v>426</v>
      </c>
    </row>
    <row r="141" spans="1:2" x14ac:dyDescent="0.35">
      <c r="A141" t="s">
        <v>572</v>
      </c>
      <c r="B141" s="7" t="s">
        <v>427</v>
      </c>
    </row>
    <row r="142" spans="1:2" x14ac:dyDescent="0.35">
      <c r="A142" t="s">
        <v>573</v>
      </c>
      <c r="B142" s="7" t="s">
        <v>428</v>
      </c>
    </row>
    <row r="143" spans="1:2" x14ac:dyDescent="0.35">
      <c r="A143" t="s">
        <v>574</v>
      </c>
      <c r="B143" s="7" t="s">
        <v>429</v>
      </c>
    </row>
    <row r="144" spans="1:2" x14ac:dyDescent="0.35">
      <c r="A144" t="s">
        <v>575</v>
      </c>
      <c r="B144" s="7" t="s">
        <v>108</v>
      </c>
    </row>
    <row r="145" spans="1:2" x14ac:dyDescent="0.35">
      <c r="A145" t="s">
        <v>576</v>
      </c>
      <c r="B145" s="7" t="s">
        <v>109</v>
      </c>
    </row>
    <row r="146" spans="1:2" x14ac:dyDescent="0.35">
      <c r="A146" t="s">
        <v>577</v>
      </c>
      <c r="B146" s="7" t="s">
        <v>588</v>
      </c>
    </row>
    <row r="147" spans="1:2" x14ac:dyDescent="0.35">
      <c r="A147" t="s">
        <v>578</v>
      </c>
      <c r="B147" s="7" t="s">
        <v>589</v>
      </c>
    </row>
    <row r="148" spans="1:2" x14ac:dyDescent="0.35">
      <c r="A148" t="s">
        <v>579</v>
      </c>
      <c r="B148" s="7" t="s">
        <v>110</v>
      </c>
    </row>
    <row r="149" spans="1:2" x14ac:dyDescent="0.35">
      <c r="A149" t="s">
        <v>580</v>
      </c>
      <c r="B149" s="7" t="s">
        <v>111</v>
      </c>
    </row>
    <row r="150" spans="1:2" x14ac:dyDescent="0.35">
      <c r="A150" t="s">
        <v>581</v>
      </c>
      <c r="B150" s="7" t="s">
        <v>590</v>
      </c>
    </row>
    <row r="151" spans="1:2" x14ac:dyDescent="0.35">
      <c r="A151" t="s">
        <v>582</v>
      </c>
      <c r="B151" s="7" t="s">
        <v>591</v>
      </c>
    </row>
    <row r="152" spans="1:2" x14ac:dyDescent="0.35">
      <c r="A152" t="s">
        <v>583</v>
      </c>
      <c r="B152" s="7" t="s">
        <v>112</v>
      </c>
    </row>
    <row r="153" spans="1:2" x14ac:dyDescent="0.35">
      <c r="A153" t="s">
        <v>584</v>
      </c>
      <c r="B153" s="7" t="s">
        <v>113</v>
      </c>
    </row>
    <row r="154" spans="1:2" x14ac:dyDescent="0.35">
      <c r="A154" t="s">
        <v>585</v>
      </c>
      <c r="B154" s="7" t="s">
        <v>594</v>
      </c>
    </row>
    <row r="155" spans="1:2" x14ac:dyDescent="0.35">
      <c r="A155" t="s">
        <v>586</v>
      </c>
      <c r="B155" s="7" t="s">
        <v>598</v>
      </c>
    </row>
    <row r="156" spans="1:2" x14ac:dyDescent="0.35">
      <c r="A156" t="s">
        <v>587</v>
      </c>
      <c r="B156" s="7" t="s">
        <v>114</v>
      </c>
    </row>
    <row r="157" spans="1:2" x14ac:dyDescent="0.35">
      <c r="A157" t="s">
        <v>599</v>
      </c>
      <c r="B157" s="7" t="s">
        <v>115</v>
      </c>
    </row>
    <row r="158" spans="1:2" x14ac:dyDescent="0.35">
      <c r="A158" t="s">
        <v>600</v>
      </c>
      <c r="B158" s="7" t="s">
        <v>596</v>
      </c>
    </row>
    <row r="159" spans="1:2" x14ac:dyDescent="0.35">
      <c r="A159" t="s">
        <v>601</v>
      </c>
      <c r="B159" s="7" t="s">
        <v>597</v>
      </c>
    </row>
    <row r="160" spans="1:2" x14ac:dyDescent="0.35">
      <c r="A160" t="s">
        <v>602</v>
      </c>
      <c r="B160" s="7" t="s">
        <v>116</v>
      </c>
    </row>
    <row r="161" spans="1:2" x14ac:dyDescent="0.35">
      <c r="A161" t="s">
        <v>603</v>
      </c>
      <c r="B161" s="7" t="s">
        <v>117</v>
      </c>
    </row>
    <row r="162" spans="1:2" x14ac:dyDescent="0.35">
      <c r="A162" t="s">
        <v>610</v>
      </c>
      <c r="B162" s="7" t="s">
        <v>604</v>
      </c>
    </row>
    <row r="163" spans="1:2" x14ac:dyDescent="0.35">
      <c r="A163" t="s">
        <v>611</v>
      </c>
      <c r="B163" s="7" t="s">
        <v>605</v>
      </c>
    </row>
    <row r="164" spans="1:2" x14ac:dyDescent="0.35">
      <c r="A164" t="s">
        <v>612</v>
      </c>
      <c r="B164" s="7" t="s">
        <v>118</v>
      </c>
    </row>
    <row r="165" spans="1:2" x14ac:dyDescent="0.35">
      <c r="A165" t="s">
        <v>613</v>
      </c>
      <c r="B165" s="7" t="s">
        <v>119</v>
      </c>
    </row>
    <row r="166" spans="1:2" x14ac:dyDescent="0.35">
      <c r="A166" t="s">
        <v>625</v>
      </c>
      <c r="B166" s="7" t="s">
        <v>608</v>
      </c>
    </row>
    <row r="167" spans="1:2" x14ac:dyDescent="0.35">
      <c r="A167" t="s">
        <v>626</v>
      </c>
      <c r="B167" s="7" t="s">
        <v>609</v>
      </c>
    </row>
    <row r="168" spans="1:2" x14ac:dyDescent="0.35">
      <c r="A168" t="s">
        <v>627</v>
      </c>
      <c r="B168" s="7" t="s">
        <v>620</v>
      </c>
    </row>
    <row r="169" spans="1:2" x14ac:dyDescent="0.35">
      <c r="A169" t="s">
        <v>628</v>
      </c>
      <c r="B169" s="7" t="s">
        <v>621</v>
      </c>
    </row>
    <row r="170" spans="1:2" x14ac:dyDescent="0.35">
      <c r="A170" t="s">
        <v>634</v>
      </c>
      <c r="B170" s="7" t="s">
        <v>622</v>
      </c>
    </row>
    <row r="171" spans="1:2" x14ac:dyDescent="0.35">
      <c r="A171" t="s">
        <v>635</v>
      </c>
      <c r="B171" s="7" t="s">
        <v>623</v>
      </c>
    </row>
    <row r="172" spans="1:2" x14ac:dyDescent="0.35">
      <c r="A172" t="s">
        <v>636</v>
      </c>
      <c r="B172" s="7" t="s">
        <v>630</v>
      </c>
    </row>
    <row r="173" spans="1:2" x14ac:dyDescent="0.35">
      <c r="A173" t="s">
        <v>637</v>
      </c>
      <c r="B173" s="7" t="s">
        <v>631</v>
      </c>
    </row>
    <row r="174" spans="1:2" x14ac:dyDescent="0.35">
      <c r="A174" t="s">
        <v>644</v>
      </c>
      <c r="B174" s="7" t="s">
        <v>632</v>
      </c>
    </row>
    <row r="175" spans="1:2" x14ac:dyDescent="0.35">
      <c r="A175" t="s">
        <v>645</v>
      </c>
      <c r="B175" s="7" t="s">
        <v>633</v>
      </c>
    </row>
    <row r="176" spans="1:2" x14ac:dyDescent="0.35">
      <c r="A176" t="s">
        <v>646</v>
      </c>
      <c r="B176" s="7" t="s">
        <v>640</v>
      </c>
    </row>
    <row r="177" spans="1:2" x14ac:dyDescent="0.35">
      <c r="A177" t="s">
        <v>647</v>
      </c>
      <c r="B177" s="7" t="s">
        <v>641</v>
      </c>
    </row>
    <row r="178" spans="1:2" x14ac:dyDescent="0.35">
      <c r="A178" t="s">
        <v>696</v>
      </c>
      <c r="B178" s="7" t="s">
        <v>642</v>
      </c>
    </row>
    <row r="179" spans="1:2" x14ac:dyDescent="0.35">
      <c r="A179" t="s">
        <v>697</v>
      </c>
      <c r="B179" s="7" t="s">
        <v>643</v>
      </c>
    </row>
    <row r="180" spans="1:2" x14ac:dyDescent="0.35">
      <c r="A180" t="s">
        <v>698</v>
      </c>
      <c r="B180" s="7" t="s">
        <v>700</v>
      </c>
    </row>
    <row r="181" spans="1:2" x14ac:dyDescent="0.35">
      <c r="A181" t="s">
        <v>699</v>
      </c>
      <c r="B181" s="7" t="s">
        <v>701</v>
      </c>
    </row>
    <row r="182" spans="1:2" x14ac:dyDescent="0.35">
      <c r="A182" t="s">
        <v>704</v>
      </c>
      <c r="B182" s="7" t="s">
        <v>702</v>
      </c>
    </row>
    <row r="183" spans="1:2" x14ac:dyDescent="0.35">
      <c r="A183" t="s">
        <v>705</v>
      </c>
      <c r="B183" s="7" t="s">
        <v>703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4DD8-7033-41C8-B513-61008CDFF8CE}">
  <dimension ref="A1:K26"/>
  <sheetViews>
    <sheetView tabSelected="1" workbookViewId="0">
      <selection activeCell="B21" sqref="B21"/>
    </sheetView>
  </sheetViews>
  <sheetFormatPr defaultRowHeight="14.5" x14ac:dyDescent="0.35"/>
  <cols>
    <col min="1" max="1" width="22.7265625" bestFit="1" customWidth="1"/>
    <col min="2" max="2" width="20.81640625" bestFit="1" customWidth="1"/>
    <col min="5" max="5" width="37.26953125" bestFit="1" customWidth="1"/>
  </cols>
  <sheetData>
    <row r="1" spans="1:11" x14ac:dyDescent="0.35">
      <c r="A1" t="s">
        <v>406</v>
      </c>
      <c r="B1" s="4" t="s">
        <v>398</v>
      </c>
      <c r="C1" s="4" t="s">
        <v>396</v>
      </c>
      <c r="D1" s="4" t="s">
        <v>82</v>
      </c>
      <c r="E1" s="4" t="s">
        <v>401</v>
      </c>
      <c r="F1" s="4" t="s">
        <v>402</v>
      </c>
    </row>
    <row r="2" spans="1:11" x14ac:dyDescent="0.35">
      <c r="A2" t="s">
        <v>407</v>
      </c>
      <c r="B2" t="s">
        <v>197</v>
      </c>
      <c r="C2">
        <v>0.29299999999999998</v>
      </c>
      <c r="D2" t="s">
        <v>124</v>
      </c>
      <c r="E2" t="s">
        <v>399</v>
      </c>
      <c r="F2" s="4"/>
      <c r="K2" s="4" t="s">
        <v>430</v>
      </c>
    </row>
    <row r="3" spans="1:11" x14ac:dyDescent="0.35">
      <c r="A3" t="s">
        <v>408</v>
      </c>
      <c r="B3" t="s">
        <v>197</v>
      </c>
      <c r="C3">
        <v>0.29299999999999998</v>
      </c>
      <c r="D3" t="s">
        <v>124</v>
      </c>
      <c r="E3" t="s">
        <v>399</v>
      </c>
      <c r="K3" t="s">
        <v>431</v>
      </c>
    </row>
    <row r="4" spans="1:11" x14ac:dyDescent="0.35">
      <c r="A4" t="s">
        <v>409</v>
      </c>
      <c r="B4" t="s">
        <v>197</v>
      </c>
      <c r="C4">
        <v>0.29299999999999998</v>
      </c>
      <c r="D4" t="s">
        <v>200</v>
      </c>
      <c r="E4" t="s">
        <v>399</v>
      </c>
      <c r="K4" t="s">
        <v>606</v>
      </c>
    </row>
    <row r="5" spans="1:11" x14ac:dyDescent="0.35">
      <c r="A5" t="s">
        <v>11</v>
      </c>
      <c r="B5" t="s">
        <v>197</v>
      </c>
      <c r="C5">
        <v>0.29299999999999998</v>
      </c>
      <c r="D5" t="s">
        <v>124</v>
      </c>
      <c r="E5" t="s">
        <v>399</v>
      </c>
      <c r="K5" t="s">
        <v>607</v>
      </c>
    </row>
    <row r="6" spans="1:11" x14ac:dyDescent="0.35">
      <c r="A6" t="s">
        <v>13</v>
      </c>
      <c r="B6" t="s">
        <v>197</v>
      </c>
      <c r="C6">
        <v>0.29299999999999998</v>
      </c>
      <c r="D6" t="s">
        <v>124</v>
      </c>
      <c r="E6" t="s">
        <v>399</v>
      </c>
      <c r="K6" t="s">
        <v>619</v>
      </c>
    </row>
    <row r="7" spans="1:11" x14ac:dyDescent="0.35">
      <c r="A7" t="s">
        <v>410</v>
      </c>
      <c r="B7" t="s">
        <v>197</v>
      </c>
      <c r="C7">
        <v>0.29299999999999998</v>
      </c>
      <c r="D7" t="s">
        <v>200</v>
      </c>
      <c r="E7" t="s">
        <v>411</v>
      </c>
    </row>
    <row r="8" spans="1:11" x14ac:dyDescent="0.35">
      <c r="A8" t="s">
        <v>18</v>
      </c>
      <c r="B8" t="s">
        <v>397</v>
      </c>
      <c r="C8">
        <v>5.2</v>
      </c>
      <c r="D8" t="s">
        <v>194</v>
      </c>
      <c r="E8" t="s">
        <v>400</v>
      </c>
      <c r="F8">
        <f>2*31/(2*31+5*16)*10</f>
        <v>4.3661971830985911</v>
      </c>
    </row>
    <row r="9" spans="1:11" x14ac:dyDescent="0.35">
      <c r="A9" t="s">
        <v>20</v>
      </c>
      <c r="B9" t="s">
        <v>197</v>
      </c>
      <c r="C9">
        <v>0.29299999999999998</v>
      </c>
      <c r="D9" t="s">
        <v>124</v>
      </c>
      <c r="E9" t="s">
        <v>399</v>
      </c>
    </row>
    <row r="10" spans="1:11" x14ac:dyDescent="0.35">
      <c r="A10" t="s">
        <v>20</v>
      </c>
      <c r="B10" t="s">
        <v>134</v>
      </c>
      <c r="C10">
        <v>39</v>
      </c>
      <c r="D10" t="s">
        <v>194</v>
      </c>
      <c r="E10" t="s">
        <v>614</v>
      </c>
    </row>
    <row r="11" spans="1:11" x14ac:dyDescent="0.35">
      <c r="A11" s="6" t="s">
        <v>24</v>
      </c>
      <c r="B11" t="s">
        <v>197</v>
      </c>
      <c r="C11">
        <v>0.29299999999999998</v>
      </c>
      <c r="D11" t="s">
        <v>124</v>
      </c>
      <c r="E11" t="s">
        <v>399</v>
      </c>
    </row>
    <row r="12" spans="1:11" x14ac:dyDescent="0.35">
      <c r="A12" s="6" t="s">
        <v>26</v>
      </c>
      <c r="B12" t="s">
        <v>197</v>
      </c>
      <c r="C12">
        <v>0.29299999999999998</v>
      </c>
      <c r="D12" t="s">
        <v>124</v>
      </c>
      <c r="E12" t="s">
        <v>399</v>
      </c>
    </row>
    <row r="13" spans="1:11" x14ac:dyDescent="0.35">
      <c r="A13" s="5" t="s">
        <v>28</v>
      </c>
      <c r="B13" t="s">
        <v>197</v>
      </c>
      <c r="C13">
        <v>0.29299999999999998</v>
      </c>
      <c r="D13" t="s">
        <v>124</v>
      </c>
      <c r="E13" t="s">
        <v>399</v>
      </c>
    </row>
    <row r="14" spans="1:11" x14ac:dyDescent="0.35">
      <c r="A14" s="5" t="s">
        <v>30</v>
      </c>
      <c r="B14" t="s">
        <v>197</v>
      </c>
      <c r="C14">
        <v>0.29299999999999998</v>
      </c>
      <c r="D14" t="s">
        <v>124</v>
      </c>
      <c r="E14" t="s">
        <v>399</v>
      </c>
    </row>
    <row r="15" spans="1:11" x14ac:dyDescent="0.35">
      <c r="A15" s="5" t="s">
        <v>32</v>
      </c>
      <c r="B15" t="s">
        <v>197</v>
      </c>
      <c r="C15">
        <v>0.29299999999999998</v>
      </c>
      <c r="D15" t="s">
        <v>124</v>
      </c>
      <c r="E15" t="s">
        <v>399</v>
      </c>
    </row>
    <row r="16" spans="1:11" x14ac:dyDescent="0.35">
      <c r="A16" s="5" t="s">
        <v>34</v>
      </c>
      <c r="B16" t="s">
        <v>197</v>
      </c>
      <c r="C16">
        <v>0.29299999999999998</v>
      </c>
      <c r="D16" t="s">
        <v>124</v>
      </c>
      <c r="E16" t="s">
        <v>399</v>
      </c>
    </row>
    <row r="17" spans="1:5" x14ac:dyDescent="0.35">
      <c r="A17" s="5" t="s">
        <v>103</v>
      </c>
      <c r="B17" t="s">
        <v>197</v>
      </c>
      <c r="C17">
        <v>0.29299999999999998</v>
      </c>
      <c r="D17" t="s">
        <v>124</v>
      </c>
      <c r="E17" t="s">
        <v>399</v>
      </c>
    </row>
    <row r="18" spans="1:5" x14ac:dyDescent="0.35">
      <c r="A18" s="5" t="s">
        <v>105</v>
      </c>
      <c r="B18" t="s">
        <v>197</v>
      </c>
      <c r="C18">
        <v>0.29299999999999998</v>
      </c>
      <c r="D18" t="s">
        <v>124</v>
      </c>
      <c r="E18" t="s">
        <v>399</v>
      </c>
    </row>
    <row r="19" spans="1:5" x14ac:dyDescent="0.35">
      <c r="A19" s="5" t="s">
        <v>107</v>
      </c>
      <c r="B19" t="s">
        <v>197</v>
      </c>
      <c r="C19">
        <v>0.29299999999999998</v>
      </c>
      <c r="D19" t="s">
        <v>124</v>
      </c>
      <c r="E19" t="s">
        <v>399</v>
      </c>
    </row>
    <row r="20" spans="1:5" x14ac:dyDescent="0.35">
      <c r="A20" s="5" t="s">
        <v>592</v>
      </c>
      <c r="B20" t="s">
        <v>197</v>
      </c>
      <c r="C20">
        <v>0.29299999999999998</v>
      </c>
      <c r="D20" t="s">
        <v>124</v>
      </c>
      <c r="E20" t="s">
        <v>399</v>
      </c>
    </row>
    <row r="21" spans="1:5" x14ac:dyDescent="0.35">
      <c r="A21" s="5" t="s">
        <v>593</v>
      </c>
      <c r="B21" t="s">
        <v>197</v>
      </c>
      <c r="C21">
        <v>0.29299999999999998</v>
      </c>
      <c r="D21" t="s">
        <v>124</v>
      </c>
      <c r="E21" t="s">
        <v>399</v>
      </c>
    </row>
    <row r="22" spans="1:5" x14ac:dyDescent="0.35">
      <c r="A22" s="5" t="s">
        <v>112</v>
      </c>
      <c r="B22" t="s">
        <v>197</v>
      </c>
      <c r="C22">
        <v>0.29299999999999998</v>
      </c>
      <c r="D22" t="s">
        <v>124</v>
      </c>
      <c r="E22" t="s">
        <v>399</v>
      </c>
    </row>
    <row r="23" spans="1:5" x14ac:dyDescent="0.35">
      <c r="A23" s="5" t="s">
        <v>114</v>
      </c>
      <c r="B23" t="s">
        <v>197</v>
      </c>
      <c r="C23">
        <v>0.29299999999999998</v>
      </c>
      <c r="D23" t="s">
        <v>124</v>
      </c>
      <c r="E23" t="s">
        <v>399</v>
      </c>
    </row>
    <row r="24" spans="1:5" x14ac:dyDescent="0.35">
      <c r="A24" s="5" t="s">
        <v>116</v>
      </c>
      <c r="B24" t="s">
        <v>197</v>
      </c>
      <c r="C24">
        <v>0.29299999999999998</v>
      </c>
      <c r="D24" t="s">
        <v>124</v>
      </c>
      <c r="E24" t="s">
        <v>399</v>
      </c>
    </row>
    <row r="25" spans="1:5" x14ac:dyDescent="0.35">
      <c r="A25" s="5" t="s">
        <v>629</v>
      </c>
      <c r="B25" t="s">
        <v>624</v>
      </c>
      <c r="C25">
        <f>0.293/1000</f>
        <v>2.9299999999999997E-4</v>
      </c>
      <c r="D25" t="s">
        <v>124</v>
      </c>
      <c r="E25" t="s">
        <v>399</v>
      </c>
    </row>
    <row r="26" spans="1:5" x14ac:dyDescent="0.35">
      <c r="A26" s="5" t="s">
        <v>118</v>
      </c>
      <c r="B26" t="s">
        <v>693</v>
      </c>
      <c r="C26">
        <v>1E-3</v>
      </c>
      <c r="D26" t="s">
        <v>194</v>
      </c>
      <c r="E26" t="s">
        <v>694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593B7C55FD04CA4726D493DDFB541" ma:contentTypeVersion="11" ma:contentTypeDescription="Een nieuw document maken." ma:contentTypeScope="" ma:versionID="1eb684b836eb91daeb03a14433e71a75">
  <xsd:schema xmlns:xsd="http://www.w3.org/2001/XMLSchema" xmlns:xs="http://www.w3.org/2001/XMLSchema" xmlns:p="http://schemas.microsoft.com/office/2006/metadata/properties" xmlns:ns2="df864f96-0b1e-4436-ac77-36ef7e40c3b1" xmlns:ns3="55750a99-809c-4236-8019-04393db03aa6" targetNamespace="http://schemas.microsoft.com/office/2006/metadata/properties" ma:root="true" ma:fieldsID="8b60261fc423a1af1c9f5b52dafc8092" ns2:_="" ns3:_="">
    <xsd:import namespace="df864f96-0b1e-4436-ac77-36ef7e40c3b1"/>
    <xsd:import namespace="55750a99-809c-4236-8019-04393db03a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64f96-0b1e-4436-ac77-36ef7e40c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50a99-809c-4236-8019-04393db03a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5750a99-809c-4236-8019-04393db03aa6">
      <UserInfo>
        <DisplayName>Lyanne de Haan (Pers)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28A091A-DE57-4040-B5EA-B4711F8067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C9E10A-32CC-437A-8DFE-6C3380D24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64f96-0b1e-4436-ac77-36ef7e40c3b1"/>
    <ds:schemaRef ds:uri="55750a99-809c-4236-8019-04393db03a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0D436-6A8A-4A59-A935-4B56C98C0590}">
  <ds:schemaRefs>
    <ds:schemaRef ds:uri="http://schemas.microsoft.com/office/2006/metadata/properties"/>
    <ds:schemaRef ds:uri="http://schemas.microsoft.com/office/infopath/2007/PartnerControls"/>
    <ds:schemaRef ds:uri="55750a99-809c-4236-8019-04393db03a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Blad2</vt:lpstr>
      <vt:lpstr>Omrekeningen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Smits (Pers)</cp:lastModifiedBy>
  <dcterms:created xsi:type="dcterms:W3CDTF">2021-03-26T21:33:15Z</dcterms:created>
  <dcterms:modified xsi:type="dcterms:W3CDTF">2021-06-01T12:20:29Z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0x010100262593B7C55FD04CA4726D493DDFB541</vt:lpwstr>
  </property>
</Properties>
</file>