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Dropbox\SEC455\"/>
    </mc:Choice>
  </mc:AlternateContent>
  <bookViews>
    <workbookView xWindow="0" yWindow="0" windowWidth="28800" windowHeight="12210" xr2:uid="{B9D409E0-2B3C-4164-B35C-C2258B70127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16" i="1" s="1"/>
  <c r="H16" i="1" s="1"/>
  <c r="F17" i="1"/>
  <c r="G15" i="1"/>
  <c r="H15" i="1" s="1"/>
  <c r="F15" i="1"/>
  <c r="F14" i="1"/>
  <c r="G13" i="1"/>
  <c r="H13" i="1" s="1"/>
  <c r="G14" i="1"/>
  <c r="H14" i="1" s="1"/>
  <c r="G17" i="1"/>
  <c r="H17" i="1" s="1"/>
  <c r="F13" i="1"/>
  <c r="F12" i="1"/>
  <c r="F11" i="1"/>
  <c r="G11" i="1" s="1"/>
  <c r="H11" i="1" s="1"/>
  <c r="G12" i="1"/>
  <c r="H12" i="1" s="1"/>
  <c r="F10" i="1"/>
  <c r="G10" i="1" s="1"/>
  <c r="H10" i="1" s="1"/>
  <c r="G9" i="1"/>
  <c r="H9" i="1" s="1"/>
  <c r="F9" i="1"/>
  <c r="F8" i="1"/>
  <c r="G8" i="1" s="1"/>
  <c r="H8" i="1" s="1"/>
  <c r="F7" i="1"/>
  <c r="G7" i="1" s="1"/>
  <c r="H7" i="1" s="1"/>
  <c r="F6" i="1"/>
  <c r="G6" i="1" s="1"/>
  <c r="H6" i="1" s="1"/>
  <c r="F4" i="1"/>
  <c r="G4" i="1" s="1"/>
  <c r="H4" i="1" s="1"/>
  <c r="F5" i="1"/>
  <c r="G5" i="1" s="1"/>
  <c r="H5" i="1" s="1"/>
  <c r="F2" i="1"/>
  <c r="H3" i="1"/>
  <c r="G3" i="1"/>
  <c r="F3" i="1"/>
  <c r="G2" i="1"/>
  <c r="H2" i="1" s="1"/>
</calcChain>
</file>

<file path=xl/sharedStrings.xml><?xml version="1.0" encoding="utf-8"?>
<sst xmlns="http://schemas.openxmlformats.org/spreadsheetml/2006/main" count="57" uniqueCount="42">
  <si>
    <t>Events</t>
  </si>
  <si>
    <t>Task</t>
  </si>
  <si>
    <t>Grok parsing</t>
  </si>
  <si>
    <t>Time Elapsed</t>
  </si>
  <si>
    <t>Basic cleanup using grok casting and anchors</t>
  </si>
  <si>
    <t>Grok parsing with grok casting and anchors</t>
  </si>
  <si>
    <t>Per core breakdown</t>
  </si>
  <si>
    <t>Overall EPS</t>
  </si>
  <si>
    <t>Basic cleanup with convert vs casting</t>
  </si>
  <si>
    <t>Base</t>
  </si>
  <si>
    <t>basic geoip</t>
  </si>
  <si>
    <t>ASN geoip</t>
  </si>
  <si>
    <t>File</t>
  </si>
  <si>
    <t>benchmark_1_snort_parsing.conf</t>
  </si>
  <si>
    <t>benchmark_1_snort_parsing_optimized.conf</t>
  </si>
  <si>
    <t>Takes longer but casts fields properly</t>
  </si>
  <si>
    <t>benchmark_2_basic_cleanup_optimized.conf</t>
  </si>
  <si>
    <t>benchmark_2_basic_cleanupp.conf</t>
  </si>
  <si>
    <t>Optimization for some reason took longer</t>
  </si>
  <si>
    <t>benchmark_3_basic_geoip.conf</t>
  </si>
  <si>
    <t>benchmark_4_asn_geoip.conf</t>
  </si>
  <si>
    <t>benchmark_5_pull_in_dns.conf</t>
  </si>
  <si>
    <t>benchmark_5_pull_in_dns_only_external_ips.conf</t>
  </si>
  <si>
    <t>Pull in DNS info</t>
  </si>
  <si>
    <t>Pull in HTTP info</t>
  </si>
  <si>
    <t>benchmark_6_file_download.conf</t>
  </si>
  <si>
    <t>benchmark_7_alexa_top1m.conf</t>
  </si>
  <si>
    <t>Looking alexa domain</t>
  </si>
  <si>
    <t>Base + dns info baked on</t>
  </si>
  <si>
    <t>benchmark_8_frequency_scoring.conf</t>
  </si>
  <si>
    <t>Calculate frequency information</t>
  </si>
  <si>
    <t>benchmark_9_bring_in_rule_info.conf</t>
  </si>
  <si>
    <t>Bring in snort rule info from disk</t>
  </si>
  <si>
    <t>Pull in DNS info only on external Ips</t>
  </si>
  <si>
    <t>Pull in HTTP info only on external ips</t>
  </si>
  <si>
    <t>benchmark_6_file_download_external_only.conf</t>
  </si>
  <si>
    <t>benchmark_10_domain_creation_date.conf</t>
  </si>
  <si>
    <t>Grab whois creation date info</t>
  </si>
  <si>
    <t>benchmark_7_alexa_top1m_with_memoize.conf</t>
  </si>
  <si>
    <t>benchmark_8_frequency_scoring_with_memoize.conf</t>
  </si>
  <si>
    <t>Tests performed with Intel Xeon E5-2690 processor on a Ubuntu VM with 6 cores and 16 GB of RAM, Disks are Samsung 950 Pro NVMe, and Logstash version 5.6.2</t>
  </si>
  <si>
    <t>Had to use memoize to avoid being blocked by registrars for too many lookups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</si>
</sst>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D2355-88FB-47AB-8F5B-B19050D2F388}">
  <dimension ref="B1:K17"/>
  <sheetViews>
    <sheetView tabSelected="1" workbookViewId="0">
      <selection activeCell="K18" sqref="K18"/>
    </sheetView>
  </sheetViews>
  <sheetFormatPr defaultRowHeight="15" x14ac:dyDescent="0.25"/>
  <cols>
    <col min="3" max="3" width="23.5703125" bestFit="1" customWidth="1"/>
    <col min="4" max="4" width="40.85546875" bestFit="1" customWidth="1"/>
    <col min="5" max="5" width="50.140625" bestFit="1" customWidth="1"/>
    <col min="6" max="6" width="12.7109375" bestFit="1" customWidth="1"/>
    <col min="7" max="7" width="12" bestFit="1" customWidth="1"/>
    <col min="8" max="8" width="19" bestFit="1" customWidth="1"/>
  </cols>
  <sheetData>
    <row r="1" spans="2:11" x14ac:dyDescent="0.25">
      <c r="B1" s="1" t="s">
        <v>0</v>
      </c>
      <c r="D1" s="1" t="s">
        <v>1</v>
      </c>
      <c r="E1" s="1" t="s">
        <v>12</v>
      </c>
      <c r="F1" s="1" t="s">
        <v>3</v>
      </c>
      <c r="G1" s="1" t="s">
        <v>7</v>
      </c>
      <c r="H1" s="1" t="s">
        <v>6</v>
      </c>
      <c r="J1" s="1" t="s">
        <v>40</v>
      </c>
    </row>
    <row r="2" spans="2:11" x14ac:dyDescent="0.25">
      <c r="B2">
        <v>5000000</v>
      </c>
      <c r="D2" t="s">
        <v>2</v>
      </c>
      <c r="E2" t="s">
        <v>13</v>
      </c>
      <c r="F2" s="2">
        <f>60*5+1.55</f>
        <v>301.55</v>
      </c>
      <c r="G2" s="2">
        <f>B2/F2</f>
        <v>16580.998176090201</v>
      </c>
      <c r="H2" s="2">
        <f>G2/6</f>
        <v>2763.4996960150334</v>
      </c>
    </row>
    <row r="3" spans="2:11" x14ac:dyDescent="0.25">
      <c r="B3">
        <v>5000000</v>
      </c>
      <c r="C3" t="s">
        <v>9</v>
      </c>
      <c r="D3" t="s">
        <v>5</v>
      </c>
      <c r="E3" t="s">
        <v>14</v>
      </c>
      <c r="F3" s="2">
        <f>5*60+5.494</f>
        <v>305.49400000000003</v>
      </c>
      <c r="G3" s="2">
        <f>B3/F3</f>
        <v>16366.933556796532</v>
      </c>
      <c r="H3" s="2">
        <f t="shared" ref="H3:H17" si="0">G3/6</f>
        <v>2727.8222594660888</v>
      </c>
      <c r="K3" t="s">
        <v>15</v>
      </c>
    </row>
    <row r="4" spans="2:11" x14ac:dyDescent="0.25">
      <c r="B4">
        <v>5000000</v>
      </c>
      <c r="C4" t="s">
        <v>9</v>
      </c>
      <c r="D4" t="s">
        <v>8</v>
      </c>
      <c r="E4" t="s">
        <v>17</v>
      </c>
      <c r="F4" s="2">
        <f>6*60+38.495</f>
        <v>398.495</v>
      </c>
      <c r="G4" s="2">
        <f t="shared" ref="G4:G10" si="1">B4/F4</f>
        <v>12547.208873386115</v>
      </c>
      <c r="H4" s="2">
        <f t="shared" si="0"/>
        <v>2091.2014788976858</v>
      </c>
    </row>
    <row r="5" spans="2:11" x14ac:dyDescent="0.25">
      <c r="B5">
        <v>5000000</v>
      </c>
      <c r="C5" t="s">
        <v>9</v>
      </c>
      <c r="D5" t="s">
        <v>4</v>
      </c>
      <c r="E5" t="s">
        <v>16</v>
      </c>
      <c r="F5" s="2">
        <f>7*60+19.076</f>
        <v>439.07600000000002</v>
      </c>
      <c r="G5" s="2">
        <f t="shared" si="1"/>
        <v>11387.550219096465</v>
      </c>
      <c r="H5" s="2">
        <f t="shared" si="0"/>
        <v>1897.9250365160776</v>
      </c>
      <c r="K5" t="s">
        <v>18</v>
      </c>
    </row>
    <row r="6" spans="2:11" x14ac:dyDescent="0.25">
      <c r="B6">
        <v>5000000</v>
      </c>
      <c r="C6" t="s">
        <v>9</v>
      </c>
      <c r="D6" t="s">
        <v>10</v>
      </c>
      <c r="E6" t="s">
        <v>19</v>
      </c>
      <c r="F6" s="2">
        <f>6*60+31.704</f>
        <v>391.70400000000001</v>
      </c>
      <c r="G6" s="2">
        <f t="shared" si="1"/>
        <v>12764.740722586443</v>
      </c>
      <c r="H6" s="2">
        <f t="shared" si="0"/>
        <v>2127.4567870977403</v>
      </c>
    </row>
    <row r="7" spans="2:11" x14ac:dyDescent="0.25">
      <c r="B7">
        <v>5000000</v>
      </c>
      <c r="C7" t="s">
        <v>9</v>
      </c>
      <c r="D7" t="s">
        <v>11</v>
      </c>
      <c r="E7" t="s">
        <v>20</v>
      </c>
      <c r="F7" s="2">
        <f>5*60+47.683</f>
        <v>347.68299999999999</v>
      </c>
      <c r="G7" s="2">
        <f t="shared" si="1"/>
        <v>14380.915949298644</v>
      </c>
      <c r="H7" s="2">
        <f t="shared" si="0"/>
        <v>2396.8193248831071</v>
      </c>
    </row>
    <row r="8" spans="2:11" x14ac:dyDescent="0.25">
      <c r="B8">
        <v>5000000</v>
      </c>
      <c r="C8" t="s">
        <v>9</v>
      </c>
      <c r="D8" t="s">
        <v>23</v>
      </c>
      <c r="E8" t="s">
        <v>21</v>
      </c>
      <c r="F8" s="2">
        <f>5*60+37.987</f>
        <v>337.98700000000002</v>
      </c>
      <c r="G8" s="2">
        <f t="shared" si="1"/>
        <v>14793.468387837402</v>
      </c>
      <c r="H8" s="2">
        <f t="shared" si="0"/>
        <v>2465.5780646395669</v>
      </c>
    </row>
    <row r="9" spans="2:11" x14ac:dyDescent="0.25">
      <c r="B9">
        <v>5000000</v>
      </c>
      <c r="C9" t="s">
        <v>9</v>
      </c>
      <c r="D9" t="s">
        <v>33</v>
      </c>
      <c r="E9" t="s">
        <v>22</v>
      </c>
      <c r="F9" s="2">
        <f>6*60+40.206</f>
        <v>400.20600000000002</v>
      </c>
      <c r="G9" s="2">
        <f t="shared" ref="G9" si="2">B9/F9</f>
        <v>12493.565813605992</v>
      </c>
      <c r="H9" s="2">
        <f t="shared" si="0"/>
        <v>2082.2609689343321</v>
      </c>
    </row>
    <row r="10" spans="2:11" x14ac:dyDescent="0.25">
      <c r="B10">
        <v>5000000</v>
      </c>
      <c r="C10" t="s">
        <v>9</v>
      </c>
      <c r="D10" t="s">
        <v>24</v>
      </c>
      <c r="E10" t="s">
        <v>25</v>
      </c>
      <c r="F10" s="2">
        <f>5*60+20.959</f>
        <v>320.959</v>
      </c>
      <c r="G10" s="2">
        <f t="shared" si="1"/>
        <v>15578.313741007418</v>
      </c>
      <c r="H10" s="2">
        <f t="shared" si="0"/>
        <v>2596.3856235012363</v>
      </c>
    </row>
    <row r="11" spans="2:11" x14ac:dyDescent="0.25">
      <c r="B11">
        <v>5000000</v>
      </c>
      <c r="C11" t="s">
        <v>9</v>
      </c>
      <c r="D11" t="s">
        <v>34</v>
      </c>
      <c r="E11" t="s">
        <v>35</v>
      </c>
      <c r="F11" s="2">
        <f>6*60+10.448</f>
        <v>370.44799999999998</v>
      </c>
      <c r="G11" s="2">
        <f t="shared" ref="G11:G12" si="3">B11/F11</f>
        <v>13497.170992959876</v>
      </c>
      <c r="H11" s="2">
        <f t="shared" si="0"/>
        <v>2249.5284988266462</v>
      </c>
    </row>
    <row r="12" spans="2:11" x14ac:dyDescent="0.25">
      <c r="B12">
        <v>5000000</v>
      </c>
      <c r="C12" t="s">
        <v>28</v>
      </c>
      <c r="D12" t="s">
        <v>27</v>
      </c>
      <c r="E12" t="s">
        <v>26</v>
      </c>
      <c r="F12" s="2">
        <f>70*60+6.066</f>
        <v>4206.0659999999998</v>
      </c>
      <c r="G12" s="2">
        <f t="shared" si="3"/>
        <v>1188.759282426857</v>
      </c>
      <c r="H12" s="2">
        <f t="shared" si="0"/>
        <v>198.12654707114282</v>
      </c>
    </row>
    <row r="13" spans="2:11" x14ac:dyDescent="0.25">
      <c r="B13">
        <v>5000000</v>
      </c>
      <c r="C13" t="s">
        <v>28</v>
      </c>
      <c r="D13" t="s">
        <v>27</v>
      </c>
      <c r="E13" t="s">
        <v>38</v>
      </c>
      <c r="F13" s="2">
        <f>5*60+27.564</f>
        <v>327.56400000000002</v>
      </c>
      <c r="G13" s="2">
        <f t="shared" ref="G13:G17" si="4">B13/F13</f>
        <v>15264.19264632255</v>
      </c>
      <c r="H13" s="2">
        <f t="shared" si="0"/>
        <v>2544.0321077204248</v>
      </c>
    </row>
    <row r="14" spans="2:11" x14ac:dyDescent="0.25">
      <c r="B14">
        <v>5000000</v>
      </c>
      <c r="C14" t="s">
        <v>28</v>
      </c>
      <c r="D14" t="s">
        <v>30</v>
      </c>
      <c r="E14" t="s">
        <v>29</v>
      </c>
      <c r="F14" s="2">
        <f>79*60+57.421</f>
        <v>4797.4210000000003</v>
      </c>
      <c r="G14" s="2">
        <f t="shared" si="4"/>
        <v>1042.2266463585329</v>
      </c>
      <c r="H14" s="2">
        <f t="shared" si="0"/>
        <v>173.70444105975548</v>
      </c>
    </row>
    <row r="15" spans="2:11" x14ac:dyDescent="0.25">
      <c r="B15">
        <v>5000000</v>
      </c>
      <c r="C15" t="s">
        <v>28</v>
      </c>
      <c r="D15" t="s">
        <v>30</v>
      </c>
      <c r="E15" t="s">
        <v>39</v>
      </c>
      <c r="F15" s="2">
        <f>5*60+19.402</f>
        <v>319.40199999999999</v>
      </c>
      <c r="G15" s="2">
        <f t="shared" ref="G15" si="5">B15/F15</f>
        <v>15654.253886951241</v>
      </c>
      <c r="H15" s="2">
        <f t="shared" si="0"/>
        <v>2609.0423144918736</v>
      </c>
    </row>
    <row r="16" spans="2:11" x14ac:dyDescent="0.25">
      <c r="B16">
        <v>5000000</v>
      </c>
      <c r="C16" t="s">
        <v>9</v>
      </c>
      <c r="D16" t="s">
        <v>32</v>
      </c>
      <c r="E16" t="s">
        <v>31</v>
      </c>
      <c r="F16" s="2">
        <f>5*60+22.854</f>
        <v>322.85399999999998</v>
      </c>
      <c r="G16" s="2">
        <f t="shared" si="4"/>
        <v>15486.876420920913</v>
      </c>
      <c r="H16" s="2">
        <f t="shared" si="0"/>
        <v>2581.1460701534857</v>
      </c>
    </row>
    <row r="17" spans="2:11" x14ac:dyDescent="0.25">
      <c r="B17">
        <v>5000000</v>
      </c>
      <c r="C17" t="s">
        <v>28</v>
      </c>
      <c r="D17" t="s">
        <v>37</v>
      </c>
      <c r="E17" t="s">
        <v>36</v>
      </c>
      <c r="F17" s="2">
        <f>4*60+58.366</f>
        <v>298.36599999999999</v>
      </c>
      <c r="G17" s="2">
        <f t="shared" si="4"/>
        <v>16757.941588518799</v>
      </c>
      <c r="H17" s="2">
        <f t="shared" si="0"/>
        <v>2792.990264753133</v>
      </c>
      <c r="K17" t="s">
        <v>41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Henderson</dc:creator>
  <cp:lastModifiedBy>Justin Henderson</cp:lastModifiedBy>
  <dcterms:created xsi:type="dcterms:W3CDTF">2017-11-07T00:21:00Z</dcterms:created>
  <dcterms:modified xsi:type="dcterms:W3CDTF">2017-11-07T16:54:05Z</dcterms:modified>
</cp:coreProperties>
</file>